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gagar\OneDrive\Documents\"/>
    </mc:Choice>
  </mc:AlternateContent>
  <xr:revisionPtr revIDLastSave="0" documentId="13_ncr:1_{6F16757A-067F-41FE-9A30-B096DF834A32}" xr6:coauthVersionLast="47" xr6:coauthVersionMax="47" xr10:uidLastSave="{00000000-0000-0000-0000-000000000000}"/>
  <bookViews>
    <workbookView xWindow="-98" yWindow="-98" windowWidth="21795" windowHeight="13695" xr2:uid="{88D75A90-26BD-438C-8A87-D80F31A6A432}"/>
  </bookViews>
  <sheets>
    <sheet name="DASHBOARD" sheetId="4" r:id="rId1"/>
    <sheet name="Sheet1" sheetId="1" r:id="rId2"/>
    <sheet name="Sheet2" sheetId="2" r:id="rId3"/>
  </sheets>
  <definedNames>
    <definedName name="Slicer_Account_Type">#N/A</definedName>
    <definedName name="Slicer_Account_Type1">#N/A</definedName>
  </definedNames>
  <calcPr calcId="191028"/>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2" l="1"/>
  <c r="M5" i="2"/>
  <c r="L5" i="2"/>
  <c r="K5" i="2"/>
  <c r="J5" i="2"/>
  <c r="I5" i="2"/>
  <c r="H5" i="2"/>
  <c r="G5" i="2"/>
  <c r="F5" i="2"/>
  <c r="D5" i="2"/>
  <c r="C5" i="2"/>
  <c r="B5" i="2"/>
  <c r="E5" i="2" s="1"/>
  <c r="N4" i="2"/>
  <c r="M4" i="2"/>
  <c r="L4" i="2"/>
  <c r="K4" i="2"/>
  <c r="J4" i="2"/>
  <c r="I4" i="2"/>
  <c r="H4" i="2"/>
  <c r="G4" i="2"/>
  <c r="F4" i="2"/>
  <c r="D4" i="2"/>
  <c r="C4" i="2"/>
  <c r="B4" i="2"/>
  <c r="N3" i="2"/>
  <c r="M3" i="2"/>
  <c r="L3" i="2"/>
  <c r="K3" i="2"/>
  <c r="J3" i="2"/>
  <c r="I3" i="2"/>
  <c r="H3" i="2"/>
  <c r="G3" i="2"/>
  <c r="F3" i="2"/>
  <c r="D3" i="2"/>
  <c r="C3" i="2"/>
  <c r="B3" i="2"/>
  <c r="E3" i="2" s="1"/>
  <c r="N2" i="2"/>
  <c r="M2" i="2"/>
  <c r="L2" i="2"/>
  <c r="K2" i="2"/>
  <c r="J2" i="2"/>
  <c r="I2" i="2"/>
  <c r="H2" i="2"/>
  <c r="G2" i="2"/>
  <c r="F2" i="2"/>
  <c r="D2" i="2"/>
  <c r="C2" i="2"/>
  <c r="B2" i="2"/>
  <c r="E2" i="2" s="1"/>
  <c r="R48" i="1"/>
  <c r="R44" i="1"/>
  <c r="R42" i="1"/>
  <c r="R43" i="1"/>
  <c r="R45" i="1"/>
  <c r="R46" i="1"/>
  <c r="R47" i="1"/>
  <c r="R49" i="1"/>
  <c r="R36" i="1"/>
  <c r="R37" i="1"/>
  <c r="R38" i="1"/>
  <c r="R39" i="1"/>
  <c r="R40" i="1"/>
  <c r="R41" i="1"/>
  <c r="R5" i="1"/>
  <c r="R12" i="1"/>
  <c r="R13" i="1"/>
  <c r="R14" i="1"/>
  <c r="R15" i="1"/>
  <c r="R16" i="1"/>
  <c r="R17" i="1"/>
  <c r="R18" i="1"/>
  <c r="R19" i="1"/>
  <c r="R6" i="1"/>
  <c r="R7" i="1"/>
  <c r="R8" i="1"/>
  <c r="R9" i="1"/>
  <c r="R10" i="1"/>
  <c r="R11" i="1"/>
  <c r="R20" i="1"/>
  <c r="R27" i="1"/>
  <c r="R28" i="1"/>
  <c r="R29" i="1"/>
  <c r="R30" i="1"/>
  <c r="R31" i="1"/>
  <c r="R32" i="1"/>
  <c r="R33" i="1"/>
  <c r="R34" i="1"/>
  <c r="R21" i="1"/>
  <c r="R22" i="1"/>
  <c r="R23" i="1"/>
  <c r="R24" i="1"/>
  <c r="R25" i="1"/>
  <c r="R26" i="1"/>
  <c r="R50" i="1"/>
  <c r="R57" i="1"/>
  <c r="R58" i="1"/>
  <c r="R59" i="1"/>
  <c r="R60" i="1"/>
  <c r="R61" i="1"/>
  <c r="R62" i="1"/>
  <c r="R63" i="1"/>
  <c r="R64" i="1"/>
  <c r="R51" i="1"/>
  <c r="R52" i="1"/>
  <c r="R53" i="1"/>
  <c r="R54" i="1"/>
  <c r="R55" i="1"/>
  <c r="R56" i="1"/>
  <c r="R35" i="1"/>
  <c r="E4" i="2" l="1"/>
  <c r="O3" i="2"/>
  <c r="O4" i="2"/>
  <c r="O2" i="2"/>
  <c r="O5" i="2"/>
</calcChain>
</file>

<file path=xl/sharedStrings.xml><?xml version="1.0" encoding="utf-8"?>
<sst xmlns="http://schemas.openxmlformats.org/spreadsheetml/2006/main" count="802" uniqueCount="288">
  <si>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</si>
  <si>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</si>
  <si>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</si>
  <si>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</si>
  <si>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</si>
  <si>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</si>
  <si>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</si>
  <si>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</si>
  <si>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</si>
  <si>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</si>
  <si>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</si>
  <si>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</si>
  <si>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</si>
  <si>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</si>
  <si>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</si>
  <si>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</si>
  <si>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</si>
  <si>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</si>
  <si>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</si>
  <si>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</si>
  <si>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</si>
  <si>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</si>
  <si>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</si>
  <si>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</si>
  <si>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</si>
  <si>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</si>
  <si>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</si>
  <si>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</si>
  <si>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</si>
  <si>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</si>
  <si>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</si>
  <si>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</si>
  <si>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</si>
  <si>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</si>
  <si>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</si>
  <si>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</si>
  <si>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</si>
  <si>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</si>
  <si>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</si>
  <si>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</si>
  <si>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</si>
  <si>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</si>
  <si>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</si>
  <si>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</si>
  <si>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</si>
  <si>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</si>
  <si>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</si>
  <si>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</si>
  <si>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</si>
  <si>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</si>
  <si>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</si>
  <si>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</si>
  <si>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</si>
  <si>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</si>
  <si>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</si>
  <si>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</si>
  <si>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</si>
  <si>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</si>
  <si>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</si>
  <si>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</si>
  <si>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</si>
  <si>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</si>
  <si>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</si>
  <si>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</si>
  <si>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</si>
  <si>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</si>
  <si>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</si>
  <si>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</si>
  <si>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</si>
  <si>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</si>
  <si>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</si>
  <si>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</si>
  <si>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</si>
  <si>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</si>
  <si>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</si>
  <si>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</si>
  <si>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</si>
  <si>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</si>
  <si>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</si>
  <si>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</si>
  <si>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</si>
  <si>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</si>
  <si>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</si>
  <si>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</si>
  <si>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</si>
  <si>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</si>
  <si>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</si>
  <si>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</si>
  <si>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</si>
  <si>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</si>
  <si>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</si>
  <si>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</si>
  <si>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</si>
  <si>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</si>
  <si>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</si>
  <si>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</si>
  <si>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</si>
  <si>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</si>
  <si>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</si>
  <si>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</si>
  <si>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</si>
  <si>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</si>
  <si>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</si>
  <si>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</si>
  <si>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</si>
  <si>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</si>
  <si>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</si>
  <si>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</si>
  <si>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</si>
  <si>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</si>
  <si>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</si>
  <si>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</si>
  <si>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</si>
  <si>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</si>
  <si>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</si>
  <si>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</si>
  <si>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</si>
  <si>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</si>
  <si>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</si>
  <si>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</si>
  <si>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</si>
  <si>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</si>
  <si>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</si>
  <si>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</si>
  <si>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</si>
  <si>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</si>
  <si>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</si>
  <si>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</si>
  <si>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</si>
  <si>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</si>
  <si>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</si>
  <si>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</si>
  <si>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</si>
  <si>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</si>
  <si>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</si>
  <si>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</si>
  <si>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</si>
  <si>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</si>
  <si>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</si>
  <si>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</si>
  <si>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</si>
  <si>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</si>
  <si>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</si>
  <si>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</si>
  <si>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</si>
  <si>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</si>
  <si>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</si>
  <si>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</si>
  <si>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</si>
  <si>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</si>
  <si>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</si>
  <si>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</si>
  <si>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</si>
  <si>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</si>
  <si>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</si>
  <si>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</si>
  <si>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</si>
  <si>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</si>
  <si>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</si>
  <si>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</si>
  <si>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</si>
  <si>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</si>
  <si>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</si>
  <si>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</si>
  <si>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</si>
  <si>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</si>
  <si>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</si>
  <si>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</si>
  <si>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</si>
  <si>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</si>
  <si>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</si>
  <si>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</si>
  <si>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</si>
  <si>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</si>
  <si>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</si>
  <si>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</si>
  <si>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</si>
  <si>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</si>
  <si>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</si>
  <si>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</si>
  <si>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</si>
  <si>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</si>
  <si>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</si>
  <si>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</si>
  <si>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</si>
  <si>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</si>
  <si>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</si>
  <si>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</si>
  <si>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</si>
  <si>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</si>
  <si>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</si>
  <si>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</si>
  <si>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</si>
  <si>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</si>
  <si>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</si>
  <si>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</si>
  <si>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</si>
  <si>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</si>
  <si>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</si>
  <si>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</si>
  <si>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</si>
  <si>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</si>
  <si>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</si>
  <si>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</si>
  <si>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</si>
  <si>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</si>
  <si>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</si>
  <si>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</si>
  <si>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</si>
  <si>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</si>
  <si>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</si>
  <si>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</si>
  <si>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</si>
  <si>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</si>
  <si>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</si>
  <si>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</si>
  <si>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</si>
  <si>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</si>
  <si>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</si>
  <si>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</si>
  <si>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</si>
  <si>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</si>
  <si>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</si>
  <si>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</si>
  <si>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</si>
  <si>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</si>
  <si>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</si>
  <si>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</si>
  <si>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</si>
  <si>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</si>
  <si>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</si>
  <si>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</si>
  <si>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</si>
  <si>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</si>
  <si>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</si>
  <si>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</si>
  <si>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</si>
  <si>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</si>
  <si>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</si>
  <si>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</si>
  <si>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</si>
  <si>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</si>
  <si>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</si>
  <si>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</si>
  <si>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</si>
  <si>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</si>
  <si>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</si>
  <si>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</si>
  <si>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</si>
  <si>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</si>
  <si>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</si>
  <si>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</si>
  <si>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</si>
  <si>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</si>
  <si>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</si>
  <si>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</si>
  <si>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</si>
  <si>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</si>
  <si>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</si>
  <si>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</si>
  <si>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</si>
  <si>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</si>
  <si>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</si>
  <si>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</si>
  <si>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</si>
  <si>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</si>
  <si>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</si>
  <si>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</si>
  <si>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Grand Total</t>
  </si>
  <si>
    <t>Sum of Social Media</t>
  </si>
  <si>
    <t>Sum of Coupons</t>
  </si>
  <si>
    <t>Sum of Catalog Inclusion</t>
  </si>
  <si>
    <t>Sum of Posters</t>
  </si>
  <si>
    <t>Column Labels</t>
  </si>
  <si>
    <t>Values</t>
  </si>
  <si>
    <t>Row Labels</t>
  </si>
  <si>
    <t>Sum of Product 1</t>
  </si>
  <si>
    <t>Sum of Product 2</t>
  </si>
  <si>
    <t>Sum of Product 3</t>
  </si>
  <si>
    <t>AVG SALES</t>
  </si>
  <si>
    <t>Sum of 2021</t>
  </si>
  <si>
    <t>Sum of 2020</t>
  </si>
  <si>
    <t>Sum of 2019</t>
  </si>
  <si>
    <t>Sum of 2018</t>
  </si>
  <si>
    <t>Sum of 2017</t>
  </si>
  <si>
    <t>TOTAL</t>
  </si>
  <si>
    <t>Sum of TOTAL</t>
  </si>
  <si>
    <t>PLEASE OPEN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</si>
</sst>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20"/>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4"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xf numFmtId="0" fontId="0" fillId="2" borderId="0" xfId="0" applyFill="1"/>
    <xf numFmtId="0" fontId="1" fillId="3" borderId="0" xfId="0" applyFont="1" applyFill="1"/>
    <xf numFmtId="0" fontId="0" fillId="3" borderId="0" xfId="0" applyFill="1"/>
    <xf numFmtId="0" fontId="0" fillId="0" borderId="0" xfId="0" applyAlignment="1">
      <alignment horizontal="center"/>
    </xf>
    <xf numFmtId="0" fontId="4" fillId="0" borderId="0" xfId="0" applyFont="1" applyAlignment="1">
      <alignment horizontal="center"/>
    </xf>
  </cellXfs>
  <cellStyles count="1">
    <cellStyle name="Normal" xfId="0" builtinId="0"/>
  </cellStyles>
  <dxfs count="4">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MARKETING </a:t>
            </a:r>
            <a:br>
              <a:rPr lang="en-US" sz="2400"/>
            </a:br>
            <a:r>
              <a:rPr lang="en-US" sz="2400"/>
              <a:t>CHANNEL</a:t>
            </a:r>
          </a:p>
        </c:rich>
      </c:tx>
      <c:layout>
        <c:manualLayout>
          <c:xMode val="edge"/>
          <c:yMode val="edge"/>
          <c:x val="0.61447848677049832"/>
          <c:y val="0.294736842105263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dLbl>
          <c:idx val="0"/>
          <c:layout>
            <c:manualLayout>
              <c:x val="0.1085240587962093"/>
              <c:y val="-9.2731040198922421E-2"/>
            </c:manualLayout>
          </c:layout>
          <c:tx>
            <c:rich>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fld id="{60DC4457-84C1-4EEB-910B-574B94346745}" type="VALUE">
                  <a:rPr lang="en-US" sz="2000">
                    <a:solidFill>
                      <a:schemeClr val="bg1">
                        <a:lumMod val="50000"/>
                      </a:schemeClr>
                    </a:solidFill>
                  </a:rPr>
                  <a:pPr>
                    <a:defRPr sz="20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dLbl>
          <c:idx val="0"/>
          <c:layout>
            <c:manualLayout>
              <c:x val="0.12378948198781106"/>
              <c:y val="-0.11652475019569931"/>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0.14036269893887438"/>
              <c:y val="-0.10741225767831661"/>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c:spPr>
        <c:dLbl>
          <c:idx val="0"/>
          <c:layout>
            <c:manualLayout>
              <c:x val="0.14036269893887438"/>
              <c:y val="-0.1916227839941060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c:spPr>
      </c:pivotFmt>
      <c:pivotFmt>
        <c:idx val="50"/>
        <c:spPr>
          <a:solidFill>
            <a:schemeClr val="accent1"/>
          </a:solidFill>
          <a:ln>
            <a:noFill/>
          </a:ln>
          <a:effectLst/>
        </c:spPr>
        <c:dLbl>
          <c:idx val="0"/>
          <c:layout>
            <c:manualLayout>
              <c:x val="0.13473444385749081"/>
              <c:y val="-9.1666436432288924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4.0569083064181617E-2"/>
          <c:y val="4.8332642630197542E-2"/>
          <c:w val="0.57967005621303325"/>
          <c:h val="0.8416746864975212"/>
        </c:manualLayout>
      </c:layout>
      <c:pieChart>
        <c:varyColors val="1"/>
        <c:ser>
          <c:idx val="0"/>
          <c:order val="0"/>
          <c:tx>
            <c:strRef>
              <c:f>Sheet2!$G$9:$G$10</c:f>
              <c:strCache>
                <c:ptCount val="1"/>
                <c:pt idx="0">
                  <c:v>Wholesale Distributor</c:v>
                </c:pt>
              </c:strCache>
            </c:strRef>
          </c:tx>
          <c:explosion val="6"/>
          <c:dPt>
            <c:idx val="0"/>
            <c:bubble3D val="0"/>
            <c:spPr>
              <a:solidFill>
                <a:schemeClr val="accent1"/>
              </a:solidFill>
              <a:ln>
                <a:noFill/>
              </a:ln>
              <a:effectLst/>
            </c:spPr>
            <c:extLst>
              <c:ext xmlns:c16="http://schemas.microsoft.com/office/drawing/2014/chart" uri="{C3380CC4-5D6E-409C-BE32-E72D297353CC}">
                <c16:uniqueId val="{00000001-6A20-4F41-8843-24CB8BAF5425}"/>
              </c:ext>
            </c:extLst>
          </c:dPt>
          <c:dPt>
            <c:idx val="1"/>
            <c:bubble3D val="0"/>
            <c:spPr>
              <a:solidFill>
                <a:schemeClr val="accent2"/>
              </a:solidFill>
              <a:ln>
                <a:noFill/>
              </a:ln>
              <a:effectLst/>
            </c:spPr>
            <c:extLst>
              <c:ext xmlns:c16="http://schemas.microsoft.com/office/drawing/2014/chart" uri="{C3380CC4-5D6E-409C-BE32-E72D297353CC}">
                <c16:uniqueId val="{00000003-6A20-4F41-8843-24CB8BAF5425}"/>
              </c:ext>
            </c:extLst>
          </c:dPt>
          <c:dPt>
            <c:idx val="2"/>
            <c:bubble3D val="0"/>
            <c:spPr>
              <a:solidFill>
                <a:schemeClr val="accent3"/>
              </a:solidFill>
              <a:ln>
                <a:noFill/>
              </a:ln>
              <a:effectLst/>
            </c:spPr>
            <c:extLst>
              <c:ext xmlns:c16="http://schemas.microsoft.com/office/drawing/2014/chart" uri="{C3380CC4-5D6E-409C-BE32-E72D297353CC}">
                <c16:uniqueId val="{00000005-6A20-4F41-8843-24CB8BAF5425}"/>
              </c:ext>
            </c:extLst>
          </c:dPt>
          <c:dPt>
            <c:idx val="3"/>
            <c:bubble3D val="0"/>
            <c:explosion val="8"/>
            <c:spPr>
              <a:solidFill>
                <a:schemeClr val="accent4"/>
              </a:solidFill>
              <a:ln>
                <a:noFill/>
              </a:ln>
              <a:effectLst/>
            </c:spPr>
            <c:extLst>
              <c:ext xmlns:c16="http://schemas.microsoft.com/office/drawing/2014/chart" uri="{C3380CC4-5D6E-409C-BE32-E72D297353CC}">
                <c16:uniqueId val="{00000007-6A20-4F41-8843-24CB8BAF5425}"/>
              </c:ext>
            </c:extLst>
          </c:dPt>
          <c:dLbls>
            <c:dLbl>
              <c:idx val="0"/>
              <c:layout>
                <c:manualLayout>
                  <c:x val="0.14036269893887438"/>
                  <c:y val="-0.10741225767831661"/>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20-4F41-8843-24CB8BAF5425}"/>
                </c:ext>
              </c:extLst>
            </c:dLbl>
            <c:dLbl>
              <c:idx val="1"/>
              <c:layout>
                <c:manualLayout>
                  <c:x val="0.14036269893887438"/>
                  <c:y val="-0.19162278399410609"/>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20-4F41-8843-24CB8BAF5425}"/>
                </c:ext>
              </c:extLst>
            </c:dLbl>
            <c:dLbl>
              <c:idx val="3"/>
              <c:layout>
                <c:manualLayout>
                  <c:x val="0.13473444385749081"/>
                  <c:y val="-9.1666436432288924E-3"/>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A20-4F41-8843-24CB8BAF542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Sheet2!$F$11:$F$14</c:f>
              <c:strCache>
                <c:ptCount val="4"/>
                <c:pt idx="0">
                  <c:v>Sum of Coupons</c:v>
                </c:pt>
                <c:pt idx="1">
                  <c:v>Sum of Social Media</c:v>
                </c:pt>
                <c:pt idx="2">
                  <c:v>Sum of Catalog Inclusion</c:v>
                </c:pt>
                <c:pt idx="3">
                  <c:v>Sum of Posters</c:v>
                </c:pt>
              </c:strCache>
            </c:strRef>
          </c:cat>
          <c:val>
            <c:numRef>
              <c:f>Sheet2!$G$11:$G$14</c:f>
              <c:numCache>
                <c:formatCode>General</c:formatCode>
                <c:ptCount val="4"/>
                <c:pt idx="0">
                  <c:v>0</c:v>
                </c:pt>
                <c:pt idx="1">
                  <c:v>0</c:v>
                </c:pt>
                <c:pt idx="2">
                  <c:v>11</c:v>
                </c:pt>
                <c:pt idx="3">
                  <c:v>0</c:v>
                </c:pt>
              </c:numCache>
            </c:numRef>
          </c:val>
          <c:extLst>
            <c:ext xmlns:c16="http://schemas.microsoft.com/office/drawing/2014/chart" uri="{C3380CC4-5D6E-409C-BE32-E72D297353CC}">
              <c16:uniqueId val="{00000008-6A20-4F41-8843-24CB8BAF5425}"/>
            </c:ext>
          </c:extLst>
        </c:ser>
        <c:dLbls>
          <c:dLblPos val="ctr"/>
          <c:showLegendKey val="0"/>
          <c:showVal val="1"/>
          <c:showCatName val="0"/>
          <c:showSerName val="0"/>
          <c:showPercent val="0"/>
          <c:showBubbleSize val="0"/>
          <c:showLeaderLines val="1"/>
        </c:dLbls>
        <c:firstSliceAng val="132"/>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4"/>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30395854664649E-2"/>
          <c:y val="2.7777777777777776E-2"/>
          <c:w val="0.68872181404219268"/>
          <c:h val="0.8416746864975212"/>
        </c:manualLayout>
      </c:layout>
      <c:barChart>
        <c:barDir val="col"/>
        <c:grouping val="clustered"/>
        <c:varyColors val="0"/>
        <c:ser>
          <c:idx val="0"/>
          <c:order val="0"/>
          <c:tx>
            <c:strRef>
              <c:f>Sheet2!$K$9</c:f>
              <c:strCache>
                <c:ptCount val="1"/>
                <c:pt idx="0">
                  <c:v>Sum of Product 1</c:v>
                </c:pt>
              </c:strCache>
            </c:strRef>
          </c:tx>
          <c:spPr>
            <a:solidFill>
              <a:schemeClr val="accent1"/>
            </a:solidFill>
            <a:ln>
              <a:noFill/>
            </a:ln>
            <a:effectLst/>
          </c:spPr>
          <c:invertIfNegative val="0"/>
          <c:cat>
            <c:strRef>
              <c:f>Sheet2!$J$10:$J$11</c:f>
              <c:strCache>
                <c:ptCount val="1"/>
                <c:pt idx="0">
                  <c:v>Wholesale Distributor</c:v>
                </c:pt>
              </c:strCache>
            </c:strRef>
          </c:cat>
          <c:val>
            <c:numRef>
              <c:f>Sheet2!$K$10:$K$11</c:f>
              <c:numCache>
                <c:formatCode>General</c:formatCode>
                <c:ptCount val="1"/>
                <c:pt idx="0">
                  <c:v>15</c:v>
                </c:pt>
              </c:numCache>
            </c:numRef>
          </c:val>
          <c:extLst>
            <c:ext xmlns:c16="http://schemas.microsoft.com/office/drawing/2014/chart" uri="{C3380CC4-5D6E-409C-BE32-E72D297353CC}">
              <c16:uniqueId val="{00000000-F010-47C6-BB6D-FC708DFC86A5}"/>
            </c:ext>
          </c:extLst>
        </c:ser>
        <c:ser>
          <c:idx val="1"/>
          <c:order val="1"/>
          <c:tx>
            <c:strRef>
              <c:f>Sheet2!$L$9</c:f>
              <c:strCache>
                <c:ptCount val="1"/>
                <c:pt idx="0">
                  <c:v>Sum of Product 2</c:v>
                </c:pt>
              </c:strCache>
            </c:strRef>
          </c:tx>
          <c:spPr>
            <a:solidFill>
              <a:schemeClr val="accent2"/>
            </a:solidFill>
            <a:ln>
              <a:noFill/>
            </a:ln>
            <a:effectLst/>
          </c:spPr>
          <c:invertIfNegative val="0"/>
          <c:cat>
            <c:strRef>
              <c:f>Sheet2!$J$10:$J$11</c:f>
              <c:strCache>
                <c:ptCount val="1"/>
                <c:pt idx="0">
                  <c:v>Wholesale Distributor</c:v>
                </c:pt>
              </c:strCache>
            </c:strRef>
          </c:cat>
          <c:val>
            <c:numRef>
              <c:f>Sheet2!$L$10:$L$11</c:f>
              <c:numCache>
                <c:formatCode>General</c:formatCode>
                <c:ptCount val="1"/>
                <c:pt idx="0">
                  <c:v>11</c:v>
                </c:pt>
              </c:numCache>
            </c:numRef>
          </c:val>
          <c:extLst>
            <c:ext xmlns:c16="http://schemas.microsoft.com/office/drawing/2014/chart" uri="{C3380CC4-5D6E-409C-BE32-E72D297353CC}">
              <c16:uniqueId val="{00000001-F010-47C6-BB6D-FC708DFC86A5}"/>
            </c:ext>
          </c:extLst>
        </c:ser>
        <c:ser>
          <c:idx val="2"/>
          <c:order val="2"/>
          <c:tx>
            <c:strRef>
              <c:f>Sheet2!$M$9</c:f>
              <c:strCache>
                <c:ptCount val="1"/>
                <c:pt idx="0">
                  <c:v>Sum of Product 3</c:v>
                </c:pt>
              </c:strCache>
            </c:strRef>
          </c:tx>
          <c:spPr>
            <a:solidFill>
              <a:schemeClr val="accent3"/>
            </a:solidFill>
            <a:ln>
              <a:noFill/>
            </a:ln>
            <a:effectLst/>
          </c:spPr>
          <c:invertIfNegative val="0"/>
          <c:cat>
            <c:strRef>
              <c:f>Sheet2!$J$10:$J$11</c:f>
              <c:strCache>
                <c:ptCount val="1"/>
                <c:pt idx="0">
                  <c:v>Wholesale Distributor</c:v>
                </c:pt>
              </c:strCache>
            </c:strRef>
          </c:cat>
          <c:val>
            <c:numRef>
              <c:f>Sheet2!$M$10:$M$11</c:f>
              <c:numCache>
                <c:formatCode>General</c:formatCode>
                <c:ptCount val="1"/>
                <c:pt idx="0">
                  <c:v>10</c:v>
                </c:pt>
              </c:numCache>
            </c:numRef>
          </c:val>
          <c:extLst>
            <c:ext xmlns:c16="http://schemas.microsoft.com/office/drawing/2014/chart" uri="{C3380CC4-5D6E-409C-BE32-E72D297353CC}">
              <c16:uniqueId val="{00000002-F010-47C6-BB6D-FC708DFC86A5}"/>
            </c:ext>
          </c:extLst>
        </c:ser>
        <c:dLbls>
          <c:showLegendKey val="0"/>
          <c:showVal val="0"/>
          <c:showCatName val="0"/>
          <c:showSerName val="0"/>
          <c:showPercent val="0"/>
          <c:showBubbleSize val="0"/>
        </c:dLbls>
        <c:gapWidth val="219"/>
        <c:overlap val="-27"/>
        <c:axId val="926980512"/>
        <c:axId val="926978112"/>
      </c:barChart>
      <c:catAx>
        <c:axId val="9269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6978112"/>
        <c:crosses val="autoZero"/>
        <c:auto val="1"/>
        <c:lblAlgn val="ctr"/>
        <c:lblOffset val="100"/>
        <c:noMultiLvlLbl val="0"/>
      </c:catAx>
      <c:valAx>
        <c:axId val="92697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8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[DASHBOARD.xlsx]Sheet2!PivotTable6</c:name>
    <c:fmtId val="1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w="22225" cap="rnd">
            <a:solidFill>
              <a:schemeClr val="accent6"/>
            </a:solidFill>
            <a:round/>
          </a:ln>
          <a:effectLst/>
        </c:spPr>
        <c:marker>
          <c:spPr>
            <a:solidFill>
              <a:schemeClr val="accent6"/>
            </a:solidFill>
            <a:ln w="9525">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22225" cap="rnd">
            <a:solidFill>
              <a:schemeClr val="accent6"/>
            </a:solidFill>
            <a:round/>
          </a:ln>
          <a:effectLst/>
        </c:spPr>
        <c:marker>
          <c:spPr>
            <a:solidFill>
              <a:schemeClr val="accent6"/>
            </a:solidFill>
            <a:ln w="9525">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2225" cap="rnd">
            <a:solidFill>
              <a:schemeClr val="accent6"/>
            </a:solidFill>
            <a:round/>
          </a:ln>
          <a:effectLst/>
        </c:spPr>
        <c:marker>
          <c:spPr>
            <a:solidFill>
              <a:schemeClr val="accent6"/>
            </a:solidFill>
            <a:ln w="9525">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6115041645163"/>
          <c:y val="8.1586331373468907E-2"/>
          <c:w val="0.77289577057901315"/>
          <c:h val="0.8416746864975212"/>
        </c:manualLayout>
      </c:layout>
      <c:lineChart>
        <c:grouping val="standard"/>
        <c:varyColors val="0"/>
        <c:ser>
          <c:idx val="0"/>
          <c:order val="0"/>
          <c:tx>
            <c:strRef>
              <c:f>Sheet2!$B$18:$B$19</c:f>
              <c:strCache>
                <c:ptCount val="1"/>
                <c:pt idx="0">
                  <c:v>Wholesale Distributor</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Sheet2!$A$20:$A$24</c:f>
              <c:strCache>
                <c:ptCount val="5"/>
                <c:pt idx="0">
                  <c:v>Sum of 2017</c:v>
                </c:pt>
                <c:pt idx="1">
                  <c:v>Sum of 2018</c:v>
                </c:pt>
                <c:pt idx="2">
                  <c:v>Sum of 2019</c:v>
                </c:pt>
                <c:pt idx="3">
                  <c:v>Sum of 2020</c:v>
                </c:pt>
                <c:pt idx="4">
                  <c:v>Sum of 2021</c:v>
                </c:pt>
              </c:strCache>
            </c:strRef>
          </c:cat>
          <c:val>
            <c:numRef>
              <c:f>Sheet2!$B$20:$B$24</c:f>
              <c:numCache>
                <c:formatCode>General</c:formatCode>
                <c:ptCount val="5"/>
                <c:pt idx="0">
                  <c:v>44888</c:v>
                </c:pt>
                <c:pt idx="1">
                  <c:v>50567</c:v>
                </c:pt>
                <c:pt idx="2">
                  <c:v>70312</c:v>
                </c:pt>
                <c:pt idx="3">
                  <c:v>82583</c:v>
                </c:pt>
                <c:pt idx="4">
                  <c:v>100592</c:v>
                </c:pt>
              </c:numCache>
            </c:numRef>
          </c:val>
          <c:smooth val="0"/>
          <c:extLst>
            <c:ext xmlns:c16="http://schemas.microsoft.com/office/drawing/2014/chart" uri="{C3380CC4-5D6E-409C-BE32-E72D297353CC}">
              <c16:uniqueId val="{00000000-FB52-40A0-9A6C-C30435D610AB}"/>
            </c:ext>
          </c:extLst>
        </c:ser>
        <c:dLbls>
          <c:showLegendKey val="0"/>
          <c:showVal val="0"/>
          <c:showCatName val="0"/>
          <c:showSerName val="0"/>
          <c:showPercent val="0"/>
          <c:showBubbleSize val="0"/>
        </c:dLbls>
        <c:marker val="1"/>
        <c:smooth val="0"/>
        <c:axId val="993344720"/>
        <c:axId val="993336080"/>
      </c:lineChart>
      <c:dateAx>
        <c:axId val="99334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3336080"/>
        <c:crosses val="autoZero"/>
        <c:auto val="0"/>
        <c:lblOffset val="100"/>
        <c:baseTimeUnit val="days"/>
      </c:dateAx>
      <c:valAx>
        <c:axId val="9933360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44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4773853619112162"/>
          <c:y val="8.7776616364027921E-2"/>
          <c:w val="0.72961998474224121"/>
          <c:h val="0.77388079692826495"/>
        </c:manualLayout>
      </c:layout>
      <c:doughnutChart>
        <c:varyColors val="1"/>
        <c:ser>
          <c:idx val="0"/>
          <c:order val="0"/>
          <c:tx>
            <c:strRef>
              <c:f>Sheet2!$B$27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0FB-40AB-8BF7-F09953F8B283}"/>
              </c:ext>
            </c:extLst>
          </c:dPt>
          <c:dPt>
            <c:idx val="1"/>
            <c:bubble3D val="0"/>
            <c:spPr>
              <a:solidFill>
                <a:schemeClr val="accent2"/>
              </a:solidFill>
              <a:ln>
                <a:noFill/>
              </a:ln>
              <a:effectLst/>
            </c:spPr>
            <c:extLst>
              <c:ext xmlns:c16="http://schemas.microsoft.com/office/drawing/2014/chart" uri="{C3380CC4-5D6E-409C-BE32-E72D297353CC}">
                <c16:uniqueId val="{00000003-E0FB-40AB-8BF7-F09953F8B283}"/>
              </c:ext>
            </c:extLst>
          </c:dPt>
          <c:dPt>
            <c:idx val="2"/>
            <c:bubble3D val="0"/>
            <c:spPr>
              <a:solidFill>
                <a:schemeClr val="accent3"/>
              </a:solidFill>
              <a:ln>
                <a:noFill/>
              </a:ln>
              <a:effectLst/>
            </c:spPr>
            <c:extLst>
              <c:ext xmlns:c16="http://schemas.microsoft.com/office/drawing/2014/chart" uri="{C3380CC4-5D6E-409C-BE32-E72D297353CC}">
                <c16:uniqueId val="{00000005-E0FB-40AB-8BF7-F09953F8B283}"/>
              </c:ext>
            </c:extLst>
          </c:dPt>
          <c:dPt>
            <c:idx val="3"/>
            <c:bubble3D val="0"/>
            <c:spPr>
              <a:solidFill>
                <a:schemeClr val="accent4"/>
              </a:solidFill>
              <a:ln>
                <a:noFill/>
              </a:ln>
              <a:effectLst/>
            </c:spPr>
            <c:extLst>
              <c:ext xmlns:c16="http://schemas.microsoft.com/office/drawing/2014/chart" uri="{C3380CC4-5D6E-409C-BE32-E72D297353CC}">
                <c16:uniqueId val="{00000007-E0FB-40AB-8BF7-F09953F8B28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Sheet2!$A$28:$A$32</c:f>
              <c:strCache>
                <c:ptCount val="4"/>
                <c:pt idx="0">
                  <c:v>Medium Business</c:v>
                </c:pt>
                <c:pt idx="1">
                  <c:v>Online Retailer</c:v>
                </c:pt>
                <c:pt idx="2">
                  <c:v>Small Business</c:v>
                </c:pt>
                <c:pt idx="3">
                  <c:v>Wholesale Distributor</c:v>
                </c:pt>
              </c:strCache>
            </c:strRef>
          </c:cat>
          <c:val>
            <c:numRef>
              <c:f>Sheet2!$B$28:$B$32</c:f>
              <c:numCache>
                <c:formatCode>General</c:formatCode>
                <c:ptCount val="4"/>
                <c:pt idx="0">
                  <c:v>40</c:v>
                </c:pt>
                <c:pt idx="1">
                  <c:v>32</c:v>
                </c:pt>
                <c:pt idx="2">
                  <c:v>28</c:v>
                </c:pt>
                <c:pt idx="3">
                  <c:v>36</c:v>
                </c:pt>
              </c:numCache>
            </c:numRef>
          </c:val>
          <c:extLst>
            <c:ext xmlns:c16="http://schemas.microsoft.com/office/drawing/2014/chart" uri="{C3380CC4-5D6E-409C-BE32-E72D297353CC}">
              <c16:uniqueId val="{00000008-E0FB-40AB-8BF7-F09953F8B283}"/>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Sheet2!$F$18</c:f>
              <c:strCache>
                <c:ptCount val="1"/>
                <c:pt idx="0">
                  <c:v>Sum of 2021</c:v>
                </c:pt>
              </c:strCache>
            </c:strRef>
          </c:tx>
          <c:spPr>
            <a:solidFill>
              <a:schemeClr val="accent1"/>
            </a:solidFill>
            <a:ln>
              <a:noFill/>
            </a:ln>
            <a:effectLst/>
          </c:spPr>
          <c:invertIfNegative val="0"/>
          <c:cat>
            <c:multiLvlStrRef>
              <c:f>Sheet2!$E$19:$E$25</c:f>
              <c:multiLvlStrCache>
                <c:ptCount val="5"/>
                <c:lvl>
                  <c:pt idx="0">
                    <c:v>MB 1</c:v>
                  </c:pt>
                  <c:pt idx="1">
                    <c:v>MB 10</c:v>
                  </c:pt>
                  <c:pt idx="2">
                    <c:v>MB 3</c:v>
                  </c:pt>
                  <c:pt idx="3">
                    <c:v>MB 7</c:v>
                  </c:pt>
                  <c:pt idx="4">
                    <c:v>MB 9</c:v>
                  </c:pt>
                </c:lvl>
                <c:lvl>
                  <c:pt idx="0">
                    <c:v>Medium Business</c:v>
                  </c:pt>
                </c:lvl>
              </c:multiLvlStrCache>
            </c:multiLvlStrRef>
          </c:cat>
          <c:val>
            <c:numRef>
              <c:f>Sheet2!$F$19:$F$25</c:f>
              <c:numCache>
                <c:formatCode>General</c:formatCode>
                <c:ptCount val="5"/>
                <c:pt idx="0">
                  <c:v>9225</c:v>
                </c:pt>
                <c:pt idx="1">
                  <c:v>9571</c:v>
                </c:pt>
                <c:pt idx="2">
                  <c:v>9236</c:v>
                </c:pt>
                <c:pt idx="3">
                  <c:v>9983</c:v>
                </c:pt>
                <c:pt idx="4">
                  <c:v>9570</c:v>
                </c:pt>
              </c:numCache>
            </c:numRef>
          </c:val>
          <c:extLst>
            <c:ext xmlns:c16="http://schemas.microsoft.com/office/drawing/2014/chart" uri="{C3380CC4-5D6E-409C-BE32-E72D297353CC}">
              <c16:uniqueId val="{00000000-1DC2-4F17-A9B5-92436AD00252}"/>
            </c:ext>
          </c:extLst>
        </c:ser>
        <c:ser>
          <c:idx val="1"/>
          <c:order val="1"/>
          <c:tx>
            <c:strRef>
              <c:f>Sheet2!$G$18</c:f>
              <c:strCache>
                <c:ptCount val="1"/>
                <c:pt idx="0">
                  <c:v>Sum of 2020</c:v>
                </c:pt>
              </c:strCache>
            </c:strRef>
          </c:tx>
          <c:spPr>
            <a:solidFill>
              <a:schemeClr val="accent2"/>
            </a:solidFill>
            <a:ln>
              <a:noFill/>
            </a:ln>
            <a:effectLst/>
          </c:spPr>
          <c:invertIfNegative val="0"/>
          <c:cat>
            <c:multiLvlStrRef>
              <c:f>Sheet2!$E$19:$E$25</c:f>
              <c:multiLvlStrCache>
                <c:ptCount val="5"/>
                <c:lvl>
                  <c:pt idx="0">
                    <c:v>MB 1</c:v>
                  </c:pt>
                  <c:pt idx="1">
                    <c:v>MB 10</c:v>
                  </c:pt>
                  <c:pt idx="2">
                    <c:v>MB 3</c:v>
                  </c:pt>
                  <c:pt idx="3">
                    <c:v>MB 7</c:v>
                  </c:pt>
                  <c:pt idx="4">
                    <c:v>MB 9</c:v>
                  </c:pt>
                </c:lvl>
                <c:lvl>
                  <c:pt idx="0">
                    <c:v>Medium Business</c:v>
                  </c:pt>
                </c:lvl>
              </c:multiLvlStrCache>
            </c:multiLvlStrRef>
          </c:cat>
          <c:val>
            <c:numRef>
              <c:f>Sheet2!$G$19:$G$25</c:f>
              <c:numCache>
                <c:formatCode>General</c:formatCode>
                <c:ptCount val="5"/>
                <c:pt idx="0">
                  <c:v>7443</c:v>
                </c:pt>
                <c:pt idx="1">
                  <c:v>8443</c:v>
                </c:pt>
                <c:pt idx="2">
                  <c:v>8495</c:v>
                </c:pt>
                <c:pt idx="3">
                  <c:v>5476</c:v>
                </c:pt>
                <c:pt idx="4">
                  <c:v>6877</c:v>
                </c:pt>
              </c:numCache>
            </c:numRef>
          </c:val>
          <c:extLst>
            <c:ext xmlns:c16="http://schemas.microsoft.com/office/drawing/2014/chart" uri="{C3380CC4-5D6E-409C-BE32-E72D297353CC}">
              <c16:uniqueId val="{00000002-1DC2-4F17-A9B5-92436AD00252}"/>
            </c:ext>
          </c:extLst>
        </c:ser>
        <c:dLbls>
          <c:showLegendKey val="0"/>
          <c:showVal val="0"/>
          <c:showCatName val="0"/>
          <c:showSerName val="0"/>
          <c:showPercent val="0"/>
          <c:showBubbleSize val="0"/>
        </c:dLbls>
        <c:gapWidth val="219"/>
        <c:axId val="1196750640"/>
        <c:axId val="1196761200"/>
      </c:barChart>
      <c:catAx>
        <c:axId val="119675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61200"/>
        <c:crosses val="autoZero"/>
        <c:auto val="1"/>
        <c:lblAlgn val="ctr"/>
        <c:lblOffset val="100"/>
        <c:noMultiLvlLbl val="0"/>
      </c:catAx>
      <c:valAx>
        <c:axId val="119676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5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[DASHBOARD.xlsx]Sheet2!PivotTable3</c:name>
    <c:fmtId val="23"/>
  </c:pivotSource>
  <c:chart>
    <c:title>
      <c:tx>
        <c:rich>
          <a:bodyPr rot="0" spcFirstLastPara="1" vertOverflow="ellipsis" vert="horz" wrap="square" anchor="ctr" anchorCtr="1"/>
          <a:lstStyle/>
          <a:p>
            <a:pPr>
              <a:defRPr sz="2400" b="0" i="0" u="none" strike="noStrike" kern="1200" spc="0" baseline="0">
                <a:solidFill>
                  <a:schemeClr val="tx1">
                    <a:lumMod val="95000"/>
                    <a:lumOff val="5000"/>
                  </a:schemeClr>
                </a:solidFill>
                <a:latin typeface="+mn-lt"/>
                <a:ea typeface="+mn-ea"/>
                <a:cs typeface="+mn-cs"/>
              </a:defRPr>
            </a:pPr>
            <a:r>
              <a:rPr lang="en-US" sz="2400"/>
              <a:t>MARKETING </a:t>
            </a:r>
            <a:br>
              <a:rPr lang="en-US" sz="2400"/>
            </a:br>
            <a:r>
              <a:rPr lang="en-US" sz="2400"/>
              <a:t>CHANNEL</a:t>
            </a:r>
          </a:p>
        </c:rich>
      </c:tx>
      <c:layout>
        <c:manualLayout>
          <c:xMode val="edge"/>
          <c:yMode val="edge"/>
          <c:x val="0.62776356635623598"/>
          <c:y val="4.3662623038157825E-3"/>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dLbl>
          <c:idx val="0"/>
          <c:layout>
            <c:manualLayout>
              <c:x val="0.1085240587962093"/>
              <c:y val="-9.2731040198922421E-2"/>
            </c:manualLayout>
          </c:layout>
          <c:tx>
            <c:rich>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fld id="{60DC4457-84C1-4EEB-910B-574B94346745}" type="VALUE">
                  <a:rPr lang="en-US" sz="2000">
                    <a:solidFill>
                      <a:schemeClr val="bg1">
                        <a:lumMod val="50000"/>
                      </a:schemeClr>
                    </a:solidFill>
                  </a:rPr>
                  <a:pPr>
                    <a:defRPr sz="20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dLbl>
          <c:idx val="0"/>
          <c:layout>
            <c:manualLayout>
              <c:x val="0.12378948198781106"/>
              <c:y val="-0.11652475019569931"/>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47"/>
        <c:spPr>
          <a:solidFill>
            <a:schemeClr val="accent6"/>
          </a:solidFill>
          <a:ln>
            <a:noFill/>
          </a:ln>
          <a:effectLst/>
        </c:spPr>
        <c:dLbl>
          <c:idx val="0"/>
          <c:layout>
            <c:manualLayout>
              <c:x val="0.14036269893887438"/>
              <c:y val="-0.10741225767831661"/>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48"/>
        <c:spPr>
          <a:solidFill>
            <a:schemeClr val="accent6"/>
          </a:solidFill>
          <a:ln>
            <a:noFill/>
          </a:ln>
          <a:effectLst/>
        </c:spPr>
        <c:dLbl>
          <c:idx val="0"/>
          <c:layout>
            <c:manualLayout>
              <c:x val="0.14036269893887438"/>
              <c:y val="-0.1916227839941060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49"/>
        <c:spPr>
          <a:solidFill>
            <a:schemeClr val="accent6"/>
          </a:solidFill>
          <a:ln>
            <a:noFill/>
          </a:ln>
          <a:effectLst/>
        </c:spPr>
      </c:pivotFmt>
      <c:pivotFmt>
        <c:idx val="50"/>
        <c:spPr>
          <a:solidFill>
            <a:schemeClr val="accent6"/>
          </a:solidFill>
          <a:ln>
            <a:noFill/>
          </a:ln>
          <a:effectLst/>
        </c:spPr>
        <c:dLbl>
          <c:idx val="0"/>
          <c:layout>
            <c:manualLayout>
              <c:x val="0.13473444385749081"/>
              <c:y val="-9.1666436432288924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6"/>
          </a:solidFill>
          <a:ln>
            <a:noFill/>
          </a:ln>
          <a:effectLst/>
        </c:spPr>
        <c:dLbl>
          <c:idx val="0"/>
          <c:layout>
            <c:manualLayout>
              <c:x val="-6.4430588308441145E-2"/>
              <c:y val="-0.21500403201514381"/>
            </c:manualLayout>
          </c:layout>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lumMod val="50000"/>
                    </a:schemeClr>
                  </a:solidFill>
                  <a:latin typeface="+mn-lt"/>
                  <a:ea typeface="+mn-ea"/>
                  <a:cs typeface="+mn-cs"/>
                </a:defRPr>
              </a:pPr>
              <a:endParaRPr lang="en-US"/>
            </a:p>
          </c:txPr>
          <c:dLblPos val="ctr"/>
          <c:showLegendKey val="1"/>
          <c:showVal val="0"/>
          <c:showCatName val="0"/>
          <c:showSerName val="0"/>
          <c:showPercent val="1"/>
          <c:showBubbleSize val="0"/>
          <c:extLst>
            <c:ext xmlns:c15="http://schemas.microsoft.com/office/drawing/2012/chart" uri="{CE6537A1-D6FC-4f65-9D91-7224C49458BB}"/>
          </c:extLst>
        </c:dLbl>
      </c:pivotFmt>
      <c:pivotFmt>
        <c:idx val="58"/>
        <c:spPr>
          <a:solidFill>
            <a:schemeClr val="accent6">
              <a:tint val="58000"/>
            </a:schemeClr>
          </a:solidFill>
          <a:ln>
            <a:noFill/>
          </a:ln>
          <a:effectLst/>
        </c:spPr>
        <c:dLbl>
          <c:idx val="0"/>
          <c:layout>
            <c:manualLayout>
              <c:x val="-0.15410177154251664"/>
              <c:y val="6.719783294610019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lumMod val="50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59"/>
        <c:spPr>
          <a:solidFill>
            <a:schemeClr val="accent6">
              <a:shade val="86000"/>
            </a:schemeClr>
          </a:solidFill>
          <a:ln>
            <a:noFill/>
          </a:ln>
          <a:effectLst/>
        </c:spPr>
        <c:dLbl>
          <c:idx val="0"/>
          <c:layout>
            <c:manualLayout>
              <c:x val="-0.42200927295255608"/>
              <c:y val="0.1040702666646341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lumMod val="50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60"/>
        <c:spPr>
          <a:solidFill>
            <a:schemeClr val="accent6">
              <a:shade val="58000"/>
            </a:schemeClr>
          </a:solidFill>
          <a:ln>
            <a:noFill/>
          </a:ln>
          <a:effectLst/>
        </c:spPr>
        <c:dLbl>
          <c:idx val="0"/>
          <c:layout>
            <c:manualLayout>
              <c:x val="-0.53249175071390187"/>
              <c:y val="9.024310402018402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lumMod val="50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61"/>
        <c:dLbl>
          <c:idx val="0"/>
          <c:layout>
            <c:manualLayout>
              <c:x val="-0.13613098489592354"/>
              <c:y val="6.1467726095884294E-2"/>
            </c:manualLayout>
          </c:layout>
          <c:tx>
            <c:rich>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fld id="{FA5E30FE-1B6E-4E53-9AC5-10BE76FD7E9D}" type="PERCENTAGE">
                  <a:rPr lang="en-US">
                    <a:solidFill>
                      <a:schemeClr val="bg1">
                        <a:lumMod val="50000"/>
                      </a:schemeClr>
                    </a:solidFill>
                  </a:rPr>
                  <a:pPr>
                    <a:defRPr sz="2400" b="0" i="0" u="none" strike="noStrike" kern="1200" baseline="0">
                      <a:solidFill>
                        <a:schemeClr val="bg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2"/>
        <c:dLbl>
          <c:idx val="0"/>
          <c:layout>
            <c:manualLayout>
              <c:x val="-0.26121769677267498"/>
              <c:y val="0.13312146200651359"/>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63"/>
        <c:dLbl>
          <c:idx val="0"/>
          <c:layout>
            <c:manualLayout>
              <c:x val="5.4806125122684533E-2"/>
              <c:y val="5.42097359193393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64"/>
        <c:dLbl>
          <c:idx val="0"/>
          <c:layout>
            <c:manualLayout>
              <c:x val="-6.4399056716895164E-2"/>
              <c:y val="-0.19809932765875288"/>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6">
              <a:tint val="86000"/>
            </a:schemeClr>
          </a:solidFill>
          <a:ln>
            <a:noFill/>
          </a:ln>
          <a:effectLst/>
        </c:spPr>
      </c:pivotFmt>
    </c:pivotFmts>
    <c:plotArea>
      <c:layout>
        <c:manualLayout>
          <c:layoutTarget val="inner"/>
          <c:xMode val="edge"/>
          <c:yMode val="edge"/>
          <c:x val="4.0569083064181617E-2"/>
          <c:y val="4.8332642630197542E-2"/>
          <c:w val="0.57967005621303325"/>
          <c:h val="0.8416746864975212"/>
        </c:manualLayout>
      </c:layout>
      <c:pieChart>
        <c:varyColors val="1"/>
        <c:ser>
          <c:idx val="0"/>
          <c:order val="0"/>
          <c:tx>
            <c:strRef>
              <c:f>Sheet2!$G$9:$G$10</c:f>
              <c:strCache>
                <c:ptCount val="1"/>
                <c:pt idx="0">
                  <c:v>Wholesale Distributor</c:v>
                </c:pt>
              </c:strCache>
            </c:strRef>
          </c:tx>
          <c:explosion val="6"/>
          <c:dPt>
            <c:idx val="0"/>
            <c:bubble3D val="0"/>
            <c:spPr>
              <a:solidFill>
                <a:schemeClr val="accent6">
                  <a:shade val="58000"/>
                </a:schemeClr>
              </a:solidFill>
              <a:ln>
                <a:noFill/>
              </a:ln>
              <a:effectLst/>
            </c:spPr>
            <c:extLst>
              <c:ext xmlns:c16="http://schemas.microsoft.com/office/drawing/2014/chart" uri="{C3380CC4-5D6E-409C-BE32-E72D297353CC}">
                <c16:uniqueId val="{00000001-6A20-4F41-8843-24CB8BAF5425}"/>
              </c:ext>
            </c:extLst>
          </c:dPt>
          <c:dPt>
            <c:idx val="1"/>
            <c:bubble3D val="0"/>
            <c:spPr>
              <a:solidFill>
                <a:schemeClr val="accent6">
                  <a:shade val="86000"/>
                </a:schemeClr>
              </a:solidFill>
              <a:ln>
                <a:noFill/>
              </a:ln>
              <a:effectLst/>
            </c:spPr>
            <c:extLst>
              <c:ext xmlns:c16="http://schemas.microsoft.com/office/drawing/2014/chart" uri="{C3380CC4-5D6E-409C-BE32-E72D297353CC}">
                <c16:uniqueId val="{00000003-6A20-4F41-8843-24CB8BAF5425}"/>
              </c:ext>
            </c:extLst>
          </c:dPt>
          <c:dPt>
            <c:idx val="2"/>
            <c:bubble3D val="0"/>
            <c:spPr>
              <a:solidFill>
                <a:schemeClr val="accent6">
                  <a:tint val="86000"/>
                </a:schemeClr>
              </a:solidFill>
              <a:ln>
                <a:noFill/>
              </a:ln>
              <a:effectLst/>
            </c:spPr>
            <c:extLst>
              <c:ext xmlns:c16="http://schemas.microsoft.com/office/drawing/2014/chart" uri="{C3380CC4-5D6E-409C-BE32-E72D297353CC}">
                <c16:uniqueId val="{00000005-6A20-4F41-8843-24CB8BAF5425}"/>
              </c:ext>
            </c:extLst>
          </c:dPt>
          <c:dPt>
            <c:idx val="3"/>
            <c:bubble3D val="0"/>
            <c:explosion val="8"/>
            <c:spPr>
              <a:solidFill>
                <a:schemeClr val="accent6">
                  <a:tint val="58000"/>
                </a:schemeClr>
              </a:solidFill>
              <a:ln>
                <a:noFill/>
              </a:ln>
              <a:effectLst/>
            </c:spPr>
            <c:extLst>
              <c:ext xmlns:c16="http://schemas.microsoft.com/office/drawing/2014/chart" uri="{C3380CC4-5D6E-409C-BE32-E72D297353CC}">
                <c16:uniqueId val="{00000007-6A20-4F41-8843-24CB8BAF5425}"/>
              </c:ext>
            </c:extLst>
          </c:dPt>
          <c:dLbls>
            <c:dLbl>
              <c:idx val="0"/>
              <c:layout>
                <c:manualLayout>
                  <c:x val="-0.53249175071390187"/>
                  <c:y val="9.0243104020184026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20-4F41-8843-24CB8BAF5425}"/>
                </c:ext>
              </c:extLst>
            </c:dLbl>
            <c:dLbl>
              <c:idx val="1"/>
              <c:layout>
                <c:manualLayout>
                  <c:x val="-0.42200927295255608"/>
                  <c:y val="0.10407026666463416"/>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20-4F41-8843-24CB8BAF5425}"/>
                </c:ext>
              </c:extLst>
            </c:dLbl>
            <c:dLbl>
              <c:idx val="3"/>
              <c:layout>
                <c:manualLayout>
                  <c:x val="-0.15410177154251664"/>
                  <c:y val="6.7197832946100197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A20-4F41-8843-24CB8BAF542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lumMod val="50000"/>
                      </a:schemeClr>
                    </a:solidFill>
                    <a:latin typeface="+mn-lt"/>
                    <a:ea typeface="+mn-ea"/>
                    <a:cs typeface="+mn-cs"/>
                  </a:defRPr>
                </a:pPr>
                <a:endParaRPr lang="en-US"/>
              </a:p>
            </c:txPr>
            <c:dLblPos val="ctr"/>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Sheet2!$F$11:$F$14</c:f>
              <c:strCache>
                <c:ptCount val="4"/>
                <c:pt idx="0">
                  <c:v>Sum of Coupons</c:v>
                </c:pt>
                <c:pt idx="1">
                  <c:v>Sum of Social Media</c:v>
                </c:pt>
                <c:pt idx="2">
                  <c:v>Sum of Catalog Inclusion</c:v>
                </c:pt>
                <c:pt idx="3">
                  <c:v>Sum of Posters</c:v>
                </c:pt>
              </c:strCache>
            </c:strRef>
          </c:cat>
          <c:val>
            <c:numRef>
              <c:f>Sheet2!$G$11:$G$14</c:f>
              <c:numCache>
                <c:formatCode>General</c:formatCode>
                <c:ptCount val="4"/>
                <c:pt idx="0">
                  <c:v>0</c:v>
                </c:pt>
                <c:pt idx="1">
                  <c:v>0</c:v>
                </c:pt>
                <c:pt idx="2">
                  <c:v>11</c:v>
                </c:pt>
                <c:pt idx="3">
                  <c:v>0</c:v>
                </c:pt>
              </c:numCache>
            </c:numRef>
          </c:val>
          <c:extLst>
            <c:ext xmlns:c16="http://schemas.microsoft.com/office/drawing/2014/chart" uri="{C3380CC4-5D6E-409C-BE32-E72D297353CC}">
              <c16:uniqueId val="{00000008-6A20-4F41-8843-24CB8BAF5425}"/>
            </c:ext>
          </c:extLst>
        </c:ser>
        <c:dLbls>
          <c:dLblPos val="bestFit"/>
          <c:showLegendKey val="0"/>
          <c:showVal val="1"/>
          <c:showCatName val="0"/>
          <c:showSerName val="0"/>
          <c:showPercent val="0"/>
          <c:showBubbleSize val="0"/>
          <c:showLeaderLines val="1"/>
        </c:dLbls>
        <c:firstSliceAng val="132"/>
      </c:pieChart>
      <c:spPr>
        <a:noFill/>
        <a:ln>
          <a:noFill/>
        </a:ln>
        <a:effectLst/>
      </c:spPr>
    </c:plotArea>
    <c:legend>
      <c:legendPos val="r"/>
      <c:layout>
        <c:manualLayout>
          <c:xMode val="edge"/>
          <c:yMode val="edge"/>
          <c:x val="0.6025225273236785"/>
          <c:y val="0.30196091667192893"/>
          <c:w val="0.39465739371411068"/>
          <c:h val="0.63385927359853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LINES OFFERED</a:t>
            </a:r>
          </a:p>
        </c:rich>
      </c:tx>
      <c:layout>
        <c:manualLayout>
          <c:xMode val="edge"/>
          <c:yMode val="edge"/>
          <c:x val="0.33928443395781926"/>
          <c:y val="2.28087359973218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30395854664649E-2"/>
          <c:y val="2.7777777777777776E-2"/>
          <c:w val="0.68872181404219268"/>
          <c:h val="0.8416746864975212"/>
        </c:manualLayout>
      </c:layout>
      <c:barChart>
        <c:barDir val="col"/>
        <c:grouping val="clustered"/>
        <c:varyColors val="0"/>
        <c:ser>
          <c:idx val="0"/>
          <c:order val="0"/>
          <c:tx>
            <c:strRef>
              <c:f>Sheet2!$K$9</c:f>
              <c:strCache>
                <c:ptCount val="1"/>
                <c:pt idx="0">
                  <c:v>Sum of Product 1</c:v>
                </c:pt>
              </c:strCache>
            </c:strRef>
          </c:tx>
          <c:spPr>
            <a:solidFill>
              <a:schemeClr val="accent6">
                <a:shade val="65000"/>
              </a:schemeClr>
            </a:solidFill>
            <a:ln>
              <a:noFill/>
            </a:ln>
            <a:effectLst/>
          </c:spPr>
          <c:invertIfNegative val="0"/>
          <c:cat>
            <c:strRef>
              <c:f>Sheet2!$J$10:$J$11</c:f>
              <c:strCache>
                <c:ptCount val="1"/>
                <c:pt idx="0">
                  <c:v>Wholesale Distributor</c:v>
                </c:pt>
              </c:strCache>
            </c:strRef>
          </c:cat>
          <c:val>
            <c:numRef>
              <c:f>Sheet2!$K$10:$K$11</c:f>
              <c:numCache>
                <c:formatCode>General</c:formatCode>
                <c:ptCount val="1"/>
                <c:pt idx="0">
                  <c:v>15</c:v>
                </c:pt>
              </c:numCache>
            </c:numRef>
          </c:val>
          <c:extLst>
            <c:ext xmlns:c16="http://schemas.microsoft.com/office/drawing/2014/chart" uri="{C3380CC4-5D6E-409C-BE32-E72D297353CC}">
              <c16:uniqueId val="{00000000-F010-47C6-BB6D-FC708DFC86A5}"/>
            </c:ext>
          </c:extLst>
        </c:ser>
        <c:ser>
          <c:idx val="1"/>
          <c:order val="1"/>
          <c:tx>
            <c:strRef>
              <c:f>Sheet2!$L$9</c:f>
              <c:strCache>
                <c:ptCount val="1"/>
                <c:pt idx="0">
                  <c:v>Sum of Product 2</c:v>
                </c:pt>
              </c:strCache>
            </c:strRef>
          </c:tx>
          <c:spPr>
            <a:solidFill>
              <a:schemeClr val="accent6"/>
            </a:solidFill>
            <a:ln>
              <a:noFill/>
            </a:ln>
            <a:effectLst/>
          </c:spPr>
          <c:invertIfNegative val="0"/>
          <c:cat>
            <c:strRef>
              <c:f>Sheet2!$J$10:$J$11</c:f>
              <c:strCache>
                <c:ptCount val="1"/>
                <c:pt idx="0">
                  <c:v>Wholesale Distributor</c:v>
                </c:pt>
              </c:strCache>
            </c:strRef>
          </c:cat>
          <c:val>
            <c:numRef>
              <c:f>Sheet2!$L$10:$L$11</c:f>
              <c:numCache>
                <c:formatCode>General</c:formatCode>
                <c:ptCount val="1"/>
                <c:pt idx="0">
                  <c:v>11</c:v>
                </c:pt>
              </c:numCache>
            </c:numRef>
          </c:val>
          <c:extLst>
            <c:ext xmlns:c16="http://schemas.microsoft.com/office/drawing/2014/chart" uri="{C3380CC4-5D6E-409C-BE32-E72D297353CC}">
              <c16:uniqueId val="{00000001-F010-47C6-BB6D-FC708DFC86A5}"/>
            </c:ext>
          </c:extLst>
        </c:ser>
        <c:ser>
          <c:idx val="2"/>
          <c:order val="2"/>
          <c:tx>
            <c:strRef>
              <c:f>Sheet2!$M$9</c:f>
              <c:strCache>
                <c:ptCount val="1"/>
                <c:pt idx="0">
                  <c:v>Sum of Product 3</c:v>
                </c:pt>
              </c:strCache>
            </c:strRef>
          </c:tx>
          <c:spPr>
            <a:solidFill>
              <a:schemeClr val="accent6">
                <a:tint val="65000"/>
              </a:schemeClr>
            </a:solidFill>
            <a:ln>
              <a:noFill/>
            </a:ln>
            <a:effectLst/>
          </c:spPr>
          <c:invertIfNegative val="0"/>
          <c:cat>
            <c:strRef>
              <c:f>Sheet2!$J$10:$J$11</c:f>
              <c:strCache>
                <c:ptCount val="1"/>
                <c:pt idx="0">
                  <c:v>Wholesale Distributor</c:v>
                </c:pt>
              </c:strCache>
            </c:strRef>
          </c:cat>
          <c:val>
            <c:numRef>
              <c:f>Sheet2!$M$10:$M$11</c:f>
              <c:numCache>
                <c:formatCode>General</c:formatCode>
                <c:ptCount val="1"/>
                <c:pt idx="0">
                  <c:v>10</c:v>
                </c:pt>
              </c:numCache>
            </c:numRef>
          </c:val>
          <c:extLst>
            <c:ext xmlns:c16="http://schemas.microsoft.com/office/drawing/2014/chart" uri="{C3380CC4-5D6E-409C-BE32-E72D297353CC}">
              <c16:uniqueId val="{00000002-F010-47C6-BB6D-FC708DFC86A5}"/>
            </c:ext>
          </c:extLst>
        </c:ser>
        <c:dLbls>
          <c:showLegendKey val="0"/>
          <c:showVal val="0"/>
          <c:showCatName val="0"/>
          <c:showSerName val="0"/>
          <c:showPercent val="0"/>
          <c:showBubbleSize val="0"/>
        </c:dLbls>
        <c:gapWidth val="219"/>
        <c:overlap val="-27"/>
        <c:axId val="926980512"/>
        <c:axId val="926978112"/>
      </c:barChart>
      <c:catAx>
        <c:axId val="9269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6978112"/>
        <c:crosses val="autoZero"/>
        <c:auto val="1"/>
        <c:lblAlgn val="ctr"/>
        <c:lblOffset val="100"/>
        <c:noMultiLvlLbl val="0"/>
      </c:catAx>
      <c:valAx>
        <c:axId val="92697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8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[DASHBOARD.xlsx]Sheet2!PivotTable7</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hade val="58000"/>
            </a:schemeClr>
          </a:solidFill>
          <a:ln>
            <a:noFill/>
          </a:ln>
          <a:effectLst/>
        </c:spPr>
      </c:pivotFmt>
      <c:pivotFmt>
        <c:idx val="13"/>
        <c:spPr>
          <a:solidFill>
            <a:schemeClr val="accent6">
              <a:shade val="86000"/>
            </a:schemeClr>
          </a:solidFill>
          <a:ln>
            <a:noFill/>
          </a:ln>
          <a:effectLst/>
        </c:spPr>
      </c:pivotFmt>
      <c:pivotFmt>
        <c:idx val="14"/>
        <c:spPr>
          <a:solidFill>
            <a:schemeClr val="accent6">
              <a:tint val="86000"/>
            </a:schemeClr>
          </a:solidFill>
          <a:ln>
            <a:noFill/>
          </a:ln>
          <a:effectLst/>
        </c:spPr>
      </c:pivotFmt>
      <c:pivotFmt>
        <c:idx val="15"/>
        <c:spPr>
          <a:solidFill>
            <a:schemeClr val="accent6">
              <a:tint val="58000"/>
            </a:schemeClr>
          </a:solidFill>
          <a:ln>
            <a:noFill/>
          </a:ln>
          <a:effectLst/>
        </c:spPr>
      </c:pivotFmt>
    </c:pivotFmts>
    <c:plotArea>
      <c:layout>
        <c:manualLayout>
          <c:layoutTarget val="inner"/>
          <c:xMode val="edge"/>
          <c:yMode val="edge"/>
          <c:x val="0.32372394938931898"/>
          <c:y val="0.1140652908362699"/>
          <c:w val="0.72961998474224121"/>
          <c:h val="0.77388079692826495"/>
        </c:manualLayout>
      </c:layout>
      <c:doughnutChart>
        <c:varyColors val="1"/>
        <c:ser>
          <c:idx val="0"/>
          <c:order val="0"/>
          <c:tx>
            <c:strRef>
              <c:f>Sheet2!$B$27</c:f>
              <c:strCache>
                <c:ptCount val="1"/>
                <c:pt idx="0">
                  <c:v>Total</c:v>
                </c:pt>
              </c:strCache>
            </c:strRef>
          </c:tx>
          <c:dPt>
            <c:idx val="0"/>
            <c:bubble3D val="0"/>
            <c:spPr>
              <a:solidFill>
                <a:schemeClr val="accent6">
                  <a:shade val="58000"/>
                </a:schemeClr>
              </a:solidFill>
              <a:ln>
                <a:noFill/>
              </a:ln>
              <a:effectLst/>
            </c:spPr>
            <c:extLst>
              <c:ext xmlns:c16="http://schemas.microsoft.com/office/drawing/2014/chart" uri="{C3380CC4-5D6E-409C-BE32-E72D297353CC}">
                <c16:uniqueId val="{00000001-E0FB-40AB-8BF7-F09953F8B283}"/>
              </c:ext>
            </c:extLst>
          </c:dPt>
          <c:dPt>
            <c:idx val="1"/>
            <c:bubble3D val="0"/>
            <c:spPr>
              <a:solidFill>
                <a:schemeClr val="accent6">
                  <a:shade val="86000"/>
                </a:schemeClr>
              </a:solidFill>
              <a:ln>
                <a:noFill/>
              </a:ln>
              <a:effectLst/>
            </c:spPr>
            <c:extLst>
              <c:ext xmlns:c16="http://schemas.microsoft.com/office/drawing/2014/chart" uri="{C3380CC4-5D6E-409C-BE32-E72D297353CC}">
                <c16:uniqueId val="{00000003-E0FB-40AB-8BF7-F09953F8B283}"/>
              </c:ext>
            </c:extLst>
          </c:dPt>
          <c:dPt>
            <c:idx val="2"/>
            <c:bubble3D val="0"/>
            <c:spPr>
              <a:solidFill>
                <a:schemeClr val="accent6">
                  <a:tint val="86000"/>
                </a:schemeClr>
              </a:solidFill>
              <a:ln>
                <a:noFill/>
              </a:ln>
              <a:effectLst/>
            </c:spPr>
            <c:extLst>
              <c:ext xmlns:c16="http://schemas.microsoft.com/office/drawing/2014/chart" uri="{C3380CC4-5D6E-409C-BE32-E72D297353CC}">
                <c16:uniqueId val="{00000005-E0FB-40AB-8BF7-F09953F8B283}"/>
              </c:ext>
            </c:extLst>
          </c:dPt>
          <c:dPt>
            <c:idx val="3"/>
            <c:bubble3D val="0"/>
            <c:spPr>
              <a:solidFill>
                <a:schemeClr val="accent6">
                  <a:tint val="58000"/>
                </a:schemeClr>
              </a:solidFill>
              <a:ln>
                <a:noFill/>
              </a:ln>
              <a:effectLst/>
            </c:spPr>
            <c:extLst>
              <c:ext xmlns:c16="http://schemas.microsoft.com/office/drawing/2014/chart" uri="{C3380CC4-5D6E-409C-BE32-E72D297353CC}">
                <c16:uniqueId val="{00000007-E0FB-40AB-8BF7-F09953F8B28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Sheet2!$A$28:$A$32</c:f>
              <c:strCache>
                <c:ptCount val="4"/>
                <c:pt idx="0">
                  <c:v>Medium Business</c:v>
                </c:pt>
                <c:pt idx="1">
                  <c:v>Online Retailer</c:v>
                </c:pt>
                <c:pt idx="2">
                  <c:v>Small Business</c:v>
                </c:pt>
                <c:pt idx="3">
                  <c:v>Wholesale Distributor</c:v>
                </c:pt>
              </c:strCache>
            </c:strRef>
          </c:cat>
          <c:val>
            <c:numRef>
              <c:f>Sheet2!$B$28:$B$32</c:f>
              <c:numCache>
                <c:formatCode>General</c:formatCode>
                <c:ptCount val="4"/>
                <c:pt idx="0">
                  <c:v>40</c:v>
                </c:pt>
                <c:pt idx="1">
                  <c:v>32</c:v>
                </c:pt>
                <c:pt idx="2">
                  <c:v>28</c:v>
                </c:pt>
                <c:pt idx="3">
                  <c:v>36</c:v>
                </c:pt>
              </c:numCache>
            </c:numRef>
          </c:val>
          <c:extLst>
            <c:ext xmlns:c16="http://schemas.microsoft.com/office/drawing/2014/chart" uri="{C3380CC4-5D6E-409C-BE32-E72D297353CC}">
              <c16:uniqueId val="{00000008-E0FB-40AB-8BF7-F09953F8B283}"/>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l"/>
      <c:layout>
        <c:manualLayout>
          <c:xMode val="edge"/>
          <c:yMode val="edge"/>
          <c:x val="1.5870771100783769E-2"/>
          <c:y val="0.11889248749407791"/>
          <c:w val="0.29668469589040752"/>
          <c:h val="0.749366391626511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[DASHBOARD.xlsx]Sheet2!PivotTable10</c:name>
    <c:fmtId val="9"/>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Sheet2!$F$18</c:f>
              <c:strCache>
                <c:ptCount val="1"/>
                <c:pt idx="0">
                  <c:v>Sum of 2021</c:v>
                </c:pt>
              </c:strCache>
            </c:strRef>
          </c:tx>
          <c:spPr>
            <a:solidFill>
              <a:schemeClr val="accent6">
                <a:shade val="76000"/>
              </a:schemeClr>
            </a:solidFill>
            <a:ln>
              <a:noFill/>
            </a:ln>
            <a:effectLst/>
          </c:spPr>
          <c:invertIfNegative val="0"/>
          <c:cat>
            <c:multiLvlStrRef>
              <c:f>Sheet2!$E$19:$E$25</c:f>
              <c:multiLvlStrCache>
                <c:ptCount val="5"/>
                <c:lvl>
                  <c:pt idx="0">
                    <c:v>MB 1</c:v>
                  </c:pt>
                  <c:pt idx="1">
                    <c:v>MB 10</c:v>
                  </c:pt>
                  <c:pt idx="2">
                    <c:v>MB 3</c:v>
                  </c:pt>
                  <c:pt idx="3">
                    <c:v>MB 7</c:v>
                  </c:pt>
                  <c:pt idx="4">
                    <c:v>MB 9</c:v>
                  </c:pt>
                </c:lvl>
                <c:lvl>
                  <c:pt idx="0">
                    <c:v>Medium Business</c:v>
                  </c:pt>
                </c:lvl>
              </c:multiLvlStrCache>
            </c:multiLvlStrRef>
          </c:cat>
          <c:val>
            <c:numRef>
              <c:f>Sheet2!$F$19:$F$25</c:f>
              <c:numCache>
                <c:formatCode>General</c:formatCode>
                <c:ptCount val="5"/>
                <c:pt idx="0">
                  <c:v>9225</c:v>
                </c:pt>
                <c:pt idx="1">
                  <c:v>9571</c:v>
                </c:pt>
                <c:pt idx="2">
                  <c:v>9236</c:v>
                </c:pt>
                <c:pt idx="3">
                  <c:v>9983</c:v>
                </c:pt>
                <c:pt idx="4">
                  <c:v>9570</c:v>
                </c:pt>
              </c:numCache>
            </c:numRef>
          </c:val>
          <c:extLst>
            <c:ext xmlns:c16="http://schemas.microsoft.com/office/drawing/2014/chart" uri="{C3380CC4-5D6E-409C-BE32-E72D297353CC}">
              <c16:uniqueId val="{00000000-1DC2-4F17-A9B5-92436AD00252}"/>
            </c:ext>
          </c:extLst>
        </c:ser>
        <c:ser>
          <c:idx val="1"/>
          <c:order val="1"/>
          <c:tx>
            <c:strRef>
              <c:f>Sheet2!$G$18</c:f>
              <c:strCache>
                <c:ptCount val="1"/>
                <c:pt idx="0">
                  <c:v>Sum of 2020</c:v>
                </c:pt>
              </c:strCache>
            </c:strRef>
          </c:tx>
          <c:spPr>
            <a:solidFill>
              <a:schemeClr val="accent6">
                <a:tint val="77000"/>
              </a:schemeClr>
            </a:solidFill>
            <a:ln>
              <a:noFill/>
            </a:ln>
            <a:effectLst/>
          </c:spPr>
          <c:invertIfNegative val="0"/>
          <c:cat>
            <c:multiLvlStrRef>
              <c:f>Sheet2!$E$19:$E$25</c:f>
              <c:multiLvlStrCache>
                <c:ptCount val="5"/>
                <c:lvl>
                  <c:pt idx="0">
                    <c:v>MB 1</c:v>
                  </c:pt>
                  <c:pt idx="1">
                    <c:v>MB 10</c:v>
                  </c:pt>
                  <c:pt idx="2">
                    <c:v>MB 3</c:v>
                  </c:pt>
                  <c:pt idx="3">
                    <c:v>MB 7</c:v>
                  </c:pt>
                  <c:pt idx="4">
                    <c:v>MB 9</c:v>
                  </c:pt>
                </c:lvl>
                <c:lvl>
                  <c:pt idx="0">
                    <c:v>Medium Business</c:v>
                  </c:pt>
                </c:lvl>
              </c:multiLvlStrCache>
            </c:multiLvlStrRef>
          </c:cat>
          <c:val>
            <c:numRef>
              <c:f>Sheet2!$G$19:$G$25</c:f>
              <c:numCache>
                <c:formatCode>General</c:formatCode>
                <c:ptCount val="5"/>
                <c:pt idx="0">
                  <c:v>7443</c:v>
                </c:pt>
                <c:pt idx="1">
                  <c:v>8443</c:v>
                </c:pt>
                <c:pt idx="2">
                  <c:v>8495</c:v>
                </c:pt>
                <c:pt idx="3">
                  <c:v>5476</c:v>
                </c:pt>
                <c:pt idx="4">
                  <c:v>6877</c:v>
                </c:pt>
              </c:numCache>
            </c:numRef>
          </c:val>
          <c:extLst>
            <c:ext xmlns:c16="http://schemas.microsoft.com/office/drawing/2014/chart" uri="{C3380CC4-5D6E-409C-BE32-E72D297353CC}">
              <c16:uniqueId val="{00000002-1DC2-4F17-A9B5-92436AD00252}"/>
            </c:ext>
          </c:extLst>
        </c:ser>
        <c:dLbls>
          <c:showLegendKey val="0"/>
          <c:showVal val="0"/>
          <c:showCatName val="0"/>
          <c:showSerName val="0"/>
          <c:showPercent val="0"/>
          <c:showBubbleSize val="0"/>
        </c:dLbls>
        <c:gapWidth val="219"/>
        <c:axId val="1196750640"/>
        <c:axId val="1196761200"/>
      </c:barChart>
      <c:catAx>
        <c:axId val="119675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61200"/>
        <c:crosses val="autoZero"/>
        <c:auto val="1"/>
        <c:lblAlgn val="ctr"/>
        <c:lblOffset val="100"/>
        <c:noMultiLvlLbl val="0"/>
      </c:catAx>
      <c:valAx>
        <c:axId val="119676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5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20957</xdr:colOff>
      <xdr:row>3</xdr:row>
      <xdr:rowOff>119061</xdr:rowOff>
    </xdr:from>
    <xdr:to>
      <xdr:col>7</xdr:col>
      <xdr:colOff>1</xdr:colOff>
      <xdr:row>18</xdr:row>
      <xdr:rowOff>119061</xdr:rowOff>
    </xdr:to>
    <xdr:graphicFrame macro="">
      <xdr:nvGraphicFramePr>
        <xdr:cNvPr id="2" name="Chart 1">
          <a:extLst>
            <a:ext uri="{FF2B5EF4-FFF2-40B4-BE49-F238E27FC236}">
              <a16:creationId xmlns:a16="http://schemas.microsoft.com/office/drawing/2014/main" id="{31F7CBB8-1ED3-440C-9E07-CE32362E4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26671</xdr:colOff>
      <xdr:row>0</xdr:row>
      <xdr:rowOff>0</xdr:rowOff>
    </xdr:from>
    <xdr:to>
      <xdr:col>9</xdr:col>
      <xdr:colOff>550546</xdr:colOff>
      <xdr:row>3</xdr:row>
      <xdr:rowOff>76199</xdr:rowOff>
    </xdr:to>
    <mc:AlternateContent xmlns:mc="http://schemas.openxmlformats.org/markup-compatibility/2006" xmlns:a14="http://schemas.microsoft.com/office/drawing/2010/main">
      <mc:Choice Requires="a14">
        <xdr:graphicFrame macro="">
          <xdr:nvGraphicFramePr>
            <xdr:cNvPr id="3" name="Account Type">
              <a:extLst>
                <a:ext uri="{FF2B5EF4-FFF2-40B4-BE49-F238E27FC236}">
                  <a16:creationId xmlns:a16="http://schemas.microsoft.com/office/drawing/2014/main" id="{0A3633EB-3544-488A-AFD4-AFAAD9063C72}"/>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26671" y="0"/>
              <a:ext cx="6340929" cy="627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80962</xdr:colOff>
      <xdr:row>3</xdr:row>
      <xdr:rowOff>119063</xdr:rowOff>
    </xdr:from>
    <xdr:to>
      <xdr:col>14</xdr:col>
      <xdr:colOff>438150</xdr:colOff>
      <xdr:row>18</xdr:row>
      <xdr:rowOff>147638</xdr:rowOff>
    </xdr:to>
    <xdr:graphicFrame macro="">
      <xdr:nvGraphicFramePr>
        <xdr:cNvPr id="4" name="Chart 3">
          <a:extLst>
            <a:ext uri="{FF2B5EF4-FFF2-40B4-BE49-F238E27FC236}">
              <a16:creationId xmlns:a16="http://schemas.microsoft.com/office/drawing/2014/main" id="{F0F35957-0F26-4792-A6F5-BDBE076DA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23813</xdr:colOff>
      <xdr:row>19</xdr:row>
      <xdr:rowOff>90486</xdr:rowOff>
    </xdr:from>
    <xdr:to>
      <xdr:col>7</xdr:col>
      <xdr:colOff>34017</xdr:colOff>
      <xdr:row>41</xdr:row>
      <xdr:rowOff>81642</xdr:rowOff>
    </xdr:to>
    <xdr:graphicFrame macro="">
      <xdr:nvGraphicFramePr>
        <xdr:cNvPr id="5" name="Chart 4">
          <a:extLst>
            <a:ext uri="{FF2B5EF4-FFF2-40B4-BE49-F238E27FC236}">
              <a16:creationId xmlns:a16="http://schemas.microsoft.com/office/drawing/2014/main" id="{E32EC24B-1507-459A-AD40-767283FB6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138113</xdr:colOff>
      <xdr:row>19</xdr:row>
      <xdr:rowOff>76200</xdr:rowOff>
    </xdr:from>
    <xdr:to>
      <xdr:col>13</xdr:col>
      <xdr:colOff>290514</xdr:colOff>
      <xdr:row>40</xdr:row>
      <xdr:rowOff>83345</xdr:rowOff>
    </xdr:to>
    <xdr:graphicFrame macro="">
      <xdr:nvGraphicFramePr>
        <xdr:cNvPr id="6" name="Chart 5">
          <a:extLst>
            <a:ext uri="{FF2B5EF4-FFF2-40B4-BE49-F238E27FC236}">
              <a16:creationId xmlns:a16="http://schemas.microsoft.com/office/drawing/2014/main" id="{406732DF-BA88-49C5-8727-C00004E1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523875</xdr:colOff>
      <xdr:row>4</xdr:row>
      <xdr:rowOff>128585</xdr:rowOff>
    </xdr:from>
    <xdr:to>
      <xdr:col>21</xdr:col>
      <xdr:colOff>625928</xdr:colOff>
      <xdr:row>42</xdr:row>
      <xdr:rowOff>176892</xdr:rowOff>
    </xdr:to>
    <xdr:graphicFrame macro="">
      <xdr:nvGraphicFramePr>
        <xdr:cNvPr id="9" name="Chart 8">
          <a:extLst>
            <a:ext uri="{FF2B5EF4-FFF2-40B4-BE49-F238E27FC236}">
              <a16:creationId xmlns:a16="http://schemas.microsoft.com/office/drawing/2014/main" id="{E94D88AB-B1F4-E851-CA43-25A11D98E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123824</xdr:colOff>
      <xdr:row>0</xdr:row>
      <xdr:rowOff>27214</xdr:rowOff>
    </xdr:from>
    <xdr:to>
      <xdr:col>21</xdr:col>
      <xdr:colOff>68035</xdr:colOff>
      <xdr:row>3</xdr:row>
      <xdr:rowOff>156481</xdr:rowOff>
    </xdr:to>
    <mc:AlternateContent xmlns:mc="http://schemas.openxmlformats.org/markup-compatibility/2006" xmlns:a14="http://schemas.microsoft.com/office/drawing/2010/main">
      <mc:Choice Requires="a14">
        <xdr:graphicFrame macro="">
          <xdr:nvGraphicFramePr>
            <xdr:cNvPr id="10" name="Account Type 1">
              <a:extLst>
                <a:ext uri="{FF2B5EF4-FFF2-40B4-BE49-F238E27FC236}">
                  <a16:creationId xmlns:a16="http://schemas.microsoft.com/office/drawing/2014/main" id="{77BFFC87-3F54-B3DD-0C6C-3D9422CEC575}"/>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9172574" y="27214"/>
              <a:ext cx="5611587" cy="680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14153</xdr:colOff>
      <xdr:row>3</xdr:row>
      <xdr:rowOff>146276</xdr:rowOff>
    </xdr:from>
    <xdr:to>
      <xdr:col>6</xdr:col>
      <xdr:colOff>639537</xdr:colOff>
      <xdr:row>18</xdr:row>
      <xdr:rowOff>146276</xdr:rowOff>
    </xdr:to>
    <xdr:graphicFrame macro="">
      <xdr:nvGraphicFramePr>
        <xdr:cNvPr id="11" name="Chart 10">
          <a:extLst>
            <a:ext uri="{FF2B5EF4-FFF2-40B4-BE49-F238E27FC236}">
              <a16:creationId xmlns:a16="http://schemas.microsoft.com/office/drawing/2014/main" id="{885ADA41-0804-47B9-3559-D046123F0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74158</xdr:colOff>
      <xdr:row>3</xdr:row>
      <xdr:rowOff>146278</xdr:rowOff>
    </xdr:from>
    <xdr:to>
      <xdr:col>14</xdr:col>
      <xdr:colOff>431346</xdr:colOff>
      <xdr:row>18</xdr:row>
      <xdr:rowOff>174853</xdr:rowOff>
    </xdr:to>
    <xdr:graphicFrame macro="">
      <xdr:nvGraphicFramePr>
        <xdr:cNvPr id="12" name="Chart 11">
          <a:extLst>
            <a:ext uri="{FF2B5EF4-FFF2-40B4-BE49-F238E27FC236}">
              <a16:creationId xmlns:a16="http://schemas.microsoft.com/office/drawing/2014/main" id="{22E2BB4A-83EC-A13E-6F07-86446206B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131308</xdr:colOff>
      <xdr:row>19</xdr:row>
      <xdr:rowOff>103415</xdr:rowOff>
    </xdr:from>
    <xdr:to>
      <xdr:col>14</xdr:col>
      <xdr:colOff>408213</xdr:colOff>
      <xdr:row>40</xdr:row>
      <xdr:rowOff>110560</xdr:rowOff>
    </xdr:to>
    <xdr:graphicFrame macro="">
      <xdr:nvGraphicFramePr>
        <xdr:cNvPr id="13" name="Chart 12">
          <a:extLst>
            <a:ext uri="{FF2B5EF4-FFF2-40B4-BE49-F238E27FC236}">
              <a16:creationId xmlns:a16="http://schemas.microsoft.com/office/drawing/2014/main" id="{48BE79F6-12DA-8489-2952-ED44F5DC8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517071</xdr:colOff>
      <xdr:row>4</xdr:row>
      <xdr:rowOff>155800</xdr:rowOff>
    </xdr:from>
    <xdr:to>
      <xdr:col>21</xdr:col>
      <xdr:colOff>619124</xdr:colOff>
      <xdr:row>43</xdr:row>
      <xdr:rowOff>20410</xdr:rowOff>
    </xdr:to>
    <xdr:graphicFrame macro="">
      <xdr:nvGraphicFramePr>
        <xdr:cNvPr id="14" name="Chart 13">
          <a:extLst>
            <a:ext uri="{FF2B5EF4-FFF2-40B4-BE49-F238E27FC236}">
              <a16:creationId xmlns:a16="http://schemas.microsoft.com/office/drawing/2014/main" id="{28F61D3C-7476-3206-AF5C-E30DBE007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Agarwal" refreshedDate="45555.728760995371" createdVersion="8" refreshedVersion="8" minRefreshableVersion="3" recordCount="4" xr:uid="{777AD31B-F9F4-4FC5-8927-ABA44D7E42D6}">
  <cacheSource type="worksheet">
    <worksheetSource name="Table3"/>
  </cacheSource>
  <cacheFields count="15">
    <cacheField name="Account Type" numFmtId="0">
      <sharedItems count="4">
        <s v="Small Business"/>
        <s v="Medium Business"/>
        <s v="Online Retailer"/>
        <s v="Wholesale Distributor"/>
      </sharedItems>
    </cacheField>
    <cacheField name="Product 1" numFmtId="0">
      <sharedItems containsSemiMixedTypes="0" containsString="0" containsNumber="1" containsInteger="1" minValue="15" maxValue="15"/>
    </cacheField>
    <cacheField name="Product 2" numFmtId="0">
      <sharedItems containsSemiMixedTypes="0" containsString="0" containsNumber="1" containsInteger="1" minValue="9" maxValue="13"/>
    </cacheField>
    <cacheField name="Product 3" numFmtId="0">
      <sharedItems containsSemiMixedTypes="0" containsString="0" containsNumber="1" containsInteger="1" minValue="0" maxValue="12"/>
    </cacheField>
    <cacheField name="TOTAL" numFmtId="0">
      <sharedItems containsSemiMixedTypes="0" containsString="0" containsNumber="1" containsInteger="1" minValue="28" maxValue="40"/>
    </cacheField>
    <cacheField name="Social Media" numFmtId="0">
      <sharedItems containsSemiMixedTypes="0" containsString="0" containsNumber="1" containsInteger="1" minValue="0" maxValue="8"/>
    </cacheField>
    <cacheField name="Coupons" numFmtId="0">
      <sharedItems containsSemiMixedTypes="0" containsString="0" containsNumber="1" containsInteger="1" minValue="0" maxValue="8"/>
    </cacheField>
    <cacheField name="Catalog Inclusion" numFmtId="0">
      <sharedItems containsSemiMixedTypes="0" containsString="0" containsNumber="1" containsInteger="1" minValue="8" maxValue="12"/>
    </cacheField>
    <cacheField name="Posters" numFmtId="0">
      <sharedItems containsSemiMixedTypes="0" containsString="0" containsNumber="1" containsInteger="1" minValue="0" maxValue="10"/>
    </cacheField>
    <cacheField name="2017" numFmtId="0">
      <sharedItems containsSemiMixedTypes="0" containsString="0" containsNumber="1" containsInteger="1" minValue="44888" maxValue="51804"/>
    </cacheField>
    <cacheField name="2018" numFmtId="0">
      <sharedItems containsSemiMixedTypes="0" containsString="0" containsNumber="1" containsInteger="1" minValue="50567" maxValue="67275"/>
    </cacheField>
    <cacheField name="2019" numFmtId="0">
      <sharedItems containsSemiMixedTypes="0" containsString="0" containsNumber="1" containsInteger="1" minValue="60760" maxValue="79646"/>
    </cacheField>
    <cacheField name="2020" numFmtId="0">
      <sharedItems containsSemiMixedTypes="0" containsString="0" containsNumber="1" containsInteger="1" minValue="75991" maxValue="102065"/>
    </cacheField>
    <cacheField name="2021" numFmtId="0">
      <sharedItems containsSemiMixedTypes="0" containsString="0" containsNumber="1" containsInteger="1" minValue="94147" maxValue="112270"/>
    </cacheField>
    <cacheField name="AVG SALES" numFmtId="0">
      <sharedItems containsSemiMixedTypes="0" containsString="0" containsNumber="1" minValue="68564.600000000006" maxValue="81703"/>
    </cacheField>
  </cacheFields>
  <extLst>
    <ext xmlns:x14="http://schemas.microsoft.com/office/spreadsheetml/2009/9/main" uri="{725AE2AE-9491-48be-B2B4-4EB974FC3084}">
      <x14:pivotCacheDefinition pivotCacheId="1278640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Agarwal" refreshedDate="45555.736434375001" createdVersion="8" refreshedVersion="8" minRefreshableVersion="3" recordCount="60" xr:uid="{532F19CC-1C9A-4BB7-B0DD-A51AC5ED6C86}">
  <cacheSource type="worksheet">
    <worksheetSource name="Table2"/>
  </cacheSource>
  <cacheFields count="18">
    <cacheField name="Account Name" numFmtId="0">
      <sharedItems count="60">
        <s v="MB 1"/>
        <s v="MB 10"/>
        <s v="MB 11"/>
        <s v="MB 12"/>
        <s v="MB 13"/>
        <s v="MB 14"/>
        <s v="MB 15"/>
        <s v="MB 2"/>
        <s v="MB 3"/>
        <s v="MB 4"/>
        <s v="MB 5"/>
        <s v="MB 6"/>
        <s v="MB 7"/>
        <s v="MB 8"/>
        <s v="MB 9"/>
        <s v="OR 1"/>
        <s v="OR 10"/>
        <s v="OR 11"/>
        <s v="OR 12"/>
        <s v="OR 13"/>
        <s v="OR 14"/>
        <s v="OR 15"/>
        <s v="OR 2"/>
        <s v="OR 3"/>
        <s v="OR 4"/>
        <s v="OR 5"/>
        <s v="OR 6"/>
        <s v="OR 7"/>
        <s v="OR 8"/>
        <s v="OR 9"/>
        <s v="SB 1"/>
        <s v="SB 10"/>
        <s v="SB 11"/>
        <s v="SB 12"/>
        <s v="SB 13"/>
        <s v="SB 14"/>
        <s v="SB 15"/>
        <s v="SB 2"/>
        <s v="SB 3"/>
        <s v="SB 4"/>
        <s v="SB 5"/>
        <s v="SB 6"/>
        <s v="SB 7"/>
        <s v="SB 8"/>
        <s v="SB 9"/>
        <s v="WD 1"/>
        <s v="WD 10"/>
        <s v="WD 11"/>
        <s v="WD 12"/>
        <s v="WD 13"/>
        <s v="WD 14"/>
        <s v="WD 15"/>
        <s v="WD 2"/>
        <s v="WD 3"/>
        <s v="WD 4"/>
        <s v="WD 5"/>
        <s v="WD 6"/>
        <s v="WD 7"/>
        <s v="WD 8"/>
        <s v="WD 9"/>
      </sharedItems>
    </cacheField>
    <cacheField name="Account Address" numFmtId="0">
      <sharedItems/>
    </cacheField>
    <cacheField name="Decision Maker" numFmtId="0">
      <sharedItems/>
    </cacheField>
    <cacheField name="Phone Number" numFmtId="0">
      <sharedItems/>
    </cacheField>
    <cacheField name="Account Type" numFmtId="0">
      <sharedItems count="4">
        <s v="Medium Business"/>
        <s v="Online Retailer"/>
        <s v="Small Business"/>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pivotCacheId="598039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5"/>
    <n v="13"/>
    <n v="0"/>
    <n v="28"/>
    <n v="8"/>
    <n v="5"/>
    <n v="8"/>
    <n v="0"/>
    <n v="51804"/>
    <n v="60121"/>
    <n v="60760"/>
    <n v="75991"/>
    <n v="94147"/>
    <n v="68564.600000000006"/>
  </r>
  <r>
    <x v="1"/>
    <n v="15"/>
    <n v="13"/>
    <n v="12"/>
    <n v="40"/>
    <n v="8"/>
    <n v="7"/>
    <n v="12"/>
    <n v="10"/>
    <n v="46025"/>
    <n v="65032"/>
    <n v="77731"/>
    <n v="89595"/>
    <n v="102185"/>
    <n v="76113.600000000006"/>
  </r>
  <r>
    <x v="2"/>
    <n v="15"/>
    <n v="9"/>
    <n v="8"/>
    <n v="32"/>
    <n v="8"/>
    <n v="8"/>
    <n v="12"/>
    <n v="7"/>
    <n v="47259"/>
    <n v="67275"/>
    <n v="79646"/>
    <n v="102065"/>
    <n v="112270"/>
    <n v="81703"/>
  </r>
  <r>
    <x v="3"/>
    <n v="15"/>
    <n v="11"/>
    <n v="10"/>
    <n v="36"/>
    <n v="0"/>
    <n v="0"/>
    <n v="11"/>
    <n v="0"/>
    <n v="44888"/>
    <n v="50567"/>
    <n v="70312"/>
    <n v="82583"/>
    <n v="100592"/>
    <n v="69788.3999999999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9848 Linden St, New York NY 10011"/>
    <s v="Dan Hill"/>
    <s v="(248) 450-0797"/>
    <x v="0"/>
    <s v="Yes"/>
    <s v="Yes"/>
    <s v="No"/>
    <s v="No"/>
    <s v="No"/>
    <s v="No"/>
    <s v="No"/>
    <n v="3501"/>
    <n v="7079"/>
    <n v="7438"/>
    <n v="7443"/>
    <n v="9225"/>
    <n v="0.27407081068210992"/>
  </r>
  <r>
    <x v="1"/>
    <s v="267 Randall Mill Dr, New York NY 10033"/>
    <s v="Kathy Rogers"/>
    <s v="(939) 738-6471"/>
    <x v="0"/>
    <s v="Yes"/>
    <s v="Yes"/>
    <s v="No"/>
    <s v="Yes"/>
    <s v="Yes"/>
    <s v="Yes"/>
    <s v="No"/>
    <n v="570"/>
    <n v="1322"/>
    <n v="7279"/>
    <n v="8443"/>
    <n v="9571"/>
    <n v="1.0242801438529217"/>
  </r>
  <r>
    <x v="2"/>
    <s v="12 Lees Creek St, Brooklyn NY 11211"/>
    <s v="Rita Varga"/>
    <s v="(754) 696-3109"/>
    <x v="0"/>
    <s v="Yes"/>
    <s v="No"/>
    <s v="No"/>
    <s v="No"/>
    <s v="Yes"/>
    <s v="No"/>
    <s v="No"/>
    <n v="6156"/>
    <n v="6110"/>
    <n v="5791"/>
    <n v="1759"/>
    <n v="969"/>
    <n v="-0.37012221518144006"/>
  </r>
  <r>
    <x v="3"/>
    <s v="240 W. Manhattan St, Bronx NY 10462"/>
    <s v="Mel Berkowitz"/>
    <s v="(967) 547-1542"/>
    <x v="0"/>
    <s v="Yes"/>
    <s v="Yes"/>
    <s v="No"/>
    <s v="Yes"/>
    <s v="Yes"/>
    <s v="Yes"/>
    <s v="No"/>
    <n v="209"/>
    <n v="621"/>
    <n v="3098"/>
    <n v="7118"/>
    <n v="8433"/>
    <n v="1.5203389637502625"/>
  </r>
  <r>
    <x v="4"/>
    <s v="62 Lower River Road, Staten Island, NY 10306"/>
    <s v="Debra Martin"/>
    <s v="(743) 960-6716"/>
    <x v="0"/>
    <s v="Yes"/>
    <s v="Yes"/>
    <s v="No"/>
    <s v="No"/>
    <s v="No"/>
    <s v="No"/>
    <s v="No"/>
    <n v="6309"/>
    <n v="6227"/>
    <n v="5123"/>
    <n v="4968"/>
    <n v="3857"/>
    <n v="-0.11575568185753915"/>
  </r>
  <r>
    <x v="5"/>
    <s v="48 S. Brandywine St, New York NY 10002"/>
    <s v="Deshaun Fletcher"/>
    <s v="(845) 304-6511"/>
    <x v="0"/>
    <s v="Yes"/>
    <s v="Yes"/>
    <s v="No"/>
    <s v="Yes"/>
    <s v="No"/>
    <s v="Yes"/>
    <s v="No"/>
    <n v="712"/>
    <n v="4182"/>
    <n v="6087"/>
    <n v="7494"/>
    <n v="8599"/>
    <n v="0.86419779018759768"/>
  </r>
  <r>
    <x v="6"/>
    <s v="5 Tallwood St, Brooklyn NY 11233"/>
    <s v="Kari Lenz"/>
    <s v="(886) 554-5339"/>
    <x v="0"/>
    <s v="Yes"/>
    <s v="Yes"/>
    <s v="No"/>
    <s v="No"/>
    <s v="No"/>
    <s v="No"/>
    <s v="No"/>
    <n v="2390"/>
    <n v="2415"/>
    <n v="3461"/>
    <n v="3850"/>
    <n v="4657"/>
    <n v="0.18148193130433588"/>
  </r>
  <r>
    <x v="7"/>
    <s v="805 South Pilgrim Court, Brooklyn NY 11225"/>
    <s v="Javier George"/>
    <s v="(964) 214-3742"/>
    <x v="0"/>
    <s v="Yes"/>
    <s v="Yes"/>
    <s v="No"/>
    <s v="No"/>
    <s v="No"/>
    <s v="No"/>
    <s v="No"/>
    <n v="3916"/>
    <n v="4218"/>
    <n v="5072"/>
    <n v="5201"/>
    <n v="7588"/>
    <n v="0.17983468576187267"/>
  </r>
  <r>
    <x v="8"/>
    <s v="9132 Redwood Rd, Bronx NY 10466"/>
    <s v="Christopher Evans"/>
    <s v="(831) 406-6300"/>
    <x v="0"/>
    <s v="Yes"/>
    <s v="Yes"/>
    <s v="No"/>
    <s v="Yes"/>
    <s v="No"/>
    <s v="Yes"/>
    <s v="No"/>
    <n v="700"/>
    <n v="5721"/>
    <n v="6247"/>
    <n v="8495"/>
    <n v="9236"/>
    <n v="0.90588403033885334"/>
  </r>
  <r>
    <x v="9"/>
    <s v="3 Warren Drive, New York NY 10040"/>
    <s v="Julie Ross"/>
    <s v="(778) 387-0744"/>
    <x v="0"/>
    <s v="Yes"/>
    <s v="Yes"/>
    <s v="No"/>
    <s v="No"/>
    <s v="No"/>
    <s v="No"/>
    <s v="No"/>
    <n v="9773"/>
    <n v="9179"/>
    <n v="8390"/>
    <n v="8256"/>
    <n v="3815"/>
    <n v="-0.20956409258224717"/>
  </r>
  <r>
    <x v="10"/>
    <s v="402 Bridgeton Lane, Bronx NY 10468"/>
    <s v="Bill Callahan"/>
    <s v="(617) 419-7996"/>
    <x v="0"/>
    <s v="Yes"/>
    <s v="Yes"/>
    <s v="No"/>
    <s v="Yes"/>
    <s v="No"/>
    <s v="Yes"/>
    <s v="No"/>
    <n v="73"/>
    <n v="3485"/>
    <n v="4592"/>
    <n v="5143"/>
    <n v="8100"/>
    <n v="2.2455667067018901"/>
  </r>
  <r>
    <x v="11"/>
    <s v="6 E. Nichols Ave, New York NY 10027"/>
    <s v="Anthony Brooks"/>
    <s v="(349) 801-7566"/>
    <x v="0"/>
    <s v="Yes"/>
    <s v="Yes"/>
    <s v="No"/>
    <s v="Yes"/>
    <s v="No"/>
    <s v="Yes"/>
    <s v="No"/>
    <n v="238"/>
    <n v="1235"/>
    <n v="1822"/>
    <n v="7074"/>
    <n v="8207"/>
    <n v="1.4232703532020747"/>
  </r>
  <r>
    <x v="12"/>
    <s v="323 North Edgewood St, Bronx NY 10457"/>
    <s v="Charlotte Leroux"/>
    <s v="(784) 634-6873"/>
    <x v="0"/>
    <s v="Yes"/>
    <s v="Yes"/>
    <s v="No"/>
    <s v="Yes"/>
    <s v="No"/>
    <s v="Yes"/>
    <s v="No"/>
    <n v="1368"/>
    <n v="3447"/>
    <n v="4535"/>
    <n v="5476"/>
    <n v="9983"/>
    <n v="0.64359095818904954"/>
  </r>
  <r>
    <x v="13"/>
    <s v="484 Thorne St, New York NY 10128"/>
    <s v="Nina Coulter"/>
    <s v="(938) 752-9381"/>
    <x v="0"/>
    <s v="Yes"/>
    <s v="No"/>
    <s v="No"/>
    <s v="No"/>
    <s v="Yes"/>
    <s v="No"/>
    <s v="No"/>
    <n v="8331"/>
    <n v="7667"/>
    <n v="5952"/>
    <n v="1998"/>
    <n v="375"/>
    <n v="-0.53938981874158332"/>
  </r>
  <r>
    <x v="14"/>
    <s v="861 Gonzales Lane, Bronx NY 10472"/>
    <s v="Mia Ang"/>
    <s v="(253) 861-1301"/>
    <x v="0"/>
    <s v="Yes"/>
    <s v="Yes"/>
    <s v="No"/>
    <s v="Yes"/>
    <s v="Yes"/>
    <s v="Yes"/>
    <s v="No"/>
    <n v="1779"/>
    <n v="2124"/>
    <n v="2844"/>
    <n v="6877"/>
    <n v="9570"/>
    <n v="0.52294422157633269"/>
  </r>
  <r>
    <x v="15"/>
    <s v="77 Stillwater St, Brooklyn NY 11213"/>
    <s v="John Mackey"/>
    <s v="(831) 581-1892"/>
    <x v="1"/>
    <s v="Yes"/>
    <s v="Yes"/>
    <s v="Yes"/>
    <s v="No"/>
    <s v="No"/>
    <s v="Yes"/>
    <s v="No"/>
    <n v="2519"/>
    <n v="3938"/>
    <n v="5190"/>
    <n v="8203"/>
    <n v="8780"/>
    <n v="0.36636455401735013"/>
  </r>
  <r>
    <x v="16"/>
    <s v="596 Coffee St, Bronx NY 10472"/>
    <s v="Larry Alaimo"/>
    <s v="(242) 869-1226"/>
    <x v="1"/>
    <s v="Yes"/>
    <s v="Yes"/>
    <s v="Yes"/>
    <s v="Yes"/>
    <s v="Yes"/>
    <s v="Yes"/>
    <s v="Yes"/>
    <n v="376"/>
    <n v="889"/>
    <n v="4373"/>
    <n v="6803"/>
    <n v="7578"/>
    <n v="1.1188084145320056"/>
  </r>
  <r>
    <x v="17"/>
    <s v="92 Princess St, New York NY 10033"/>
    <s v="Carlos Moya"/>
    <s v="(485) 453-8693"/>
    <x v="1"/>
    <s v="Yes"/>
    <s v="No"/>
    <s v="No"/>
    <s v="No"/>
    <s v="No"/>
    <s v="Yes"/>
    <s v="Yes"/>
    <n v="7840"/>
    <n v="5804"/>
    <n v="4259"/>
    <n v="4243"/>
    <n v="907"/>
    <n v="-0.41679289513417705"/>
  </r>
  <r>
    <x v="18"/>
    <s v="9151 River St, Brooklyn NY 11230"/>
    <s v="Shaun Salvatore"/>
    <s v="(691) 657-1498"/>
    <x v="1"/>
    <s v="Yes"/>
    <s v="Yes"/>
    <s v="Yes"/>
    <s v="Yes"/>
    <s v="Yes"/>
    <s v="Yes"/>
    <s v="Yes"/>
    <n v="1038"/>
    <n v="3615"/>
    <n v="3712"/>
    <n v="5819"/>
    <n v="9589"/>
    <n v="0.74338775485751718"/>
  </r>
  <r>
    <x v="19"/>
    <s v="424 Hall Ave, New York NY 10128"/>
    <s v="Annie Fuentes"/>
    <s v="(462) 693-6254"/>
    <x v="1"/>
    <s v="Yes"/>
    <s v="Yes"/>
    <s v="No"/>
    <s v="No"/>
    <s v="No"/>
    <s v="No"/>
    <s v="No"/>
    <n v="8891"/>
    <n v="5952"/>
    <n v="5914"/>
    <n v="5405"/>
    <n v="4031"/>
    <n v="-0.17943016656995925"/>
  </r>
  <r>
    <x v="20"/>
    <s v="81 Crescent St, Brooklyn NY 11210"/>
    <s v="Maria Sawyer"/>
    <s v="(881) 243-5276"/>
    <x v="1"/>
    <s v="Yes"/>
    <s v="Yes"/>
    <s v="Yes"/>
    <s v="Yes"/>
    <s v="No"/>
    <s v="No"/>
    <s v="No"/>
    <n v="1290"/>
    <n v="4033"/>
    <n v="6956"/>
    <n v="7929"/>
    <n v="8834"/>
    <n v="0.61767741115573149"/>
  </r>
  <r>
    <x v="21"/>
    <s v="7217 Birch Hill Dr, New York NY 10009"/>
    <s v="Darnell Straughter"/>
    <s v="(680) 628-4625"/>
    <x v="1"/>
    <s v="Yes"/>
    <s v="Yes"/>
    <s v="Yes"/>
    <s v="Yes"/>
    <s v="Yes"/>
    <s v="No"/>
    <s v="No"/>
    <n v="431"/>
    <n v="6231"/>
    <n v="7478"/>
    <n v="8039"/>
    <n v="8271"/>
    <n v="1.0930046233022455"/>
  </r>
  <r>
    <x v="22"/>
    <s v="7061 Bishop St, Yonkers NY 10701"/>
    <s v="Raymond Heywin"/>
    <s v="(571) 843-1746"/>
    <x v="1"/>
    <s v="Yes"/>
    <s v="Yes"/>
    <s v="Yes"/>
    <s v="Yes"/>
    <s v="Yes"/>
    <s v="Yes"/>
    <s v="No"/>
    <n v="138"/>
    <n v="286"/>
    <n v="6750"/>
    <n v="8254"/>
    <n v="8656"/>
    <n v="1.8142296888697582"/>
  </r>
  <r>
    <x v="23"/>
    <s v="7223 Cedarwood Ave, Brooklyn NY 11221"/>
    <s v="Janie Roberson"/>
    <s v="(924) 516-6566"/>
    <x v="1"/>
    <s v="Yes"/>
    <s v="Yes"/>
    <s v="Yes"/>
    <s v="No"/>
    <s v="No"/>
    <s v="Yes"/>
    <s v="Yes"/>
    <n v="8873"/>
    <n v="8484"/>
    <n v="7883"/>
    <n v="7499"/>
    <n v="6592"/>
    <n v="-7.1596691853915484E-2"/>
  </r>
  <r>
    <x v="24"/>
    <s v="62 Lafayette Ave, Bronx NY 10462"/>
    <s v="Brooke Hayes"/>
    <s v="(247) 999-3394"/>
    <x v="1"/>
    <s v="Yes"/>
    <s v="Yes"/>
    <s v="Yes"/>
    <s v="No"/>
    <s v="No"/>
    <s v="Yes"/>
    <s v="Yes"/>
    <n v="3297"/>
    <n v="4866"/>
    <n v="4928"/>
    <n v="8451"/>
    <n v="9585"/>
    <n v="0.30577482876902251"/>
  </r>
  <r>
    <x v="25"/>
    <s v="7839 Elm St, Staten Island NY 10306"/>
    <s v="Lee Niemeyer"/>
    <s v="(920) 451-3973"/>
    <x v="1"/>
    <s v="Yes"/>
    <s v="Yes"/>
    <s v="Yes"/>
    <s v="Yes"/>
    <s v="Yes"/>
    <s v="Yes"/>
    <s v="Yes"/>
    <n v="1092"/>
    <n v="3140"/>
    <n v="4123"/>
    <n v="4366"/>
    <n v="9482"/>
    <n v="0.71660086943635504"/>
  </r>
  <r>
    <x v="26"/>
    <s v="429 Stonybrook Dr, Brooklyn NY 11203"/>
    <s v="Stephen Harris"/>
    <s v="(258) 948-7479"/>
    <x v="1"/>
    <s v="Yes"/>
    <s v="Yes"/>
    <s v="Yes"/>
    <s v="No"/>
    <s v="No"/>
    <s v="Yes"/>
    <s v="Yes"/>
    <n v="2541"/>
    <n v="3794"/>
    <n v="3984"/>
    <n v="8803"/>
    <n v="9338"/>
    <n v="0.38456165928272146"/>
  </r>
  <r>
    <x v="27"/>
    <s v="640 Beechwood Dr, Bronx NY 10461"/>
    <s v="Juan Scott"/>
    <s v="(357) 532-0838"/>
    <x v="1"/>
    <s v="Yes"/>
    <s v="Yes"/>
    <s v="Yes"/>
    <s v="Yes"/>
    <s v="Yes"/>
    <s v="Yes"/>
    <s v="Yes"/>
    <n v="742"/>
    <n v="3751"/>
    <n v="4423"/>
    <n v="8733"/>
    <n v="9909"/>
    <n v="0.91164163510334228"/>
  </r>
  <r>
    <x v="28"/>
    <s v="9453 N. Wagon Lane, Brooklyn NY 11237"/>
    <s v="Kurt Issacs"/>
    <s v="(454) 903-5770"/>
    <x v="1"/>
    <s v="Yes"/>
    <s v="No"/>
    <s v="No"/>
    <s v="No"/>
    <s v="No"/>
    <s v="Yes"/>
    <s v="Yes"/>
    <n v="7703"/>
    <n v="6957"/>
    <n v="3898"/>
    <n v="1857"/>
    <n v="1512"/>
    <n v="-0.33438519484677687"/>
  </r>
  <r>
    <x v="29"/>
    <s v="81 San Carlos Road, Bronx NY 10463"/>
    <s v="Dominique Johnson"/>
    <s v="(336) 448-7026"/>
    <x v="1"/>
    <s v="Yes"/>
    <s v="Yes"/>
    <s v="Yes"/>
    <s v="Yes"/>
    <s v="Yes"/>
    <s v="Yes"/>
    <s v="Yes"/>
    <n v="488"/>
    <n v="5535"/>
    <n v="5775"/>
    <n v="7661"/>
    <n v="9206"/>
    <n v="1.084072328017021"/>
  </r>
  <r>
    <x v="30"/>
    <s v="2131 Patterson Road, Brooklyn NY 11201"/>
    <s v="Dorothy Rizzo"/>
    <s v="(880) 283-6803"/>
    <x v="2"/>
    <s v="Yes"/>
    <s v="Yes"/>
    <s v="Yes"/>
    <s v="Yes"/>
    <s v="Yes"/>
    <s v="Yes"/>
    <s v="Yes"/>
    <n v="1982"/>
    <n v="5388"/>
    <n v="7063"/>
    <n v="7208"/>
    <n v="9093"/>
    <n v="0.46352749292411066"/>
  </r>
  <r>
    <x v="31"/>
    <s v="102 Coffee Court, Bronx NY 10461"/>
    <s v="Holly Gaines"/>
    <s v="(277) 456-4626"/>
    <x v="2"/>
    <s v="Yes"/>
    <s v="Yes"/>
    <s v="No"/>
    <s v="Yes"/>
    <s v="No"/>
    <s v="Yes"/>
    <s v="No"/>
    <n v="1530"/>
    <n v="1620"/>
    <n v="2027"/>
    <n v="4881"/>
    <n v="6002"/>
    <n v="0.40734683274409145"/>
  </r>
  <r>
    <x v="32"/>
    <s v="44 W. Pheasant Street, Brooklyn NY 11233"/>
    <s v="Gary Brown"/>
    <s v="(459) 968-9453"/>
    <x v="2"/>
    <s v="Yes"/>
    <s v="No"/>
    <s v="No"/>
    <s v="No"/>
    <s v="No"/>
    <s v="No"/>
    <s v="No"/>
    <n v="7555"/>
    <n v="6551"/>
    <n v="5188"/>
    <n v="3436"/>
    <n v="2359"/>
    <n v="-0.25247905109930902"/>
  </r>
  <r>
    <x v="33"/>
    <s v="7488 N. Marconi Ave, Brooklyn NY 11237"/>
    <s v="Jeffrey Akins"/>
    <s v="(313) 417-8968"/>
    <x v="2"/>
    <s v="Yes"/>
    <s v="No"/>
    <s v="No"/>
    <s v="No"/>
    <s v="No"/>
    <s v="No"/>
    <s v="No"/>
    <n v="1532"/>
    <n v="2678"/>
    <n v="4068"/>
    <n v="4278"/>
    <n v="5382"/>
    <n v="0.3690560602470212"/>
  </r>
  <r>
    <x v="34"/>
    <s v="9575 Shipley Court, Brooklyn NY 11201"/>
    <s v="Tim Young"/>
    <s v="(876) 653-1727"/>
    <x v="2"/>
    <s v="Yes"/>
    <s v="No"/>
    <s v="Yes"/>
    <s v="Yes"/>
    <s v="Yes"/>
    <s v="Yes"/>
    <s v="Yes"/>
    <n v="24"/>
    <n v="1797"/>
    <n v="3548"/>
    <n v="3668"/>
    <n v="8592"/>
    <n v="3.3498147004699526"/>
  </r>
  <r>
    <x v="35"/>
    <s v="8156 Lake View Street, New York, NY 10025"/>
    <s v="Debra Kroll"/>
    <s v="(628) 832-4986"/>
    <x v="2"/>
    <s v="Yes"/>
    <s v="Yes"/>
    <s v="Yes"/>
    <s v="Yes"/>
    <s v="Yes"/>
    <s v="Yes"/>
    <s v="Yes"/>
    <n v="861"/>
    <n v="1314"/>
    <n v="1810"/>
    <n v="6510"/>
    <n v="9271"/>
    <n v="0.81146879617010592"/>
  </r>
  <r>
    <x v="36"/>
    <s v="44 Madison Dr, New York NY 10032"/>
    <s v="Kelly Boyd"/>
    <s v="(220) 929-0797"/>
    <x v="2"/>
    <s v="Yes"/>
    <s v="Yes"/>
    <s v="No"/>
    <s v="No"/>
    <s v="No"/>
    <s v="No"/>
    <s v="No"/>
    <n v="9058"/>
    <n v="4839"/>
    <n v="4776"/>
    <n v="4024"/>
    <n v="369"/>
    <n v="-0.55073921414194782"/>
  </r>
  <r>
    <x v="37"/>
    <s v="3685 Morningview Lane, New York NY 10013"/>
    <s v="Lawson Moore"/>
    <s v="(711) 426-7350"/>
    <x v="2"/>
    <s v="Yes"/>
    <s v="Yes"/>
    <s v="Yes"/>
    <s v="No"/>
    <s v="Yes"/>
    <s v="Yes"/>
    <s v="Yes"/>
    <n v="2786"/>
    <n v="3804"/>
    <n v="4121"/>
    <n v="6210"/>
    <n v="6909"/>
    <n v="0.25489826874508914"/>
  </r>
  <r>
    <x v="38"/>
    <s v="2285 Ladybug Drive, New York NY 10013"/>
    <s v="Vin Hudson"/>
    <s v="(952) 952-5573"/>
    <x v="2"/>
    <s v="Yes"/>
    <s v="Yes"/>
    <s v="Yes"/>
    <s v="Yes"/>
    <s v="Yes"/>
    <s v="Yes"/>
    <s v="Yes"/>
    <n v="1209"/>
    <n v="1534"/>
    <n v="1634"/>
    <n v="4302"/>
    <n v="9768"/>
    <n v="0.68595057009486848"/>
  </r>
  <r>
    <x v="39"/>
    <s v="2930 Southern Street, New York NY 10005"/>
    <s v="Susana Huels"/>
    <s v="(491) 505-6064"/>
    <x v="2"/>
    <s v="Yes"/>
    <s v="Yes"/>
    <s v="Yes"/>
    <s v="Yes"/>
    <s v="Yes"/>
    <s v="Yes"/>
    <s v="Yes"/>
    <n v="906"/>
    <n v="1251"/>
    <n v="2897"/>
    <n v="4499"/>
    <n v="9428"/>
    <n v="0.79606828454142997"/>
  </r>
  <r>
    <x v="40"/>
    <s v="2807 Geraldine Lane, New York NY 10004"/>
    <s v="Shanna Hettinger"/>
    <s v="(412) 570-0596"/>
    <x v="2"/>
    <s v="Yes"/>
    <s v="Yes"/>
    <s v="No"/>
    <s v="Yes"/>
    <s v="Yes"/>
    <s v="Yes"/>
    <s v="Yes"/>
    <n v="1421"/>
    <n v="1893"/>
    <n v="2722"/>
    <n v="4410"/>
    <n v="5873"/>
    <n v="0.42582583880267388"/>
  </r>
  <r>
    <x v="41"/>
    <s v="7778 Cherry Road, Bronx NY 10467"/>
    <s v="Roy McGlynn"/>
    <s v="(594) 807-4187"/>
    <x v="2"/>
    <s v="Yes"/>
    <s v="Yes"/>
    <s v="Yes"/>
    <s v="No"/>
    <s v="Yes"/>
    <s v="Yes"/>
    <s v="No"/>
    <n v="2341"/>
    <n v="6105"/>
    <n v="7777"/>
    <n v="7891"/>
    <n v="8758"/>
    <n v="0.390755806385503"/>
  </r>
  <r>
    <x v="42"/>
    <s v="48 Winchester Avenue, New York NY 10024"/>
    <s v="Lorena Posacco"/>
    <s v="(678) 294-8103"/>
    <x v="2"/>
    <s v="Yes"/>
    <s v="No"/>
    <s v="No"/>
    <s v="No"/>
    <s v="No"/>
    <s v="Yes"/>
    <s v="No"/>
    <n v="9252"/>
    <n v="8499"/>
    <n v="991"/>
    <n v="448"/>
    <n v="211"/>
    <n v="-0.61139202601329412"/>
  </r>
  <r>
    <x v="43"/>
    <s v="8735 Squaw Creek Drive, Brooklyn NY 11214"/>
    <s v="Juanita Wisozk"/>
    <s v="(305) 531-1310"/>
    <x v="2"/>
    <s v="Yes"/>
    <s v="No"/>
    <s v="Yes"/>
    <s v="Yes"/>
    <s v="No"/>
    <s v="Yes"/>
    <s v="No"/>
    <n v="1581"/>
    <n v="4799"/>
    <n v="6582"/>
    <n v="9024"/>
    <n v="9759"/>
    <n v="0.57622554654037406"/>
  </r>
  <r>
    <x v="44"/>
    <s v="267 Third Road, New York NY 10034"/>
    <s v="Velma Riley"/>
    <s v="(697) 543-0310"/>
    <x v="2"/>
    <s v="Yes"/>
    <s v="No"/>
    <s v="No"/>
    <s v="No"/>
    <s v="No"/>
    <s v="Yes"/>
    <s v="No"/>
    <n v="9766"/>
    <n v="8049"/>
    <n v="5556"/>
    <n v="5202"/>
    <n v="2373"/>
    <n v="-0.29790601141591733"/>
  </r>
  <r>
    <x v="45"/>
    <s v="7184 Center Court, Brooklyn NY 11208"/>
    <s v="Richard Breaux"/>
    <s v="(685) 981-8556"/>
    <x v="3"/>
    <s v="Yes"/>
    <s v="No"/>
    <s v="No"/>
    <s v="No"/>
    <s v="No"/>
    <s v="Yes"/>
    <s v="No"/>
    <n v="8156"/>
    <n v="1245"/>
    <n v="791"/>
    <n v="338"/>
    <n v="44"/>
    <n v="-0.72898466539472961"/>
  </r>
  <r>
    <x v="46"/>
    <s v="9760 Taylor Dr, Brooklyn NY 11211"/>
    <s v="Joe Schimke"/>
    <s v="(936) 816-9148"/>
    <x v="3"/>
    <s v="Yes"/>
    <s v="No"/>
    <s v="No"/>
    <s v="No"/>
    <s v="No"/>
    <s v="Yes"/>
    <s v="No"/>
    <n v="576"/>
    <n v="2628"/>
    <n v="3612"/>
    <n v="5066"/>
    <n v="5156"/>
    <n v="0.72970725225475852"/>
  </r>
  <r>
    <x v="47"/>
    <s v="419 E. Henry Ave, New York NY 10031"/>
    <s v="Carlos Jackson"/>
    <s v="(201) 363-0653"/>
    <x v="3"/>
    <s v="Yes"/>
    <s v="Yes"/>
    <s v="Yes"/>
    <s v="No"/>
    <s v="No"/>
    <s v="Yes"/>
    <s v="No"/>
    <n v="128"/>
    <n v="416"/>
    <n v="747"/>
    <n v="1028"/>
    <n v="6357"/>
    <n v="1.6546701130112136"/>
  </r>
  <r>
    <x v="48"/>
    <s v="8083 8th St, Brooklyn NY 11209"/>
    <s v="Russell Wallace"/>
    <s v="(237) 890-0247"/>
    <x v="3"/>
    <s v="Yes"/>
    <s v="No"/>
    <s v="No"/>
    <s v="No"/>
    <s v="No"/>
    <s v="No"/>
    <s v="No"/>
    <n v="8034"/>
    <n v="6541"/>
    <n v="3311"/>
    <n v="3254"/>
    <n v="2687"/>
    <n v="-0.23952671916055424"/>
  </r>
  <r>
    <x v="49"/>
    <s v="2 Rock Maple Ave, New York NY 10029"/>
    <s v="Shameka West"/>
    <s v="(488) 656-0761"/>
    <x v="3"/>
    <s v="Yes"/>
    <s v="Yes"/>
    <s v="Yes"/>
    <s v="No"/>
    <s v="No"/>
    <s v="No"/>
    <s v="No"/>
    <n v="1263"/>
    <n v="2517"/>
    <n v="8042"/>
    <n v="8222"/>
    <n v="9686"/>
    <n v="0.66412244620782168"/>
  </r>
  <r>
    <x v="50"/>
    <s v="9577 Nicolls Ave, Staten Island NY 10312"/>
    <s v="Kevin Fleming"/>
    <s v="(650) 848-8284"/>
    <x v="3"/>
    <s v="Yes"/>
    <s v="Yes"/>
    <s v="Yes"/>
    <s v="No"/>
    <s v="No"/>
    <s v="No"/>
    <s v="No"/>
    <n v="1032"/>
    <n v="3919"/>
    <n v="4466"/>
    <n v="5568"/>
    <n v="6476"/>
    <n v="0.58272982283102692"/>
  </r>
  <r>
    <x v="51"/>
    <s v="174 Del Monte St, Brooklyn NY 11224"/>
    <s v="Anna Grey"/>
    <s v="(980) 437-1451"/>
    <x v="3"/>
    <s v="Yes"/>
    <s v="Yes"/>
    <s v="Yes"/>
    <s v="No"/>
    <s v="No"/>
    <s v="No"/>
    <s v="No"/>
    <n v="1014"/>
    <n v="2254"/>
    <n v="4534"/>
    <n v="6796"/>
    <n v="7730"/>
    <n v="0.66163405613342663"/>
  </r>
  <r>
    <x v="52"/>
    <s v="815 2nd St, New York NY 10028"/>
    <s v="Craig Collins"/>
    <s v="(828) 840-2736"/>
    <x v="3"/>
    <s v="Yes"/>
    <s v="Yes"/>
    <s v="Yes"/>
    <s v="No"/>
    <s v="No"/>
    <s v="Yes"/>
    <s v="No"/>
    <n v="299"/>
    <n v="657"/>
    <n v="6238"/>
    <n v="8922"/>
    <n v="9081"/>
    <n v="1.3475541667800686"/>
  </r>
  <r>
    <x v="53"/>
    <s v="9875 Franklin Rd, Brooklyn NY 11223"/>
    <s v="Donna Lam"/>
    <s v="(931) 618-9558"/>
    <x v="3"/>
    <s v="Yes"/>
    <s v="Yes"/>
    <s v="Yes"/>
    <s v="No"/>
    <s v="No"/>
    <s v="Yes"/>
    <s v="No"/>
    <n v="1323"/>
    <n v="4963"/>
    <n v="6292"/>
    <n v="6728"/>
    <n v="8202"/>
    <n v="0.57793816418173161"/>
  </r>
  <r>
    <x v="54"/>
    <s v="601 Bank Ave, Brooklyn NY 11218"/>
    <s v="Teresa Vasbinder"/>
    <s v="(261) 690-0303"/>
    <x v="3"/>
    <s v="Yes"/>
    <s v="No"/>
    <s v="No"/>
    <s v="No"/>
    <s v="No"/>
    <s v="Yes"/>
    <s v="No"/>
    <n v="8466"/>
    <n v="4079"/>
    <n v="2797"/>
    <n v="2245"/>
    <n v="1696"/>
    <n v="-0.33098339677163802"/>
  </r>
  <r>
    <x v="55"/>
    <s v="21 Yukon St, Bronx NY 10451"/>
    <s v="Andre Mobley"/>
    <s v="(597) 701-9429"/>
    <x v="3"/>
    <s v="Yes"/>
    <s v="Yes"/>
    <s v="Yes"/>
    <s v="No"/>
    <s v="No"/>
    <s v="Yes"/>
    <s v="No"/>
    <n v="870"/>
    <n v="2428"/>
    <n v="7386"/>
    <n v="8835"/>
    <n v="9766"/>
    <n v="0.83041416010220881"/>
  </r>
  <r>
    <x v="56"/>
    <s v="18 N. Woodland Ave, New York NY 10025"/>
    <s v="Ray Hernandez"/>
    <s v="(609) 345-8163"/>
    <x v="3"/>
    <s v="Yes"/>
    <s v="Yes"/>
    <s v="Yes"/>
    <s v="No"/>
    <s v="No"/>
    <s v="Yes"/>
    <s v="No"/>
    <n v="1497"/>
    <n v="1768"/>
    <n v="2804"/>
    <n v="5718"/>
    <n v="9822"/>
    <n v="0.60045892388204325"/>
  </r>
  <r>
    <x v="57"/>
    <s v="65 Lower River Ave, Bronx NY 10465"/>
    <s v="Thomas Stewart"/>
    <s v="(381) 643-1230"/>
    <x v="3"/>
    <s v="Yes"/>
    <s v="Yes"/>
    <s v="Yes"/>
    <s v="No"/>
    <s v="No"/>
    <s v="Yes"/>
    <s v="No"/>
    <n v="1082"/>
    <n v="3353"/>
    <n v="6351"/>
    <n v="8550"/>
    <n v="9272"/>
    <n v="0.71094693671276654"/>
  </r>
  <r>
    <x v="58"/>
    <s v="8680 Alderwood St, New York NY 10032"/>
    <s v="Henry Lange"/>
    <s v="(293) 473-1512"/>
    <x v="3"/>
    <s v="Yes"/>
    <s v="Yes"/>
    <s v="No"/>
    <s v="No"/>
    <s v="No"/>
    <s v="Yes"/>
    <s v="No"/>
    <n v="9791"/>
    <n v="9610"/>
    <n v="7534"/>
    <n v="5080"/>
    <n v="4936"/>
    <n v="-0.15736979056747447"/>
  </r>
  <r>
    <x v="59"/>
    <s v="8388 Gonzales St, Brooklyn NY 11228"/>
    <s v="Danielle Tomas"/>
    <s v="(459) 261-2301"/>
    <x v="3"/>
    <s v="Yes"/>
    <s v="Yes"/>
    <s v="Yes"/>
    <s v="No"/>
    <s v="No"/>
    <s v="Yes"/>
    <s v="No"/>
    <n v="1357"/>
    <n v="4189"/>
    <n v="5407"/>
    <n v="6233"/>
    <n v="9681"/>
    <n v="0.634312465024298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BB74BD-C703-4963-8752-99997068A7DB}"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8:C24" firstHeaderRow="1" firstDataRow="2" firstDataCol="1"/>
  <pivotFields count="15">
    <pivotField axis="axisCol" showAll="0">
      <items count="5">
        <item h="1" x="1"/>
        <item h="1" x="2"/>
        <item h="1" x="0"/>
        <item x="3"/>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s>
  <rowFields count="1">
    <field x="-2"/>
  </rowFields>
  <rowItems count="5">
    <i>
      <x/>
    </i>
    <i i="1">
      <x v="1"/>
    </i>
    <i i="2">
      <x v="2"/>
    </i>
    <i i="3">
      <x v="3"/>
    </i>
    <i i="4">
      <x v="4"/>
    </i>
  </rowItems>
  <colFields count="1">
    <field x="0"/>
  </colFields>
  <colItems count="2">
    <i>
      <x v="3"/>
    </i>
    <i t="grand">
      <x/>
    </i>
  </colItems>
  <dataFields count="5">
    <dataField name="Sum of 2017" fld="9" baseField="0" baseItem="0"/>
    <dataField name="Sum of 2018" fld="10" baseField="0" baseItem="0"/>
    <dataField name="Sum of 2019" fld="11" baseField="0" baseItem="0"/>
    <dataField name="Sum of 2020" fld="12" baseField="0" baseItem="0"/>
    <dataField name="Sum of 2021" fld="13" baseField="0" baseItem="0"/>
  </dataFields>
  <chartFormats count="4">
    <chartFormat chart="10" format="28" series="1">
      <pivotArea type="data" outline="0" fieldPosition="0">
        <references count="2">
          <reference field="4294967294" count="1" selected="0">
            <x v="0"/>
          </reference>
          <reference field="0" count="1" selected="0">
            <x v="0"/>
          </reference>
        </references>
      </pivotArea>
    </chartFormat>
    <chartFormat chart="10" format="29" series="1">
      <pivotArea type="data" outline="0" fieldPosition="0">
        <references count="2">
          <reference field="4294967294" count="1" selected="0">
            <x v="0"/>
          </reference>
          <reference field="0" count="1" selected="0">
            <x v="1"/>
          </reference>
        </references>
      </pivotArea>
    </chartFormat>
    <chartFormat chart="10" format="30" series="1">
      <pivotArea type="data" outline="0" fieldPosition="0">
        <references count="2">
          <reference field="4294967294" count="1" selected="0">
            <x v="0"/>
          </reference>
          <reference field="0" count="1" selected="0">
            <x v="2"/>
          </reference>
        </references>
      </pivotArea>
    </chartFormat>
    <chartFormat chart="10" format="3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50999-53DD-4125-BD63-9BADF66C83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9:M11" firstHeaderRow="0" firstDataRow="1" firstDataCol="1"/>
  <pivotFields count="15">
    <pivotField axis="axisRow" showAll="0">
      <items count="5">
        <item h="1" x="1"/>
        <item h="1" x="2"/>
        <item h="1" x="0"/>
        <item x="3"/>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v="3"/>
    </i>
    <i t="grand">
      <x/>
    </i>
  </rowItems>
  <colFields count="1">
    <field x="-2"/>
  </colFields>
  <colItems count="3">
    <i>
      <x/>
    </i>
    <i i="1">
      <x v="1"/>
    </i>
    <i i="2">
      <x v="2"/>
    </i>
  </colItems>
  <dataFields count="3">
    <dataField name="Sum of Product 1" fld="1" baseField="0" baseItem="0"/>
    <dataField name="Sum of Product 2" fld="2" baseField="0" baseItem="0"/>
    <dataField name="Sum of Product 3" fld="3" baseField="0" baseItem="0"/>
  </dataFields>
  <chartFormats count="6">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B65211-4C7D-461D-BCE4-1C0519E7BA03}"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F9:H14" firstHeaderRow="1" firstDataRow="2" firstDataCol="1"/>
  <pivotFields count="15">
    <pivotField axis="axisCol" showAll="0">
      <items count="5">
        <item h="1" x="1"/>
        <item h="1" x="2"/>
        <item h="1" x="0"/>
        <item x="3"/>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s>
  <rowFields count="1">
    <field x="-2"/>
  </rowFields>
  <rowItems count="4">
    <i>
      <x/>
    </i>
    <i i="1">
      <x v="1"/>
    </i>
    <i i="2">
      <x v="2"/>
    </i>
    <i i="3">
      <x v="3"/>
    </i>
  </rowItems>
  <colFields count="1">
    <field x="0"/>
  </colFields>
  <colItems count="2">
    <i>
      <x v="3"/>
    </i>
    <i t="grand">
      <x/>
    </i>
  </colItems>
  <dataFields count="4">
    <dataField name="Sum of Coupons" fld="6" baseField="0" baseItem="0"/>
    <dataField name="Sum of Social Media" fld="5" baseField="0" baseItem="0"/>
    <dataField name="Sum of Catalog Inclusion" fld="7" baseField="0" baseItem="0"/>
    <dataField name="Sum of Posters" fld="8" baseField="0" baseItem="0"/>
  </dataFields>
  <chartFormats count="40">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11" format="31" series="1">
      <pivotArea type="data" outline="0" fieldPosition="0">
        <references count="2">
          <reference field="4294967294" count="1" selected="0">
            <x v="0"/>
          </reference>
          <reference field="0" count="1" selected="0">
            <x v="0"/>
          </reference>
        </references>
      </pivotArea>
    </chartFormat>
    <chartFormat chart="11" format="32">
      <pivotArea type="data" outline="0" fieldPosition="0">
        <references count="2">
          <reference field="4294967294" count="1" selected="0">
            <x v="0"/>
          </reference>
          <reference field="0" count="1" selected="0">
            <x v="0"/>
          </reference>
        </references>
      </pivotArea>
    </chartFormat>
    <chartFormat chart="11" format="33">
      <pivotArea type="data" outline="0" fieldPosition="0">
        <references count="2">
          <reference field="4294967294" count="1" selected="0">
            <x v="1"/>
          </reference>
          <reference field="0" count="1" selected="0">
            <x v="0"/>
          </reference>
        </references>
      </pivotArea>
    </chartFormat>
    <chartFormat chart="11" format="34">
      <pivotArea type="data" outline="0" fieldPosition="0">
        <references count="2">
          <reference field="4294967294" count="1" selected="0">
            <x v="2"/>
          </reference>
          <reference field="0" count="1" selected="0">
            <x v="0"/>
          </reference>
        </references>
      </pivotArea>
    </chartFormat>
    <chartFormat chart="11" format="35">
      <pivotArea type="data" outline="0" fieldPosition="0">
        <references count="2">
          <reference field="4294967294" count="1" selected="0">
            <x v="3"/>
          </reference>
          <reference field="0" count="1" selected="0">
            <x v="0"/>
          </reference>
        </references>
      </pivotArea>
    </chartFormat>
    <chartFormat chart="11" format="36" series="1">
      <pivotArea type="data" outline="0" fieldPosition="0">
        <references count="2">
          <reference field="4294967294" count="1" selected="0">
            <x v="0"/>
          </reference>
          <reference field="0" count="1" selected="0">
            <x v="1"/>
          </reference>
        </references>
      </pivotArea>
    </chartFormat>
    <chartFormat chart="11" format="37">
      <pivotArea type="data" outline="0" fieldPosition="0">
        <references count="2">
          <reference field="4294967294" count="1" selected="0">
            <x v="0"/>
          </reference>
          <reference field="0" count="1" selected="0">
            <x v="1"/>
          </reference>
        </references>
      </pivotArea>
    </chartFormat>
    <chartFormat chart="11" format="38">
      <pivotArea type="data" outline="0" fieldPosition="0">
        <references count="2">
          <reference field="4294967294" count="1" selected="0">
            <x v="1"/>
          </reference>
          <reference field="0" count="1" selected="0">
            <x v="1"/>
          </reference>
        </references>
      </pivotArea>
    </chartFormat>
    <chartFormat chart="11" format="39">
      <pivotArea type="data" outline="0" fieldPosition="0">
        <references count="2">
          <reference field="4294967294" count="1" selected="0">
            <x v="2"/>
          </reference>
          <reference field="0" count="1" selected="0">
            <x v="1"/>
          </reference>
        </references>
      </pivotArea>
    </chartFormat>
    <chartFormat chart="11" format="40">
      <pivotArea type="data" outline="0" fieldPosition="0">
        <references count="2">
          <reference field="4294967294" count="1" selected="0">
            <x v="3"/>
          </reference>
          <reference field="0" count="1" selected="0">
            <x v="1"/>
          </reference>
        </references>
      </pivotArea>
    </chartFormat>
    <chartFormat chart="11" format="41" series="1">
      <pivotArea type="data" outline="0" fieldPosition="0">
        <references count="2">
          <reference field="4294967294" count="1" selected="0">
            <x v="0"/>
          </reference>
          <reference field="0" count="1" selected="0">
            <x v="2"/>
          </reference>
        </references>
      </pivotArea>
    </chartFormat>
    <chartFormat chart="11" format="42">
      <pivotArea type="data" outline="0" fieldPosition="0">
        <references count="2">
          <reference field="4294967294" count="1" selected="0">
            <x v="0"/>
          </reference>
          <reference field="0" count="1" selected="0">
            <x v="2"/>
          </reference>
        </references>
      </pivotArea>
    </chartFormat>
    <chartFormat chart="11" format="43">
      <pivotArea type="data" outline="0" fieldPosition="0">
        <references count="2">
          <reference field="4294967294" count="1" selected="0">
            <x v="1"/>
          </reference>
          <reference field="0" count="1" selected="0">
            <x v="2"/>
          </reference>
        </references>
      </pivotArea>
    </chartFormat>
    <chartFormat chart="11" format="44">
      <pivotArea type="data" outline="0" fieldPosition="0">
        <references count="2">
          <reference field="4294967294" count="1" selected="0">
            <x v="2"/>
          </reference>
          <reference field="0" count="1" selected="0">
            <x v="2"/>
          </reference>
        </references>
      </pivotArea>
    </chartFormat>
    <chartFormat chart="11" format="45">
      <pivotArea type="data" outline="0" fieldPosition="0">
        <references count="2">
          <reference field="4294967294" count="1" selected="0">
            <x v="3"/>
          </reference>
          <reference field="0" count="1" selected="0">
            <x v="2"/>
          </reference>
        </references>
      </pivotArea>
    </chartFormat>
    <chartFormat chart="11" format="46" series="1">
      <pivotArea type="data" outline="0" fieldPosition="0">
        <references count="2">
          <reference field="4294967294" count="1" selected="0">
            <x v="0"/>
          </reference>
          <reference field="0" count="1" selected="0">
            <x v="3"/>
          </reference>
        </references>
      </pivotArea>
    </chartFormat>
    <chartFormat chart="11" format="47">
      <pivotArea type="data" outline="0" fieldPosition="0">
        <references count="2">
          <reference field="4294967294" count="1" selected="0">
            <x v="0"/>
          </reference>
          <reference field="0" count="1" selected="0">
            <x v="3"/>
          </reference>
        </references>
      </pivotArea>
    </chartFormat>
    <chartFormat chart="11" format="48">
      <pivotArea type="data" outline="0" fieldPosition="0">
        <references count="2">
          <reference field="4294967294" count="1" selected="0">
            <x v="1"/>
          </reference>
          <reference field="0" count="1" selected="0">
            <x v="3"/>
          </reference>
        </references>
      </pivotArea>
    </chartFormat>
    <chartFormat chart="11" format="49">
      <pivotArea type="data" outline="0" fieldPosition="0">
        <references count="2">
          <reference field="4294967294" count="1" selected="0">
            <x v="2"/>
          </reference>
          <reference field="0" count="1" selected="0">
            <x v="3"/>
          </reference>
        </references>
      </pivotArea>
    </chartFormat>
    <chartFormat chart="11" format="50">
      <pivotArea type="data" outline="0" fieldPosition="0">
        <references count="2">
          <reference field="4294967294" count="1" selected="0">
            <x v="3"/>
          </reference>
          <reference field="0" count="1" selected="0">
            <x v="3"/>
          </reference>
        </references>
      </pivotArea>
    </chartFormat>
    <chartFormat chart="23" format="51" series="1">
      <pivotArea type="data" outline="0" fieldPosition="0">
        <references count="2">
          <reference field="4294967294" count="1" selected="0">
            <x v="0"/>
          </reference>
          <reference field="0" count="1" selected="0">
            <x v="0"/>
          </reference>
        </references>
      </pivotArea>
    </chartFormat>
    <chartFormat chart="23" format="52">
      <pivotArea type="data" outline="0" fieldPosition="0">
        <references count="2">
          <reference field="4294967294" count="1" selected="0">
            <x v="0"/>
          </reference>
          <reference field="0" count="1" selected="0">
            <x v="0"/>
          </reference>
        </references>
      </pivotArea>
    </chartFormat>
    <chartFormat chart="23" format="53">
      <pivotArea type="data" outline="0" fieldPosition="0">
        <references count="2">
          <reference field="4294967294" count="1" selected="0">
            <x v="1"/>
          </reference>
          <reference field="0" count="1" selected="0">
            <x v="0"/>
          </reference>
        </references>
      </pivotArea>
    </chartFormat>
    <chartFormat chart="23" format="54">
      <pivotArea type="data" outline="0" fieldPosition="0">
        <references count="2">
          <reference field="4294967294" count="1" selected="0">
            <x v="2"/>
          </reference>
          <reference field="0" count="1" selected="0">
            <x v="0"/>
          </reference>
        </references>
      </pivotArea>
    </chartFormat>
    <chartFormat chart="23" format="55">
      <pivotArea type="data" outline="0" fieldPosition="0">
        <references count="2">
          <reference field="4294967294" count="1" selected="0">
            <x v="3"/>
          </reference>
          <reference field="0" count="1" selected="0">
            <x v="0"/>
          </reference>
        </references>
      </pivotArea>
    </chartFormat>
    <chartFormat chart="23" format="56" series="1">
      <pivotArea type="data" outline="0" fieldPosition="0">
        <references count="2">
          <reference field="4294967294" count="1" selected="0">
            <x v="0"/>
          </reference>
          <reference field="0" count="1" selected="0">
            <x v="2"/>
          </reference>
        </references>
      </pivotArea>
    </chartFormat>
    <chartFormat chart="23" format="57" series="1">
      <pivotArea type="data" outline="0" fieldPosition="0">
        <references count="2">
          <reference field="4294967294" count="1" selected="0">
            <x v="0"/>
          </reference>
          <reference field="0" count="1" selected="0">
            <x v="3"/>
          </reference>
        </references>
      </pivotArea>
    </chartFormat>
    <chartFormat chart="23" format="58">
      <pivotArea type="data" outline="0" fieldPosition="0">
        <references count="2">
          <reference field="4294967294" count="1" selected="0">
            <x v="3"/>
          </reference>
          <reference field="0" count="1" selected="0">
            <x v="3"/>
          </reference>
        </references>
      </pivotArea>
    </chartFormat>
    <chartFormat chart="23" format="59">
      <pivotArea type="data" outline="0" fieldPosition="0">
        <references count="2">
          <reference field="4294967294" count="1" selected="0">
            <x v="1"/>
          </reference>
          <reference field="0" count="1" selected="0">
            <x v="3"/>
          </reference>
        </references>
      </pivotArea>
    </chartFormat>
    <chartFormat chart="23" format="60">
      <pivotArea type="data" outline="0" fieldPosition="0">
        <references count="2">
          <reference field="4294967294" count="1" selected="0">
            <x v="0"/>
          </reference>
          <reference field="0" count="1" selected="0">
            <x v="3"/>
          </reference>
        </references>
      </pivotArea>
    </chartFormat>
    <chartFormat chart="23" format="61">
      <pivotArea type="data" outline="0" fieldPosition="0">
        <references count="2">
          <reference field="4294967294" count="1" selected="0">
            <x v="3"/>
          </reference>
          <reference field="0" count="1" selected="0">
            <x v="2"/>
          </reference>
        </references>
      </pivotArea>
    </chartFormat>
    <chartFormat chart="23" format="62">
      <pivotArea type="data" outline="0" fieldPosition="0">
        <references count="2">
          <reference field="4294967294" count="1" selected="0">
            <x v="2"/>
          </reference>
          <reference field="0" count="1" selected="0">
            <x v="2"/>
          </reference>
        </references>
      </pivotArea>
    </chartFormat>
    <chartFormat chart="23" format="63">
      <pivotArea type="data" outline="0" fieldPosition="0">
        <references count="2">
          <reference field="4294967294" count="1" selected="0">
            <x v="1"/>
          </reference>
          <reference field="0" count="1" selected="0">
            <x v="2"/>
          </reference>
        </references>
      </pivotArea>
    </chartFormat>
    <chartFormat chart="23" format="64">
      <pivotArea type="data" outline="0" fieldPosition="0">
        <references count="2">
          <reference field="4294967294" count="1" selected="0">
            <x v="0"/>
          </reference>
          <reference field="0" count="1" selected="0">
            <x v="2"/>
          </reference>
        </references>
      </pivotArea>
    </chartFormat>
    <chartFormat chart="23" format="65" series="1">
      <pivotArea type="data" outline="0" fieldPosition="0">
        <references count="2">
          <reference field="4294967294" count="1" selected="0">
            <x v="0"/>
          </reference>
          <reference field="0" count="1" selected="0">
            <x v="1"/>
          </reference>
        </references>
      </pivotArea>
    </chartFormat>
    <chartFormat chart="23" format="66">
      <pivotArea type="data" outline="0" fieldPosition="0">
        <references count="2">
          <reference field="4294967294" count="1" selected="0">
            <x v="2"/>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4908DA-7359-43EF-B53B-8ABA03DF9B8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18:G25" firstHeaderRow="0" firstDataRow="1" firstDataCol="1"/>
  <pivotFields count="18">
    <pivotField axis="axisRow" showAll="0" measureFilter="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axis="axisRow"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numFmtId="9" showAll="0"/>
  </pivotFields>
  <rowFields count="2">
    <field x="4"/>
    <field x="0"/>
  </rowFields>
  <rowItems count="7">
    <i>
      <x/>
    </i>
    <i r="1">
      <x/>
    </i>
    <i r="1">
      <x v="1"/>
    </i>
    <i r="1">
      <x v="8"/>
    </i>
    <i r="1">
      <x v="12"/>
    </i>
    <i r="1">
      <x v="14"/>
    </i>
    <i t="grand">
      <x/>
    </i>
  </rowItems>
  <colFields count="1">
    <field x="-2"/>
  </colFields>
  <colItems count="2">
    <i>
      <x/>
    </i>
    <i i="1">
      <x v="1"/>
    </i>
  </colItems>
  <dataFields count="2">
    <dataField name="Sum of 2021" fld="16" baseField="0" baseItem="0"/>
    <dataField name="Sum of 2020"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2F7F0A-A8E9-481A-8ABC-97AD2773FC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7:B32" firstHeaderRow="1" firstDataRow="1" firstDataCol="1"/>
  <pivotFields count="15">
    <pivotField axis="axisRow" showAll="0">
      <items count="5">
        <item x="1"/>
        <item x="2"/>
        <item x="0"/>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Sum of TOTAL" fld="4" baseField="0" baseItem="0"/>
  </dataFields>
  <chartFormats count="10">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 chart="10" format="9">
      <pivotArea type="data" outline="0" fieldPosition="0">
        <references count="2">
          <reference field="4294967294" count="1" selected="0">
            <x v="0"/>
          </reference>
          <reference field="0" count="1" selected="0">
            <x v="2"/>
          </reference>
        </references>
      </pivotArea>
    </chartFormat>
    <chartFormat chart="10" format="10">
      <pivotArea type="data" outline="0" fieldPosition="0">
        <references count="2">
          <reference field="4294967294" count="1" selected="0">
            <x v="0"/>
          </reference>
          <reference field="0" count="1" selected="0">
            <x v="3"/>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0" count="1" selected="0">
            <x v="0"/>
          </reference>
        </references>
      </pivotArea>
    </chartFormat>
    <chartFormat chart="11" format="13">
      <pivotArea type="data" outline="0" fieldPosition="0">
        <references count="2">
          <reference field="4294967294" count="1" selected="0">
            <x v="0"/>
          </reference>
          <reference field="0" count="1" selected="0">
            <x v="1"/>
          </reference>
        </references>
      </pivotArea>
    </chartFormat>
    <chartFormat chart="11" format="14">
      <pivotArea type="data" outline="0" fieldPosition="0">
        <references count="2">
          <reference field="4294967294" count="1" selected="0">
            <x v="0"/>
          </reference>
          <reference field="0" count="1" selected="0">
            <x v="2"/>
          </reference>
        </references>
      </pivotArea>
    </chartFormat>
    <chartFormat chart="11" format="1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D5D42338-6440-4AF1-9D2C-0E604D16869E}" sourceName="Account Type">
  <pivotTables>
    <pivotTable tabId="2" name="PivotTable3"/>
    <pivotTable tabId="2" name="PivotTable2"/>
    <pivotTable tabId="2" name="PivotTable6"/>
  </pivotTables>
  <data>
    <tabular pivotCacheId="127864021">
      <items count="4">
        <i x="1"/>
        <i x="2"/>
        <i x="0"/>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 xr10:uid="{5CA2CD5B-DE24-4225-A70A-E8026F6B08F2}" sourceName="Account Type">
  <pivotTables>
    <pivotTable tabId="2" name="PivotTable10"/>
  </pivotTables>
  <data>
    <tabular pivotCacheId="598039829">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45349EF4-EB25-41F6-9BA6-D660CDB70719}" cache="Slicer_Account_Type" caption="Account Type" columnCount="4" rowHeight="234950"/>
  <slicer name="Account Type 1" xr10:uid="{C79AE35A-0854-40CD-AFA6-A41B6C6F88D5}" cache="Slicer_Account_Type1" caption="Account Type"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3E0D35-004A-42C5-BBE7-83AF587EE5D8}" name="Table2" displayName="Table2" ref="A4:R64" totalsRowShown="0" headerRowDxfId="3">
  <autoFilter ref="A4:R64" xr:uid="{4D3E0D35-004A-42C5-BBE7-83AF587EE5D8}"/>
  <sortState xmlns:xlrd2="http://schemas.microsoft.com/office/spreadsheetml/2017/richdata2" ref="A5:R64">
    <sortCondition ref="A4:A64"/>
  </sortState>
  <tableColumns count="18">
    <tableColumn id="17" xr3:uid="{EC5379AF-02F0-44B5-96A2-E9E075C5E444}" name="Account Name"/>
    <tableColumn id="18" xr3:uid="{F7025267-E79D-44BC-B3C1-8CC99BFEC52F}" name="Account Address"/>
    <tableColumn id="1" xr3:uid="{D4E66338-5EE8-44F5-810C-11D8EED0B5FD}" name="Decision Maker"/>
    <tableColumn id="2" xr3:uid="{2C2DC5A9-63FE-4C72-8FB0-12003160976C}" name="Phone Number"/>
    <tableColumn id="3" xr3:uid="{4BFD402B-90C6-450E-B784-AB4CF54D05A2}" name="Account Type"/>
    <tableColumn id="4" xr3:uid="{6614E6DF-F6C6-470A-A99E-6A58E0AC08D9}" name="Product 1"/>
    <tableColumn id="5" xr3:uid="{BC638493-BD3A-4340-8626-63E088CB59E5}" name="Product 2"/>
    <tableColumn id="6" xr3:uid="{2B87BBA3-FEB0-435E-93BB-C705CE044CE6}" name="Product 3"/>
    <tableColumn id="7" xr3:uid="{00943244-84E4-47F8-BAC0-17EC0CC4195A}" name="Social Media"/>
    <tableColumn id="8" xr3:uid="{A5106F38-D55C-4157-BFA9-C0888DDE08EE}" name="Coupons"/>
    <tableColumn id="9" xr3:uid="{69C0C68D-65A4-4BA0-B5B1-E2197B3B265A}" name="Catalog Inclusion"/>
    <tableColumn id="10" xr3:uid="{1B5B98F0-2C8E-42AF-BEFF-B066A2478966}" name="Posters"/>
    <tableColumn id="11" xr3:uid="{8AD691DB-B63E-4AFB-AB74-D446A45363BD}" name="2017"/>
    <tableColumn id="12" xr3:uid="{A78ED395-2B6C-4466-A17F-0478FCA22373}" name="2018"/>
    <tableColumn id="13" xr3:uid="{ECE01A75-4094-4C63-9E78-FD5212E6FD84}" name="2019"/>
    <tableColumn id="14" xr3:uid="{65ABF086-6C96-46D4-B1BF-B2BBB099AE30}" name="2020"/>
    <tableColumn id="15" xr3:uid="{8C635A77-CBDB-411F-BBED-F6DD7E3A00E0}" name="2021"/>
    <tableColumn id="16" xr3:uid="{094BA32B-A88B-4B2E-898A-52E5501D97CD}" name="5 YR CAGR" dataDxfId="2">
      <calculatedColumnFormula>_xlfn.RRI($Q$4-$M$4,M5,Q5)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5AD3E1-23B2-4827-8DD5-E29AB7744568}" name="Table3" displayName="Table3" ref="A1:O5" totalsRowShown="0" headerRowDxfId="1">
  <autoFilter ref="A1:O5" xr:uid="{B65AD3E1-23B2-4827-8DD5-E29AB7744568}"/>
  <tableColumns count="15">
    <tableColumn id="1" xr3:uid="{6342EB30-E0D8-4B60-AB88-61DA243CFD71}" name="Account Type" dataDxfId="0"/>
    <tableColumn id="2" xr3:uid="{0CAD811F-974D-43A9-9B87-085ADFEDE891}" name="Product 1"/>
    <tableColumn id="3" xr3:uid="{30E3D7AB-36EE-4CE1-9EA4-3857138EF3DB}" name="Product 2"/>
    <tableColumn id="4" xr3:uid="{73EAFDA8-3C7D-4D34-A6C2-EEA1B37AA1B4}" name="Product 3"/>
    <tableColumn id="16" xr3:uid="{63963981-02C5-4F38-84D1-FBE9CB7BD15C}" name="TOTAL">
      <calculatedColumnFormula>SUM(Table3[[#This Row],[Product 1]:[Product 3]])</calculatedColumnFormula>
    </tableColumn>
    <tableColumn id="5" xr3:uid="{FDEA5926-C9CA-4AA8-9C43-828F4A4729C9}" name="Social Media"/>
    <tableColumn id="6" xr3:uid="{106E62F7-47EA-4001-A315-2584E3ED699C}" name="Coupons"/>
    <tableColumn id="7" xr3:uid="{2740BF20-53DF-4EEB-AB29-B1812E6A8AE0}" name="Catalog Inclusion"/>
    <tableColumn id="8" xr3:uid="{C74BEFED-3CDF-4B83-B85E-1917BD48A3F4}" name="Posters"/>
    <tableColumn id="9" xr3:uid="{57EE1D86-825D-47A9-8CBC-10C54A5322C1}" name="2017">
      <calculatedColumnFormula>SUMIFS(Sheet1!M:M,Sheet1!$E:$E,$A2)</calculatedColumnFormula>
    </tableColumn>
    <tableColumn id="10" xr3:uid="{10469FB3-B16F-49B6-880A-40C03863D6F0}" name="2018">
      <calculatedColumnFormula>SUMIFS(Sheet1!N:N,Sheet1!$E:$E,$A2)</calculatedColumnFormula>
    </tableColumn>
    <tableColumn id="11" xr3:uid="{B5CC15DC-B644-4CD5-B2E4-B4C31CE55D07}" name="2019">
      <calculatedColumnFormula>SUMIFS(Sheet1!O:O,Sheet1!$E:$E,$A2)</calculatedColumnFormula>
    </tableColumn>
    <tableColumn id="12" xr3:uid="{DAF55322-3245-4BEC-973B-99C3972B31DC}" name="2020">
      <calculatedColumnFormula>SUMIFS(Sheet1!P:P,Sheet1!$E:$E,$A2)</calculatedColumnFormula>
    </tableColumn>
    <tableColumn id="13" xr3:uid="{98328C39-A7EA-4B48-908C-B076F85B8F19}" name="2021">
      <calculatedColumnFormula>SUMIFS(Sheet1!Q:Q,Sheet1!$E:$E,$A2)</calculatedColumnFormula>
    </tableColumn>
    <tableColumn id="14" xr3:uid="{96EE8109-6714-4A5A-9681-2BFE44A2F265}" name="AVG SALES">
      <calculatedColumnFormula>AVERAGE(Table3[[#This Row],[2017]:[2021]])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4FCE-F830-428A-96AB-0C70F8BAB0B4}">
  <dimension ref="K1:N3"/>
  <sheetViews>
    <sheetView tabSelected="1" zoomScale="70" zoomScaleNormal="70" workbookViewId="0">
      <selection activeCell="Z13" sqref="Z13"/>
    </sheetView>
  </sheetViews>
  <sheetFormatPr defaultRowHeight="14.25" x14ac:dyDescent="0.45"/>
  <cols>
    <col min="16" max="16" width="20.46484375" bestFit="1" customWidth="1"/>
    <col min="17" max="18" width="11.33203125" bestFit="1" customWidth="1"/>
  </cols>
  <sheetData>
    <row r="1" spans="11:14" x14ac:dyDescent="0.45">
      <c r="K1" s="14" t="s">
        <v>287</v>
      </c>
      <c r="L1" s="13"/>
      <c r="M1" s="13"/>
      <c r="N1" s="13"/>
    </row>
    <row r="2" spans="11:14" x14ac:dyDescent="0.45">
      <c r="K2" s="13"/>
      <c r="L2" s="13"/>
      <c r="M2" s="13"/>
      <c r="N2" s="13"/>
    </row>
    <row r="3" spans="11:14" x14ac:dyDescent="0.45">
      <c r="K3" s="13"/>
      <c r="L3" s="13"/>
      <c r="M3" s="13"/>
      <c r="N3" s="13"/>
    </row>
  </sheetData>
  <mergeCells count="1">
    <mergeCell ref="K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workbookViewId="0">
      <selection activeCell="R64" sqref="A4:R64"/>
    </sheetView>
  </sheetViews>
  <sheetFormatPr defaultRowHeight="14.25" x14ac:dyDescent="0.45"/>
  <cols>
    <col min="1" max="1" width="13.6640625" customWidth="1"/>
    <col min="2" max="2" width="41.1328125" customWidth="1"/>
    <col min="3" max="3" width="21.1328125" customWidth="1"/>
    <col min="4" max="4" width="16.6640625" customWidth="1"/>
    <col min="5" max="5" width="21.1328125" customWidth="1"/>
    <col min="6" max="8" width="11" customWidth="1"/>
    <col min="9" max="9" width="13.53125" customWidth="1"/>
    <col min="10" max="10" width="10.33203125" customWidth="1"/>
    <col min="11" max="11" width="17.19921875" customWidth="1"/>
    <col min="12" max="12" width="9" customWidth="1"/>
    <col min="18" max="18" width="11.53125" customWidth="1"/>
    <col min="20" max="20" width="18.86328125" bestFit="1" customWidth="1"/>
    <col min="24" max="24" width="11.33203125" bestFit="1" customWidth="1"/>
    <col min="25" max="25" width="8.1328125" bestFit="1" customWidth="1"/>
    <col min="26" max="26" width="15" bestFit="1" customWidth="1"/>
    <col min="27" max="27" width="7" bestFit="1" customWidth="1"/>
  </cols>
  <sheetData>
    <row r="1" spans="1:18" ht="18" x14ac:dyDescent="0.55000000000000004">
      <c r="A1" s="2" t="s">
        <v>0</v>
      </c>
    </row>
    <row r="3" spans="1:18" x14ac:dyDescent="0.45">
      <c r="A3" s="1"/>
      <c r="B3" s="1"/>
      <c r="C3" s="1"/>
      <c r="D3" s="1"/>
      <c r="E3" s="1"/>
      <c r="F3" s="5" t="s">
        <v>1</v>
      </c>
      <c r="I3" s="9" t="s">
        <v>2</v>
      </c>
      <c r="J3" s="10"/>
      <c r="K3" s="10"/>
      <c r="L3" s="10"/>
      <c r="M3" s="11" t="s">
        <v>3</v>
      </c>
      <c r="N3" s="12"/>
      <c r="O3" s="12"/>
      <c r="P3" s="12"/>
      <c r="Q3" s="12"/>
      <c r="R3" s="3"/>
    </row>
    <row r="4" spans="1:18" x14ac:dyDescent="0.45">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x14ac:dyDescent="0.45">
      <c r="A5" t="s">
        <v>80</v>
      </c>
      <c r="B5" t="s">
        <v>81</v>
      </c>
      <c r="C5" t="s">
        <v>82</v>
      </c>
      <c r="D5" t="s">
        <v>83</v>
      </c>
      <c r="E5" t="s">
        <v>84</v>
      </c>
      <c r="F5" t="s">
        <v>22</v>
      </c>
      <c r="G5" t="s">
        <v>22</v>
      </c>
      <c r="H5" t="s">
        <v>27</v>
      </c>
      <c r="I5" t="s">
        <v>27</v>
      </c>
      <c r="J5" t="s">
        <v>27</v>
      </c>
      <c r="K5" t="s">
        <v>27</v>
      </c>
      <c r="L5" t="s">
        <v>27</v>
      </c>
      <c r="M5">
        <v>3501</v>
      </c>
      <c r="N5">
        <v>7079</v>
      </c>
      <c r="O5">
        <v>7438</v>
      </c>
      <c r="P5">
        <v>7443</v>
      </c>
      <c r="Q5">
        <v>9225</v>
      </c>
      <c r="R5" s="4">
        <f t="shared" ref="R5:R36" si="0">_xlfn.RRI($Q$4-$M$4,M5,Q5)</f>
        <v>0.27407081068210992</v>
      </c>
    </row>
    <row r="6" spans="1:18" x14ac:dyDescent="0.45">
      <c r="A6" t="s">
        <v>117</v>
      </c>
      <c r="B6" t="s">
        <v>118</v>
      </c>
      <c r="C6" t="s">
        <v>119</v>
      </c>
      <c r="D6" t="s">
        <v>120</v>
      </c>
      <c r="E6" t="s">
        <v>84</v>
      </c>
      <c r="F6" t="s">
        <v>22</v>
      </c>
      <c r="G6" t="s">
        <v>22</v>
      </c>
      <c r="H6" t="s">
        <v>27</v>
      </c>
      <c r="I6" t="s">
        <v>22</v>
      </c>
      <c r="J6" t="s">
        <v>22</v>
      </c>
      <c r="K6" t="s">
        <v>22</v>
      </c>
      <c r="L6" t="s">
        <v>27</v>
      </c>
      <c r="M6">
        <v>570</v>
      </c>
      <c r="N6">
        <v>1322</v>
      </c>
      <c r="O6">
        <v>7279</v>
      </c>
      <c r="P6">
        <v>8443</v>
      </c>
      <c r="Q6">
        <v>9571</v>
      </c>
      <c r="R6" s="4">
        <f t="shared" si="0"/>
        <v>1.0242801438529217</v>
      </c>
    </row>
    <row r="7" spans="1:18" x14ac:dyDescent="0.45">
      <c r="A7" t="s">
        <v>121</v>
      </c>
      <c r="B7" t="s">
        <v>122</v>
      </c>
      <c r="C7" t="s">
        <v>123</v>
      </c>
      <c r="D7" t="s">
        <v>124</v>
      </c>
      <c r="E7" t="s">
        <v>84</v>
      </c>
      <c r="F7" t="s">
        <v>22</v>
      </c>
      <c r="G7" t="s">
        <v>27</v>
      </c>
      <c r="H7" t="s">
        <v>27</v>
      </c>
      <c r="I7" t="s">
        <v>27</v>
      </c>
      <c r="J7" t="s">
        <v>22</v>
      </c>
      <c r="K7" t="s">
        <v>27</v>
      </c>
      <c r="L7" t="s">
        <v>27</v>
      </c>
      <c r="M7">
        <v>6156</v>
      </c>
      <c r="N7">
        <v>6110</v>
      </c>
      <c r="O7">
        <v>5791</v>
      </c>
      <c r="P7">
        <v>1759</v>
      </c>
      <c r="Q7">
        <v>969</v>
      </c>
      <c r="R7" s="4">
        <f t="shared" si="0"/>
        <v>-0.37012221518144006</v>
      </c>
    </row>
    <row r="8" spans="1:18" x14ac:dyDescent="0.45">
      <c r="A8" t="s">
        <v>125</v>
      </c>
      <c r="B8" t="s">
        <v>126</v>
      </c>
      <c r="C8" t="s">
        <v>127</v>
      </c>
      <c r="D8" t="s">
        <v>128</v>
      </c>
      <c r="E8" t="s">
        <v>84</v>
      </c>
      <c r="F8" t="s">
        <v>22</v>
      </c>
      <c r="G8" t="s">
        <v>22</v>
      </c>
      <c r="H8" t="s">
        <v>27</v>
      </c>
      <c r="I8" t="s">
        <v>22</v>
      </c>
      <c r="J8" t="s">
        <v>22</v>
      </c>
      <c r="K8" t="s">
        <v>22</v>
      </c>
      <c r="L8" t="s">
        <v>27</v>
      </c>
      <c r="M8">
        <v>209</v>
      </c>
      <c r="N8">
        <v>621</v>
      </c>
      <c r="O8">
        <v>3098</v>
      </c>
      <c r="P8">
        <v>7118</v>
      </c>
      <c r="Q8">
        <v>8433</v>
      </c>
      <c r="R8" s="4">
        <f t="shared" si="0"/>
        <v>1.5203389637502625</v>
      </c>
    </row>
    <row r="9" spans="1:18" x14ac:dyDescent="0.45">
      <c r="A9" t="s">
        <v>129</v>
      </c>
      <c r="B9" t="s">
        <v>130</v>
      </c>
      <c r="C9" t="s">
        <v>131</v>
      </c>
      <c r="D9" t="s">
        <v>132</v>
      </c>
      <c r="E9" t="s">
        <v>84</v>
      </c>
      <c r="F9" t="s">
        <v>22</v>
      </c>
      <c r="G9" t="s">
        <v>22</v>
      </c>
      <c r="H9" t="s">
        <v>27</v>
      </c>
      <c r="I9" t="s">
        <v>27</v>
      </c>
      <c r="J9" t="s">
        <v>27</v>
      </c>
      <c r="K9" t="s">
        <v>27</v>
      </c>
      <c r="L9" t="s">
        <v>27</v>
      </c>
      <c r="M9">
        <v>6309</v>
      </c>
      <c r="N9">
        <v>6227</v>
      </c>
      <c r="O9">
        <v>5123</v>
      </c>
      <c r="P9">
        <v>4968</v>
      </c>
      <c r="Q9">
        <v>3857</v>
      </c>
      <c r="R9" s="4">
        <f t="shared" si="0"/>
        <v>-0.11575568185753915</v>
      </c>
    </row>
    <row r="10" spans="1:18" x14ac:dyDescent="0.45">
      <c r="A10" t="s">
        <v>133</v>
      </c>
      <c r="B10" t="s">
        <v>134</v>
      </c>
      <c r="C10" t="s">
        <v>135</v>
      </c>
      <c r="D10" t="s">
        <v>136</v>
      </c>
      <c r="E10" t="s">
        <v>84</v>
      </c>
      <c r="F10" t="s">
        <v>22</v>
      </c>
      <c r="G10" t="s">
        <v>22</v>
      </c>
      <c r="H10" t="s">
        <v>27</v>
      </c>
      <c r="I10" t="s">
        <v>22</v>
      </c>
      <c r="J10" t="s">
        <v>27</v>
      </c>
      <c r="K10" t="s">
        <v>22</v>
      </c>
      <c r="L10" t="s">
        <v>27</v>
      </c>
      <c r="M10">
        <v>712</v>
      </c>
      <c r="N10">
        <v>4182</v>
      </c>
      <c r="O10">
        <v>6087</v>
      </c>
      <c r="P10">
        <v>7494</v>
      </c>
      <c r="Q10">
        <v>8599</v>
      </c>
      <c r="R10" s="4">
        <f t="shared" si="0"/>
        <v>0.86419779018759768</v>
      </c>
    </row>
    <row r="11" spans="1:18" x14ac:dyDescent="0.45">
      <c r="A11" t="s">
        <v>137</v>
      </c>
      <c r="B11" t="s">
        <v>138</v>
      </c>
      <c r="C11" t="s">
        <v>139</v>
      </c>
      <c r="D11" t="s">
        <v>140</v>
      </c>
      <c r="E11" t="s">
        <v>84</v>
      </c>
      <c r="F11" t="s">
        <v>22</v>
      </c>
      <c r="G11" t="s">
        <v>22</v>
      </c>
      <c r="H11" t="s">
        <v>27</v>
      </c>
      <c r="I11" t="s">
        <v>27</v>
      </c>
      <c r="J11" t="s">
        <v>27</v>
      </c>
      <c r="K11" t="s">
        <v>27</v>
      </c>
      <c r="L11" t="s">
        <v>27</v>
      </c>
      <c r="M11">
        <v>2390</v>
      </c>
      <c r="N11">
        <v>2415</v>
      </c>
      <c r="O11">
        <v>3461</v>
      </c>
      <c r="P11">
        <v>3850</v>
      </c>
      <c r="Q11">
        <v>4657</v>
      </c>
      <c r="R11" s="4">
        <f t="shared" si="0"/>
        <v>0.18148193130433588</v>
      </c>
    </row>
    <row r="12" spans="1:18" x14ac:dyDescent="0.45">
      <c r="A12" t="s">
        <v>85</v>
      </c>
      <c r="B12" t="s">
        <v>86</v>
      </c>
      <c r="C12" t="s">
        <v>87</v>
      </c>
      <c r="D12" t="s">
        <v>88</v>
      </c>
      <c r="E12" t="s">
        <v>84</v>
      </c>
      <c r="F12" t="s">
        <v>22</v>
      </c>
      <c r="G12" t="s">
        <v>22</v>
      </c>
      <c r="H12" t="s">
        <v>27</v>
      </c>
      <c r="I12" t="s">
        <v>27</v>
      </c>
      <c r="J12" t="s">
        <v>27</v>
      </c>
      <c r="K12" t="s">
        <v>27</v>
      </c>
      <c r="L12" t="s">
        <v>27</v>
      </c>
      <c r="M12">
        <v>3916</v>
      </c>
      <c r="N12">
        <v>4218</v>
      </c>
      <c r="O12">
        <v>5072</v>
      </c>
      <c r="P12">
        <v>5201</v>
      </c>
      <c r="Q12">
        <v>7588</v>
      </c>
      <c r="R12" s="4">
        <f t="shared" si="0"/>
        <v>0.17983468576187267</v>
      </c>
    </row>
    <row r="13" spans="1:18" x14ac:dyDescent="0.45">
      <c r="A13" t="s">
        <v>89</v>
      </c>
      <c r="B13" t="s">
        <v>90</v>
      </c>
      <c r="C13" t="s">
        <v>91</v>
      </c>
      <c r="D13" t="s">
        <v>92</v>
      </c>
      <c r="E13" t="s">
        <v>84</v>
      </c>
      <c r="F13" t="s">
        <v>22</v>
      </c>
      <c r="G13" t="s">
        <v>22</v>
      </c>
      <c r="H13" t="s">
        <v>27</v>
      </c>
      <c r="I13" t="s">
        <v>22</v>
      </c>
      <c r="J13" t="s">
        <v>27</v>
      </c>
      <c r="K13" t="s">
        <v>22</v>
      </c>
      <c r="L13" t="s">
        <v>27</v>
      </c>
      <c r="M13">
        <v>700</v>
      </c>
      <c r="N13">
        <v>5721</v>
      </c>
      <c r="O13">
        <v>6247</v>
      </c>
      <c r="P13">
        <v>8495</v>
      </c>
      <c r="Q13">
        <v>9236</v>
      </c>
      <c r="R13" s="4">
        <f t="shared" si="0"/>
        <v>0.90588403033885334</v>
      </c>
    </row>
    <row r="14" spans="1:18" x14ac:dyDescent="0.45">
      <c r="A14" t="s">
        <v>93</v>
      </c>
      <c r="B14" t="s">
        <v>94</v>
      </c>
      <c r="C14" t="s">
        <v>95</v>
      </c>
      <c r="D14" t="s">
        <v>96</v>
      </c>
      <c r="E14" t="s">
        <v>84</v>
      </c>
      <c r="F14" t="s">
        <v>22</v>
      </c>
      <c r="G14" t="s">
        <v>22</v>
      </c>
      <c r="H14" t="s">
        <v>27</v>
      </c>
      <c r="I14" t="s">
        <v>27</v>
      </c>
      <c r="J14" t="s">
        <v>27</v>
      </c>
      <c r="K14" t="s">
        <v>27</v>
      </c>
      <c r="L14" t="s">
        <v>27</v>
      </c>
      <c r="M14">
        <v>9773</v>
      </c>
      <c r="N14">
        <v>9179</v>
      </c>
      <c r="O14">
        <v>8390</v>
      </c>
      <c r="P14">
        <v>8256</v>
      </c>
      <c r="Q14">
        <v>3815</v>
      </c>
      <c r="R14" s="4">
        <f t="shared" si="0"/>
        <v>-0.20956409258224717</v>
      </c>
    </row>
    <row r="15" spans="1:18" x14ac:dyDescent="0.45">
      <c r="A15" t="s">
        <v>97</v>
      </c>
      <c r="B15" t="s">
        <v>98</v>
      </c>
      <c r="C15" t="s">
        <v>99</v>
      </c>
      <c r="D15" t="s">
        <v>100</v>
      </c>
      <c r="E15" t="s">
        <v>84</v>
      </c>
      <c r="F15" t="s">
        <v>22</v>
      </c>
      <c r="G15" t="s">
        <v>22</v>
      </c>
      <c r="H15" t="s">
        <v>27</v>
      </c>
      <c r="I15" t="s">
        <v>22</v>
      </c>
      <c r="J15" t="s">
        <v>27</v>
      </c>
      <c r="K15" t="s">
        <v>22</v>
      </c>
      <c r="L15" t="s">
        <v>27</v>
      </c>
      <c r="M15">
        <v>73</v>
      </c>
      <c r="N15">
        <v>3485</v>
      </c>
      <c r="O15">
        <v>4592</v>
      </c>
      <c r="P15">
        <v>5143</v>
      </c>
      <c r="Q15">
        <v>8100</v>
      </c>
      <c r="R15" s="4">
        <f t="shared" si="0"/>
        <v>2.2455667067018901</v>
      </c>
    </row>
    <row r="16" spans="1:18" x14ac:dyDescent="0.45">
      <c r="A16" t="s">
        <v>101</v>
      </c>
      <c r="B16" t="s">
        <v>102</v>
      </c>
      <c r="C16" t="s">
        <v>103</v>
      </c>
      <c r="D16" t="s">
        <v>104</v>
      </c>
      <c r="E16" t="s">
        <v>84</v>
      </c>
      <c r="F16" t="s">
        <v>22</v>
      </c>
      <c r="G16" t="s">
        <v>22</v>
      </c>
      <c r="H16" t="s">
        <v>27</v>
      </c>
      <c r="I16" t="s">
        <v>22</v>
      </c>
      <c r="J16" t="s">
        <v>27</v>
      </c>
      <c r="K16" t="s">
        <v>22</v>
      </c>
      <c r="L16" t="s">
        <v>27</v>
      </c>
      <c r="M16">
        <v>238</v>
      </c>
      <c r="N16">
        <v>1235</v>
      </c>
      <c r="O16">
        <v>1822</v>
      </c>
      <c r="P16">
        <v>7074</v>
      </c>
      <c r="Q16">
        <v>8207</v>
      </c>
      <c r="R16" s="4">
        <f t="shared" si="0"/>
        <v>1.4232703532020747</v>
      </c>
    </row>
    <row r="17" spans="1:18" x14ac:dyDescent="0.45">
      <c r="A17" t="s">
        <v>105</v>
      </c>
      <c r="B17" t="s">
        <v>106</v>
      </c>
      <c r="C17" t="s">
        <v>107</v>
      </c>
      <c r="D17" t="s">
        <v>108</v>
      </c>
      <c r="E17" t="s">
        <v>84</v>
      </c>
      <c r="F17" t="s">
        <v>22</v>
      </c>
      <c r="G17" t="s">
        <v>22</v>
      </c>
      <c r="H17" t="s">
        <v>27</v>
      </c>
      <c r="I17" t="s">
        <v>22</v>
      </c>
      <c r="J17" t="s">
        <v>27</v>
      </c>
      <c r="K17" t="s">
        <v>22</v>
      </c>
      <c r="L17" t="s">
        <v>27</v>
      </c>
      <c r="M17">
        <v>1368</v>
      </c>
      <c r="N17">
        <v>3447</v>
      </c>
      <c r="O17">
        <v>4535</v>
      </c>
      <c r="P17">
        <v>5476</v>
      </c>
      <c r="Q17">
        <v>9983</v>
      </c>
      <c r="R17" s="4">
        <f t="shared" si="0"/>
        <v>0.64359095818904954</v>
      </c>
    </row>
    <row r="18" spans="1:18" x14ac:dyDescent="0.45">
      <c r="A18" t="s">
        <v>109</v>
      </c>
      <c r="B18" t="s">
        <v>110</v>
      </c>
      <c r="C18" t="s">
        <v>111</v>
      </c>
      <c r="D18" t="s">
        <v>112</v>
      </c>
      <c r="E18" t="s">
        <v>84</v>
      </c>
      <c r="F18" t="s">
        <v>22</v>
      </c>
      <c r="G18" t="s">
        <v>27</v>
      </c>
      <c r="H18" t="s">
        <v>27</v>
      </c>
      <c r="I18" t="s">
        <v>27</v>
      </c>
      <c r="J18" t="s">
        <v>22</v>
      </c>
      <c r="K18" t="s">
        <v>27</v>
      </c>
      <c r="L18" t="s">
        <v>27</v>
      </c>
      <c r="M18">
        <v>8331</v>
      </c>
      <c r="N18">
        <v>7667</v>
      </c>
      <c r="O18">
        <v>5952</v>
      </c>
      <c r="P18">
        <v>1998</v>
      </c>
      <c r="Q18">
        <v>375</v>
      </c>
      <c r="R18" s="4">
        <f t="shared" si="0"/>
        <v>-0.53938981874158332</v>
      </c>
    </row>
    <row r="19" spans="1:18" x14ac:dyDescent="0.45">
      <c r="A19" t="s">
        <v>113</v>
      </c>
      <c r="B19" t="s">
        <v>114</v>
      </c>
      <c r="C19" t="s">
        <v>115</v>
      </c>
      <c r="D19" t="s">
        <v>116</v>
      </c>
      <c r="E19" t="s">
        <v>84</v>
      </c>
      <c r="F19" t="s">
        <v>22</v>
      </c>
      <c r="G19" t="s">
        <v>22</v>
      </c>
      <c r="H19" t="s">
        <v>27</v>
      </c>
      <c r="I19" t="s">
        <v>22</v>
      </c>
      <c r="J19" t="s">
        <v>22</v>
      </c>
      <c r="K19" t="s">
        <v>22</v>
      </c>
      <c r="L19" t="s">
        <v>27</v>
      </c>
      <c r="M19">
        <v>1779</v>
      </c>
      <c r="N19">
        <v>2124</v>
      </c>
      <c r="O19">
        <v>2844</v>
      </c>
      <c r="P19">
        <v>6877</v>
      </c>
      <c r="Q19">
        <v>9570</v>
      </c>
      <c r="R19" s="4">
        <f t="shared" si="0"/>
        <v>0.52294422157633269</v>
      </c>
    </row>
    <row r="20" spans="1:18" x14ac:dyDescent="0.45">
      <c r="A20" t="s">
        <v>141</v>
      </c>
      <c r="B20" t="s">
        <v>142</v>
      </c>
      <c r="C20" t="s">
        <v>143</v>
      </c>
      <c r="D20" t="s">
        <v>144</v>
      </c>
      <c r="E20" t="s">
        <v>145</v>
      </c>
      <c r="F20" t="s">
        <v>22</v>
      </c>
      <c r="G20" t="s">
        <v>22</v>
      </c>
      <c r="H20" t="s">
        <v>22</v>
      </c>
      <c r="I20" t="s">
        <v>27</v>
      </c>
      <c r="J20" t="s">
        <v>27</v>
      </c>
      <c r="K20" t="s">
        <v>22</v>
      </c>
      <c r="L20" t="s">
        <v>27</v>
      </c>
      <c r="M20">
        <v>2519</v>
      </c>
      <c r="N20">
        <v>3938</v>
      </c>
      <c r="O20">
        <v>5190</v>
      </c>
      <c r="P20">
        <v>8203</v>
      </c>
      <c r="Q20">
        <v>8780</v>
      </c>
      <c r="R20" s="4">
        <f t="shared" si="0"/>
        <v>0.36636455401735013</v>
      </c>
    </row>
    <row r="21" spans="1:18" x14ac:dyDescent="0.45">
      <c r="A21" t="s">
        <v>178</v>
      </c>
      <c r="B21" t="s">
        <v>179</v>
      </c>
      <c r="C21" t="s">
        <v>180</v>
      </c>
      <c r="D21" t="s">
        <v>181</v>
      </c>
      <c r="E21" t="s">
        <v>145</v>
      </c>
      <c r="F21" t="s">
        <v>22</v>
      </c>
      <c r="G21" t="s">
        <v>22</v>
      </c>
      <c r="H21" t="s">
        <v>22</v>
      </c>
      <c r="I21" t="s">
        <v>22</v>
      </c>
      <c r="J21" t="s">
        <v>22</v>
      </c>
      <c r="K21" t="s">
        <v>22</v>
      </c>
      <c r="L21" t="s">
        <v>22</v>
      </c>
      <c r="M21">
        <v>376</v>
      </c>
      <c r="N21">
        <v>889</v>
      </c>
      <c r="O21">
        <v>4373</v>
      </c>
      <c r="P21">
        <v>6803</v>
      </c>
      <c r="Q21">
        <v>7578</v>
      </c>
      <c r="R21" s="4">
        <f t="shared" si="0"/>
        <v>1.1188084145320056</v>
      </c>
    </row>
    <row r="22" spans="1:18" x14ac:dyDescent="0.45">
      <c r="A22" t="s">
        <v>182</v>
      </c>
      <c r="B22" t="s">
        <v>183</v>
      </c>
      <c r="C22" t="s">
        <v>184</v>
      </c>
      <c r="D22" t="s">
        <v>185</v>
      </c>
      <c r="E22" t="s">
        <v>145</v>
      </c>
      <c r="F22" t="s">
        <v>22</v>
      </c>
      <c r="G22" t="s">
        <v>27</v>
      </c>
      <c r="H22" t="s">
        <v>27</v>
      </c>
      <c r="I22" t="s">
        <v>27</v>
      </c>
      <c r="J22" t="s">
        <v>27</v>
      </c>
      <c r="K22" t="s">
        <v>22</v>
      </c>
      <c r="L22" t="s">
        <v>22</v>
      </c>
      <c r="M22">
        <v>7840</v>
      </c>
      <c r="N22">
        <v>5804</v>
      </c>
      <c r="O22">
        <v>4259</v>
      </c>
      <c r="P22">
        <v>4243</v>
      </c>
      <c r="Q22">
        <v>907</v>
      </c>
      <c r="R22" s="4">
        <f t="shared" si="0"/>
        <v>-0.41679289513417705</v>
      </c>
    </row>
    <row r="23" spans="1:18" x14ac:dyDescent="0.45">
      <c r="A23" t="s">
        <v>186</v>
      </c>
      <c r="B23" t="s">
        <v>187</v>
      </c>
      <c r="C23" t="s">
        <v>188</v>
      </c>
      <c r="D23" t="s">
        <v>189</v>
      </c>
      <c r="E23" t="s">
        <v>145</v>
      </c>
      <c r="F23" t="s">
        <v>22</v>
      </c>
      <c r="G23" t="s">
        <v>22</v>
      </c>
      <c r="H23" t="s">
        <v>22</v>
      </c>
      <c r="I23" t="s">
        <v>22</v>
      </c>
      <c r="J23" t="s">
        <v>22</v>
      </c>
      <c r="K23" t="s">
        <v>22</v>
      </c>
      <c r="L23" t="s">
        <v>22</v>
      </c>
      <c r="M23">
        <v>1038</v>
      </c>
      <c r="N23">
        <v>3615</v>
      </c>
      <c r="O23">
        <v>3712</v>
      </c>
      <c r="P23">
        <v>5819</v>
      </c>
      <c r="Q23">
        <v>9589</v>
      </c>
      <c r="R23" s="4">
        <f t="shared" si="0"/>
        <v>0.74338775485751718</v>
      </c>
    </row>
    <row r="24" spans="1:18" x14ac:dyDescent="0.45">
      <c r="A24" t="s">
        <v>190</v>
      </c>
      <c r="B24" t="s">
        <v>191</v>
      </c>
      <c r="C24" t="s">
        <v>192</v>
      </c>
      <c r="D24" t="s">
        <v>193</v>
      </c>
      <c r="E24" t="s">
        <v>145</v>
      </c>
      <c r="F24" t="s">
        <v>22</v>
      </c>
      <c r="G24" t="s">
        <v>22</v>
      </c>
      <c r="H24" t="s">
        <v>27</v>
      </c>
      <c r="I24" t="s">
        <v>27</v>
      </c>
      <c r="J24" t="s">
        <v>27</v>
      </c>
      <c r="K24" t="s">
        <v>27</v>
      </c>
      <c r="L24" t="s">
        <v>27</v>
      </c>
      <c r="M24">
        <v>8891</v>
      </c>
      <c r="N24">
        <v>5952</v>
      </c>
      <c r="O24">
        <v>5914</v>
      </c>
      <c r="P24">
        <v>5405</v>
      </c>
      <c r="Q24">
        <v>4031</v>
      </c>
      <c r="R24" s="4">
        <f t="shared" si="0"/>
        <v>-0.17943016656995925</v>
      </c>
    </row>
    <row r="25" spans="1:18" x14ac:dyDescent="0.45">
      <c r="A25" t="s">
        <v>194</v>
      </c>
      <c r="B25" t="s">
        <v>195</v>
      </c>
      <c r="C25" t="s">
        <v>196</v>
      </c>
      <c r="D25" t="s">
        <v>197</v>
      </c>
      <c r="E25" t="s">
        <v>145</v>
      </c>
      <c r="F25" t="s">
        <v>22</v>
      </c>
      <c r="G25" t="s">
        <v>22</v>
      </c>
      <c r="H25" t="s">
        <v>22</v>
      </c>
      <c r="I25" t="s">
        <v>22</v>
      </c>
      <c r="J25" t="s">
        <v>27</v>
      </c>
      <c r="K25" t="s">
        <v>27</v>
      </c>
      <c r="L25" t="s">
        <v>27</v>
      </c>
      <c r="M25">
        <v>1290</v>
      </c>
      <c r="N25">
        <v>4033</v>
      </c>
      <c r="O25">
        <v>6956</v>
      </c>
      <c r="P25">
        <v>7929</v>
      </c>
      <c r="Q25">
        <v>8834</v>
      </c>
      <c r="R25" s="4">
        <f t="shared" si="0"/>
        <v>0.61767741115573149</v>
      </c>
    </row>
    <row r="26" spans="1:18" x14ac:dyDescent="0.45">
      <c r="A26" t="s">
        <v>198</v>
      </c>
      <c r="B26" t="s">
        <v>199</v>
      </c>
      <c r="C26" t="s">
        <v>200</v>
      </c>
      <c r="D26" t="s">
        <v>201</v>
      </c>
      <c r="E26" t="s">
        <v>145</v>
      </c>
      <c r="F26" t="s">
        <v>22</v>
      </c>
      <c r="G26" t="s">
        <v>22</v>
      </c>
      <c r="H26" t="s">
        <v>22</v>
      </c>
      <c r="I26" t="s">
        <v>22</v>
      </c>
      <c r="J26" t="s">
        <v>22</v>
      </c>
      <c r="K26" t="s">
        <v>27</v>
      </c>
      <c r="L26" t="s">
        <v>27</v>
      </c>
      <c r="M26">
        <v>431</v>
      </c>
      <c r="N26">
        <v>6231</v>
      </c>
      <c r="O26">
        <v>7478</v>
      </c>
      <c r="P26">
        <v>8039</v>
      </c>
      <c r="Q26">
        <v>8271</v>
      </c>
      <c r="R26" s="4">
        <f t="shared" si="0"/>
        <v>1.0930046233022455</v>
      </c>
    </row>
    <row r="27" spans="1:18" x14ac:dyDescent="0.45">
      <c r="A27" t="s">
        <v>146</v>
      </c>
      <c r="B27" t="s">
        <v>147</v>
      </c>
      <c r="C27" t="s">
        <v>148</v>
      </c>
      <c r="D27" t="s">
        <v>149</v>
      </c>
      <c r="E27" t="s">
        <v>145</v>
      </c>
      <c r="F27" t="s">
        <v>22</v>
      </c>
      <c r="G27" t="s">
        <v>22</v>
      </c>
      <c r="H27" t="s">
        <v>22</v>
      </c>
      <c r="I27" t="s">
        <v>22</v>
      </c>
      <c r="J27" t="s">
        <v>22</v>
      </c>
      <c r="K27" t="s">
        <v>22</v>
      </c>
      <c r="L27" t="s">
        <v>27</v>
      </c>
      <c r="M27">
        <v>138</v>
      </c>
      <c r="N27">
        <v>286</v>
      </c>
      <c r="O27">
        <v>6750</v>
      </c>
      <c r="P27">
        <v>8254</v>
      </c>
      <c r="Q27">
        <v>8656</v>
      </c>
      <c r="R27" s="4">
        <f t="shared" si="0"/>
        <v>1.8142296888697582</v>
      </c>
    </row>
    <row r="28" spans="1:18" x14ac:dyDescent="0.45">
      <c r="A28" t="s">
        <v>150</v>
      </c>
      <c r="B28" t="s">
        <v>151</v>
      </c>
      <c r="C28" t="s">
        <v>152</v>
      </c>
      <c r="D28" t="s">
        <v>153</v>
      </c>
      <c r="E28" t="s">
        <v>145</v>
      </c>
      <c r="F28" t="s">
        <v>22</v>
      </c>
      <c r="G28" t="s">
        <v>22</v>
      </c>
      <c r="H28" t="s">
        <v>22</v>
      </c>
      <c r="I28" t="s">
        <v>27</v>
      </c>
      <c r="J28" t="s">
        <v>27</v>
      </c>
      <c r="K28" t="s">
        <v>22</v>
      </c>
      <c r="L28" t="s">
        <v>22</v>
      </c>
      <c r="M28">
        <v>8873</v>
      </c>
      <c r="N28">
        <v>8484</v>
      </c>
      <c r="O28">
        <v>7883</v>
      </c>
      <c r="P28">
        <v>7499</v>
      </c>
      <c r="Q28">
        <v>6592</v>
      </c>
      <c r="R28" s="4">
        <f t="shared" si="0"/>
        <v>-7.1596691853915484E-2</v>
      </c>
    </row>
    <row r="29" spans="1:18" x14ac:dyDescent="0.45">
      <c r="A29" t="s">
        <v>154</v>
      </c>
      <c r="B29" t="s">
        <v>155</v>
      </c>
      <c r="C29" t="s">
        <v>156</v>
      </c>
      <c r="D29" t="s">
        <v>157</v>
      </c>
      <c r="E29" t="s">
        <v>145</v>
      </c>
      <c r="F29" t="s">
        <v>22</v>
      </c>
      <c r="G29" t="s">
        <v>22</v>
      </c>
      <c r="H29" t="s">
        <v>22</v>
      </c>
      <c r="I29" t="s">
        <v>27</v>
      </c>
      <c r="J29" t="s">
        <v>27</v>
      </c>
      <c r="K29" t="s">
        <v>22</v>
      </c>
      <c r="L29" t="s">
        <v>22</v>
      </c>
      <c r="M29">
        <v>3297</v>
      </c>
      <c r="N29">
        <v>4866</v>
      </c>
      <c r="O29">
        <v>4928</v>
      </c>
      <c r="P29">
        <v>8451</v>
      </c>
      <c r="Q29">
        <v>9585</v>
      </c>
      <c r="R29" s="4">
        <f t="shared" si="0"/>
        <v>0.30577482876902251</v>
      </c>
    </row>
    <row r="30" spans="1:18" x14ac:dyDescent="0.45">
      <c r="A30" t="s">
        <v>158</v>
      </c>
      <c r="B30" t="s">
        <v>159</v>
      </c>
      <c r="C30" t="s">
        <v>160</v>
      </c>
      <c r="D30" t="s">
        <v>161</v>
      </c>
      <c r="E30" t="s">
        <v>145</v>
      </c>
      <c r="F30" t="s">
        <v>22</v>
      </c>
      <c r="G30" t="s">
        <v>22</v>
      </c>
      <c r="H30" t="s">
        <v>22</v>
      </c>
      <c r="I30" t="s">
        <v>22</v>
      </c>
      <c r="J30" t="s">
        <v>22</v>
      </c>
      <c r="K30" t="s">
        <v>22</v>
      </c>
      <c r="L30" t="s">
        <v>22</v>
      </c>
      <c r="M30">
        <v>1092</v>
      </c>
      <c r="N30">
        <v>3140</v>
      </c>
      <c r="O30">
        <v>4123</v>
      </c>
      <c r="P30">
        <v>4366</v>
      </c>
      <c r="Q30">
        <v>9482</v>
      </c>
      <c r="R30" s="4">
        <f t="shared" si="0"/>
        <v>0.71660086943635504</v>
      </c>
    </row>
    <row r="31" spans="1:18" x14ac:dyDescent="0.45">
      <c r="A31" t="s">
        <v>162</v>
      </c>
      <c r="B31" t="s">
        <v>163</v>
      </c>
      <c r="C31" t="s">
        <v>164</v>
      </c>
      <c r="D31" t="s">
        <v>165</v>
      </c>
      <c r="E31" t="s">
        <v>145</v>
      </c>
      <c r="F31" t="s">
        <v>22</v>
      </c>
      <c r="G31" t="s">
        <v>22</v>
      </c>
      <c r="H31" t="s">
        <v>22</v>
      </c>
      <c r="I31" t="s">
        <v>27</v>
      </c>
      <c r="J31" t="s">
        <v>27</v>
      </c>
      <c r="K31" t="s">
        <v>22</v>
      </c>
      <c r="L31" t="s">
        <v>22</v>
      </c>
      <c r="M31">
        <v>2541</v>
      </c>
      <c r="N31">
        <v>3794</v>
      </c>
      <c r="O31">
        <v>3984</v>
      </c>
      <c r="P31">
        <v>8803</v>
      </c>
      <c r="Q31">
        <v>9338</v>
      </c>
      <c r="R31" s="4">
        <f t="shared" si="0"/>
        <v>0.38456165928272146</v>
      </c>
    </row>
    <row r="32" spans="1:18" x14ac:dyDescent="0.45">
      <c r="A32" t="s">
        <v>166</v>
      </c>
      <c r="B32" t="s">
        <v>167</v>
      </c>
      <c r="C32" t="s">
        <v>168</v>
      </c>
      <c r="D32" t="s">
        <v>169</v>
      </c>
      <c r="E32" t="s">
        <v>145</v>
      </c>
      <c r="F32" t="s">
        <v>22</v>
      </c>
      <c r="G32" t="s">
        <v>22</v>
      </c>
      <c r="H32" t="s">
        <v>22</v>
      </c>
      <c r="I32" t="s">
        <v>22</v>
      </c>
      <c r="J32" t="s">
        <v>22</v>
      </c>
      <c r="K32" t="s">
        <v>22</v>
      </c>
      <c r="L32" t="s">
        <v>22</v>
      </c>
      <c r="M32">
        <v>742</v>
      </c>
      <c r="N32">
        <v>3751</v>
      </c>
      <c r="O32">
        <v>4423</v>
      </c>
      <c r="P32">
        <v>8733</v>
      </c>
      <c r="Q32">
        <v>9909</v>
      </c>
      <c r="R32" s="4">
        <f t="shared" si="0"/>
        <v>0.91164163510334228</v>
      </c>
    </row>
    <row r="33" spans="1:18" x14ac:dyDescent="0.45">
      <c r="A33" t="s">
        <v>170</v>
      </c>
      <c r="B33" t="s">
        <v>171</v>
      </c>
      <c r="C33" t="s">
        <v>172</v>
      </c>
      <c r="D33" t="s">
        <v>173</v>
      </c>
      <c r="E33" t="s">
        <v>145</v>
      </c>
      <c r="F33" t="s">
        <v>22</v>
      </c>
      <c r="G33" t="s">
        <v>27</v>
      </c>
      <c r="H33" t="s">
        <v>27</v>
      </c>
      <c r="I33" t="s">
        <v>27</v>
      </c>
      <c r="J33" t="s">
        <v>27</v>
      </c>
      <c r="K33" t="s">
        <v>22</v>
      </c>
      <c r="L33" t="s">
        <v>22</v>
      </c>
      <c r="M33">
        <v>7703</v>
      </c>
      <c r="N33">
        <v>6957</v>
      </c>
      <c r="O33">
        <v>3898</v>
      </c>
      <c r="P33">
        <v>1857</v>
      </c>
      <c r="Q33">
        <v>1512</v>
      </c>
      <c r="R33" s="4">
        <f t="shared" si="0"/>
        <v>-0.33438519484677687</v>
      </c>
    </row>
    <row r="34" spans="1:18" x14ac:dyDescent="0.45">
      <c r="A34" t="s">
        <v>174</v>
      </c>
      <c r="B34" t="s">
        <v>175</v>
      </c>
      <c r="C34" t="s">
        <v>176</v>
      </c>
      <c r="D34" t="s">
        <v>177</v>
      </c>
      <c r="E34" t="s">
        <v>145</v>
      </c>
      <c r="F34" t="s">
        <v>22</v>
      </c>
      <c r="G34" t="s">
        <v>22</v>
      </c>
      <c r="H34" t="s">
        <v>22</v>
      </c>
      <c r="I34" t="s">
        <v>22</v>
      </c>
      <c r="J34" t="s">
        <v>22</v>
      </c>
      <c r="K34" t="s">
        <v>22</v>
      </c>
      <c r="L34" t="s">
        <v>22</v>
      </c>
      <c r="M34">
        <v>488</v>
      </c>
      <c r="N34">
        <v>5535</v>
      </c>
      <c r="O34">
        <v>5775</v>
      </c>
      <c r="P34">
        <v>7661</v>
      </c>
      <c r="Q34">
        <v>9206</v>
      </c>
      <c r="R34" s="4">
        <f t="shared" si="0"/>
        <v>1.084072328017021</v>
      </c>
    </row>
    <row r="35" spans="1:18" x14ac:dyDescent="0.45">
      <c r="A35" t="s">
        <v>17</v>
      </c>
      <c r="B35" t="s">
        <v>18</v>
      </c>
      <c r="C35" t="s">
        <v>19</v>
      </c>
      <c r="D35" t="s">
        <v>20</v>
      </c>
      <c r="E35" t="s">
        <v>21</v>
      </c>
      <c r="F35" t="s">
        <v>22</v>
      </c>
      <c r="G35" t="s">
        <v>22</v>
      </c>
      <c r="H35" t="s">
        <v>22</v>
      </c>
      <c r="I35" t="s">
        <v>22</v>
      </c>
      <c r="J35" t="s">
        <v>22</v>
      </c>
      <c r="K35" t="s">
        <v>22</v>
      </c>
      <c r="L35" t="s">
        <v>22</v>
      </c>
      <c r="M35">
        <v>1982</v>
      </c>
      <c r="N35">
        <v>5388</v>
      </c>
      <c r="O35">
        <v>7063</v>
      </c>
      <c r="P35">
        <v>7208</v>
      </c>
      <c r="Q35">
        <v>9093</v>
      </c>
      <c r="R35" s="4">
        <f t="shared" si="0"/>
        <v>0.46352749292411066</v>
      </c>
    </row>
    <row r="36" spans="1:18" x14ac:dyDescent="0.45">
      <c r="A36" t="s">
        <v>56</v>
      </c>
      <c r="B36" t="s">
        <v>57</v>
      </c>
      <c r="C36" t="s">
        <v>58</v>
      </c>
      <c r="D36" t="s">
        <v>59</v>
      </c>
      <c r="E36" t="s">
        <v>21</v>
      </c>
      <c r="F36" t="s">
        <v>22</v>
      </c>
      <c r="G36" t="s">
        <v>22</v>
      </c>
      <c r="H36" t="s">
        <v>27</v>
      </c>
      <c r="I36" t="s">
        <v>22</v>
      </c>
      <c r="J36" t="s">
        <v>27</v>
      </c>
      <c r="K36" t="s">
        <v>22</v>
      </c>
      <c r="L36" t="s">
        <v>27</v>
      </c>
      <c r="M36">
        <v>1530</v>
      </c>
      <c r="N36">
        <v>1620</v>
      </c>
      <c r="O36">
        <v>2027</v>
      </c>
      <c r="P36">
        <v>4881</v>
      </c>
      <c r="Q36">
        <v>6002</v>
      </c>
      <c r="R36" s="4">
        <f t="shared" si="0"/>
        <v>0.40734683274409145</v>
      </c>
    </row>
    <row r="37" spans="1:18" x14ac:dyDescent="0.45">
      <c r="A37" t="s">
        <v>60</v>
      </c>
      <c r="B37" t="s">
        <v>61</v>
      </c>
      <c r="C37" t="s">
        <v>62</v>
      </c>
      <c r="D37" t="s">
        <v>63</v>
      </c>
      <c r="E37" t="s">
        <v>21</v>
      </c>
      <c r="F37" t="s">
        <v>22</v>
      </c>
      <c r="G37" t="s">
        <v>27</v>
      </c>
      <c r="H37" t="s">
        <v>27</v>
      </c>
      <c r="I37" t="s">
        <v>27</v>
      </c>
      <c r="J37" t="s">
        <v>27</v>
      </c>
      <c r="K37" t="s">
        <v>27</v>
      </c>
      <c r="L37" t="s">
        <v>27</v>
      </c>
      <c r="M37">
        <v>7555</v>
      </c>
      <c r="N37">
        <v>6551</v>
      </c>
      <c r="O37">
        <v>5188</v>
      </c>
      <c r="P37">
        <v>3436</v>
      </c>
      <c r="Q37">
        <v>2359</v>
      </c>
      <c r="R37" s="4">
        <f t="shared" ref="R37:R68" si="1">_xlfn.RRI($Q$4-$M$4,M37,Q37)</f>
        <v>-0.25247905109930902</v>
      </c>
    </row>
    <row r="38" spans="1:18" x14ac:dyDescent="0.45">
      <c r="A38" t="s">
        <v>64</v>
      </c>
      <c r="B38" t="s">
        <v>65</v>
      </c>
      <c r="C38" t="s">
        <v>66</v>
      </c>
      <c r="D38" t="s">
        <v>67</v>
      </c>
      <c r="E38" t="s">
        <v>21</v>
      </c>
      <c r="F38" t="s">
        <v>22</v>
      </c>
      <c r="G38" t="s">
        <v>27</v>
      </c>
      <c r="H38" t="s">
        <v>27</v>
      </c>
      <c r="I38" t="s">
        <v>27</v>
      </c>
      <c r="J38" t="s">
        <v>27</v>
      </c>
      <c r="K38" t="s">
        <v>27</v>
      </c>
      <c r="L38" t="s">
        <v>27</v>
      </c>
      <c r="M38">
        <v>1532</v>
      </c>
      <c r="N38">
        <v>2678</v>
      </c>
      <c r="O38">
        <v>4068</v>
      </c>
      <c r="P38">
        <v>4278</v>
      </c>
      <c r="Q38">
        <v>5382</v>
      </c>
      <c r="R38" s="4">
        <f t="shared" si="1"/>
        <v>0.3690560602470212</v>
      </c>
    </row>
    <row r="39" spans="1:18" x14ac:dyDescent="0.45">
      <c r="A39" t="s">
        <v>68</v>
      </c>
      <c r="B39" t="s">
        <v>69</v>
      </c>
      <c r="C39" t="s">
        <v>70</v>
      </c>
      <c r="D39" t="s">
        <v>71</v>
      </c>
      <c r="E39" t="s">
        <v>21</v>
      </c>
      <c r="F39" t="s">
        <v>22</v>
      </c>
      <c r="G39" t="s">
        <v>27</v>
      </c>
      <c r="H39" t="s">
        <v>22</v>
      </c>
      <c r="I39" t="s">
        <v>22</v>
      </c>
      <c r="J39" t="s">
        <v>22</v>
      </c>
      <c r="K39" t="s">
        <v>22</v>
      </c>
      <c r="L39" t="s">
        <v>22</v>
      </c>
      <c r="M39">
        <v>24</v>
      </c>
      <c r="N39">
        <v>1797</v>
      </c>
      <c r="O39">
        <v>3548</v>
      </c>
      <c r="P39">
        <v>3668</v>
      </c>
      <c r="Q39">
        <v>8592</v>
      </c>
      <c r="R39" s="4">
        <f t="shared" si="1"/>
        <v>3.3498147004699526</v>
      </c>
    </row>
    <row r="40" spans="1:18" x14ac:dyDescent="0.45">
      <c r="A40" t="s">
        <v>72</v>
      </c>
      <c r="B40" t="s">
        <v>73</v>
      </c>
      <c r="C40" t="s">
        <v>74</v>
      </c>
      <c r="D40" t="s">
        <v>75</v>
      </c>
      <c r="E40" t="s">
        <v>21</v>
      </c>
      <c r="F40" t="s">
        <v>22</v>
      </c>
      <c r="G40" t="s">
        <v>22</v>
      </c>
      <c r="H40" t="s">
        <v>22</v>
      </c>
      <c r="I40" t="s">
        <v>22</v>
      </c>
      <c r="J40" t="s">
        <v>22</v>
      </c>
      <c r="K40" t="s">
        <v>22</v>
      </c>
      <c r="L40" t="s">
        <v>22</v>
      </c>
      <c r="M40">
        <v>861</v>
      </c>
      <c r="N40">
        <v>1314</v>
      </c>
      <c r="O40">
        <v>1810</v>
      </c>
      <c r="P40">
        <v>6510</v>
      </c>
      <c r="Q40">
        <v>9271</v>
      </c>
      <c r="R40" s="4">
        <f t="shared" si="1"/>
        <v>0.81146879617010592</v>
      </c>
    </row>
    <row r="41" spans="1:18" x14ac:dyDescent="0.45">
      <c r="A41" t="s">
        <v>76</v>
      </c>
      <c r="B41" t="s">
        <v>77</v>
      </c>
      <c r="C41" t="s">
        <v>78</v>
      </c>
      <c r="D41" t="s">
        <v>79</v>
      </c>
      <c r="E41" t="s">
        <v>21</v>
      </c>
      <c r="F41" t="s">
        <v>22</v>
      </c>
      <c r="G41" t="s">
        <v>22</v>
      </c>
      <c r="H41" t="s">
        <v>27</v>
      </c>
      <c r="I41" t="s">
        <v>27</v>
      </c>
      <c r="J41" t="s">
        <v>27</v>
      </c>
      <c r="K41" t="s">
        <v>27</v>
      </c>
      <c r="L41" t="s">
        <v>27</v>
      </c>
      <c r="M41">
        <v>9058</v>
      </c>
      <c r="N41">
        <v>4839</v>
      </c>
      <c r="O41">
        <v>4776</v>
      </c>
      <c r="P41">
        <v>4024</v>
      </c>
      <c r="Q41">
        <v>369</v>
      </c>
      <c r="R41" s="4">
        <f t="shared" si="1"/>
        <v>-0.55073921414194782</v>
      </c>
    </row>
    <row r="42" spans="1:18" x14ac:dyDescent="0.45">
      <c r="A42" t="s">
        <v>23</v>
      </c>
      <c r="B42" t="s">
        <v>24</v>
      </c>
      <c r="C42" t="s">
        <v>25</v>
      </c>
      <c r="D42" t="s">
        <v>26</v>
      </c>
      <c r="E42" t="s">
        <v>21</v>
      </c>
      <c r="F42" t="s">
        <v>22</v>
      </c>
      <c r="G42" t="s">
        <v>22</v>
      </c>
      <c r="H42" t="s">
        <v>22</v>
      </c>
      <c r="I42" t="s">
        <v>27</v>
      </c>
      <c r="J42" t="s">
        <v>22</v>
      </c>
      <c r="K42" t="s">
        <v>22</v>
      </c>
      <c r="L42" t="s">
        <v>22</v>
      </c>
      <c r="M42">
        <v>2786</v>
      </c>
      <c r="N42">
        <v>3804</v>
      </c>
      <c r="O42">
        <v>4121</v>
      </c>
      <c r="P42">
        <v>6210</v>
      </c>
      <c r="Q42">
        <v>6909</v>
      </c>
      <c r="R42" s="4">
        <f t="shared" si="1"/>
        <v>0.25489826874508914</v>
      </c>
    </row>
    <row r="43" spans="1:18" x14ac:dyDescent="0.45">
      <c r="A43" t="s">
        <v>28</v>
      </c>
      <c r="B43" t="s">
        <v>29</v>
      </c>
      <c r="C43" t="s">
        <v>30</v>
      </c>
      <c r="D43" t="s">
        <v>31</v>
      </c>
      <c r="E43" t="s">
        <v>21</v>
      </c>
      <c r="F43" t="s">
        <v>22</v>
      </c>
      <c r="G43" t="s">
        <v>22</v>
      </c>
      <c r="H43" t="s">
        <v>22</v>
      </c>
      <c r="I43" t="s">
        <v>22</v>
      </c>
      <c r="J43" t="s">
        <v>22</v>
      </c>
      <c r="K43" t="s">
        <v>22</v>
      </c>
      <c r="L43" t="s">
        <v>22</v>
      </c>
      <c r="M43">
        <v>1209</v>
      </c>
      <c r="N43">
        <v>1534</v>
      </c>
      <c r="O43">
        <v>1634</v>
      </c>
      <c r="P43">
        <v>4302</v>
      </c>
      <c r="Q43">
        <v>9768</v>
      </c>
      <c r="R43" s="4">
        <f t="shared" si="1"/>
        <v>0.68595057009486848</v>
      </c>
    </row>
    <row r="44" spans="1:18" x14ac:dyDescent="0.45">
      <c r="A44" t="s">
        <v>32</v>
      </c>
      <c r="B44" t="s">
        <v>33</v>
      </c>
      <c r="C44" t="s">
        <v>34</v>
      </c>
      <c r="D44" t="s">
        <v>35</v>
      </c>
      <c r="E44" t="s">
        <v>21</v>
      </c>
      <c r="F44" t="s">
        <v>22</v>
      </c>
      <c r="G44" t="s">
        <v>22</v>
      </c>
      <c r="H44" t="s">
        <v>22</v>
      </c>
      <c r="I44" t="s">
        <v>22</v>
      </c>
      <c r="J44" t="s">
        <v>22</v>
      </c>
      <c r="K44" t="s">
        <v>22</v>
      </c>
      <c r="L44" t="s">
        <v>22</v>
      </c>
      <c r="M44">
        <v>906</v>
      </c>
      <c r="N44">
        <v>1251</v>
      </c>
      <c r="O44">
        <v>2897</v>
      </c>
      <c r="P44">
        <v>4499</v>
      </c>
      <c r="Q44">
        <v>9428</v>
      </c>
      <c r="R44" s="4">
        <f t="shared" si="1"/>
        <v>0.79606828454142997</v>
      </c>
    </row>
    <row r="45" spans="1:18" x14ac:dyDescent="0.45">
      <c r="A45" t="s">
        <v>36</v>
      </c>
      <c r="B45" t="s">
        <v>37</v>
      </c>
      <c r="C45" t="s">
        <v>38</v>
      </c>
      <c r="D45" t="s">
        <v>39</v>
      </c>
      <c r="E45" t="s">
        <v>21</v>
      </c>
      <c r="F45" t="s">
        <v>22</v>
      </c>
      <c r="G45" t="s">
        <v>22</v>
      </c>
      <c r="H45" t="s">
        <v>27</v>
      </c>
      <c r="I45" t="s">
        <v>22</v>
      </c>
      <c r="J45" t="s">
        <v>22</v>
      </c>
      <c r="K45" t="s">
        <v>22</v>
      </c>
      <c r="L45" t="s">
        <v>22</v>
      </c>
      <c r="M45">
        <v>1421</v>
      </c>
      <c r="N45">
        <v>1893</v>
      </c>
      <c r="O45">
        <v>2722</v>
      </c>
      <c r="P45">
        <v>4410</v>
      </c>
      <c r="Q45">
        <v>5873</v>
      </c>
      <c r="R45" s="4">
        <f t="shared" si="1"/>
        <v>0.42582583880267388</v>
      </c>
    </row>
    <row r="46" spans="1:18" x14ac:dyDescent="0.45">
      <c r="A46" t="s">
        <v>40</v>
      </c>
      <c r="B46" t="s">
        <v>41</v>
      </c>
      <c r="C46" t="s">
        <v>42</v>
      </c>
      <c r="D46" t="s">
        <v>43</v>
      </c>
      <c r="E46" t="s">
        <v>21</v>
      </c>
      <c r="F46" t="s">
        <v>22</v>
      </c>
      <c r="G46" t="s">
        <v>22</v>
      </c>
      <c r="H46" t="s">
        <v>22</v>
      </c>
      <c r="I46" t="s">
        <v>27</v>
      </c>
      <c r="J46" t="s">
        <v>22</v>
      </c>
      <c r="K46" t="s">
        <v>22</v>
      </c>
      <c r="L46" t="s">
        <v>27</v>
      </c>
      <c r="M46">
        <v>2341</v>
      </c>
      <c r="N46">
        <v>6105</v>
      </c>
      <c r="O46">
        <v>7777</v>
      </c>
      <c r="P46">
        <v>7891</v>
      </c>
      <c r="Q46">
        <v>8758</v>
      </c>
      <c r="R46" s="4">
        <f t="shared" si="1"/>
        <v>0.390755806385503</v>
      </c>
    </row>
    <row r="47" spans="1:18" x14ac:dyDescent="0.45">
      <c r="A47" t="s">
        <v>44</v>
      </c>
      <c r="B47" t="s">
        <v>45</v>
      </c>
      <c r="C47" t="s">
        <v>46</v>
      </c>
      <c r="D47" t="s">
        <v>47</v>
      </c>
      <c r="E47" t="s">
        <v>21</v>
      </c>
      <c r="F47" t="s">
        <v>22</v>
      </c>
      <c r="G47" t="s">
        <v>27</v>
      </c>
      <c r="H47" t="s">
        <v>27</v>
      </c>
      <c r="I47" t="s">
        <v>27</v>
      </c>
      <c r="J47" t="s">
        <v>27</v>
      </c>
      <c r="K47" t="s">
        <v>22</v>
      </c>
      <c r="L47" t="s">
        <v>27</v>
      </c>
      <c r="M47">
        <v>9252</v>
      </c>
      <c r="N47">
        <v>8499</v>
      </c>
      <c r="O47">
        <v>991</v>
      </c>
      <c r="P47">
        <v>448</v>
      </c>
      <c r="Q47">
        <v>211</v>
      </c>
      <c r="R47" s="4">
        <f t="shared" si="1"/>
        <v>-0.61139202601329412</v>
      </c>
    </row>
    <row r="48" spans="1:18" x14ac:dyDescent="0.45">
      <c r="A48" t="s">
        <v>48</v>
      </c>
      <c r="B48" t="s">
        <v>49</v>
      </c>
      <c r="C48" t="s">
        <v>50</v>
      </c>
      <c r="D48" t="s">
        <v>51</v>
      </c>
      <c r="E48" t="s">
        <v>21</v>
      </c>
      <c r="F48" t="s">
        <v>22</v>
      </c>
      <c r="G48" t="s">
        <v>27</v>
      </c>
      <c r="H48" t="s">
        <v>22</v>
      </c>
      <c r="I48" t="s">
        <v>22</v>
      </c>
      <c r="J48" t="s">
        <v>27</v>
      </c>
      <c r="K48" t="s">
        <v>22</v>
      </c>
      <c r="L48" t="s">
        <v>27</v>
      </c>
      <c r="M48">
        <v>1581</v>
      </c>
      <c r="N48">
        <v>4799</v>
      </c>
      <c r="O48">
        <v>6582</v>
      </c>
      <c r="P48">
        <v>9024</v>
      </c>
      <c r="Q48">
        <v>9759</v>
      </c>
      <c r="R48" s="4">
        <f t="shared" si="1"/>
        <v>0.57622554654037406</v>
      </c>
    </row>
    <row r="49" spans="1:18" x14ac:dyDescent="0.45">
      <c r="A49" t="s">
        <v>52</v>
      </c>
      <c r="B49" t="s">
        <v>53</v>
      </c>
      <c r="C49" t="s">
        <v>54</v>
      </c>
      <c r="D49" t="s">
        <v>55</v>
      </c>
      <c r="E49" t="s">
        <v>21</v>
      </c>
      <c r="F49" t="s">
        <v>22</v>
      </c>
      <c r="G49" t="s">
        <v>27</v>
      </c>
      <c r="H49" t="s">
        <v>27</v>
      </c>
      <c r="I49" t="s">
        <v>27</v>
      </c>
      <c r="J49" t="s">
        <v>27</v>
      </c>
      <c r="K49" t="s">
        <v>22</v>
      </c>
      <c r="L49" t="s">
        <v>27</v>
      </c>
      <c r="M49">
        <v>9766</v>
      </c>
      <c r="N49">
        <v>8049</v>
      </c>
      <c r="O49">
        <v>5556</v>
      </c>
      <c r="P49">
        <v>5202</v>
      </c>
      <c r="Q49">
        <v>2373</v>
      </c>
      <c r="R49" s="4">
        <f t="shared" si="1"/>
        <v>-0.29790601141591733</v>
      </c>
    </row>
    <row r="50" spans="1:18" x14ac:dyDescent="0.45">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45">
      <c r="A51" t="s">
        <v>239</v>
      </c>
      <c r="B51" t="s">
        <v>240</v>
      </c>
      <c r="C51" t="s">
        <v>241</v>
      </c>
      <c r="D51" t="s">
        <v>242</v>
      </c>
      <c r="E51" t="s">
        <v>206</v>
      </c>
      <c r="F51" t="s">
        <v>22</v>
      </c>
      <c r="G51" t="s">
        <v>27</v>
      </c>
      <c r="H51" t="s">
        <v>27</v>
      </c>
      <c r="I51" t="s">
        <v>27</v>
      </c>
      <c r="J51" t="s">
        <v>27</v>
      </c>
      <c r="K51" t="s">
        <v>22</v>
      </c>
      <c r="L51" t="s">
        <v>27</v>
      </c>
      <c r="M51">
        <v>576</v>
      </c>
      <c r="N51">
        <v>2628</v>
      </c>
      <c r="O51">
        <v>3612</v>
      </c>
      <c r="P51">
        <v>5066</v>
      </c>
      <c r="Q51">
        <v>5156</v>
      </c>
      <c r="R51" s="4">
        <f t="shared" si="1"/>
        <v>0.72970725225475852</v>
      </c>
    </row>
    <row r="52" spans="1:18" x14ac:dyDescent="0.45">
      <c r="A52" t="s">
        <v>243</v>
      </c>
      <c r="B52" t="s">
        <v>244</v>
      </c>
      <c r="C52" t="s">
        <v>245</v>
      </c>
      <c r="D52" t="s">
        <v>246</v>
      </c>
      <c r="E52" t="s">
        <v>206</v>
      </c>
      <c r="F52" t="s">
        <v>22</v>
      </c>
      <c r="G52" t="s">
        <v>22</v>
      </c>
      <c r="H52" t="s">
        <v>22</v>
      </c>
      <c r="I52" t="s">
        <v>27</v>
      </c>
      <c r="J52" t="s">
        <v>27</v>
      </c>
      <c r="K52" t="s">
        <v>22</v>
      </c>
      <c r="L52" t="s">
        <v>27</v>
      </c>
      <c r="M52">
        <v>128</v>
      </c>
      <c r="N52">
        <v>416</v>
      </c>
      <c r="O52">
        <v>747</v>
      </c>
      <c r="P52">
        <v>1028</v>
      </c>
      <c r="Q52">
        <v>6357</v>
      </c>
      <c r="R52" s="4">
        <f t="shared" si="1"/>
        <v>1.6546701130112136</v>
      </c>
    </row>
    <row r="53" spans="1:18" x14ac:dyDescent="0.45">
      <c r="A53" t="s">
        <v>247</v>
      </c>
      <c r="B53" t="s">
        <v>248</v>
      </c>
      <c r="C53" t="s">
        <v>249</v>
      </c>
      <c r="D53" t="s">
        <v>250</v>
      </c>
      <c r="E53" t="s">
        <v>206</v>
      </c>
      <c r="F53" t="s">
        <v>22</v>
      </c>
      <c r="G53" t="s">
        <v>27</v>
      </c>
      <c r="H53" t="s">
        <v>27</v>
      </c>
      <c r="I53" t="s">
        <v>27</v>
      </c>
      <c r="J53" t="s">
        <v>27</v>
      </c>
      <c r="K53" t="s">
        <v>27</v>
      </c>
      <c r="L53" t="s">
        <v>27</v>
      </c>
      <c r="M53">
        <v>8034</v>
      </c>
      <c r="N53">
        <v>6541</v>
      </c>
      <c r="O53">
        <v>3311</v>
      </c>
      <c r="P53">
        <v>3254</v>
      </c>
      <c r="Q53">
        <v>2687</v>
      </c>
      <c r="R53" s="4">
        <f t="shared" si="1"/>
        <v>-0.23952671916055424</v>
      </c>
    </row>
    <row r="54" spans="1:18" x14ac:dyDescent="0.45">
      <c r="A54" t="s">
        <v>251</v>
      </c>
      <c r="B54" t="s">
        <v>252</v>
      </c>
      <c r="C54" t="s">
        <v>253</v>
      </c>
      <c r="D54" t="s">
        <v>254</v>
      </c>
      <c r="E54" t="s">
        <v>206</v>
      </c>
      <c r="F54" t="s">
        <v>22</v>
      </c>
      <c r="G54" t="s">
        <v>22</v>
      </c>
      <c r="H54" t="s">
        <v>22</v>
      </c>
      <c r="I54" t="s">
        <v>27</v>
      </c>
      <c r="J54" t="s">
        <v>27</v>
      </c>
      <c r="K54" t="s">
        <v>27</v>
      </c>
      <c r="L54" t="s">
        <v>27</v>
      </c>
      <c r="M54">
        <v>1263</v>
      </c>
      <c r="N54">
        <v>2517</v>
      </c>
      <c r="O54">
        <v>8042</v>
      </c>
      <c r="P54">
        <v>8222</v>
      </c>
      <c r="Q54">
        <v>9686</v>
      </c>
      <c r="R54" s="4">
        <f t="shared" si="1"/>
        <v>0.66412244620782168</v>
      </c>
    </row>
    <row r="55" spans="1:18" x14ac:dyDescent="0.45">
      <c r="A55" t="s">
        <v>255</v>
      </c>
      <c r="B55" t="s">
        <v>256</v>
      </c>
      <c r="C55" t="s">
        <v>257</v>
      </c>
      <c r="D55" t="s">
        <v>258</v>
      </c>
      <c r="E55" t="s">
        <v>206</v>
      </c>
      <c r="F55" t="s">
        <v>22</v>
      </c>
      <c r="G55" t="s">
        <v>22</v>
      </c>
      <c r="H55" t="s">
        <v>22</v>
      </c>
      <c r="I55" t="s">
        <v>27</v>
      </c>
      <c r="J55" t="s">
        <v>27</v>
      </c>
      <c r="K55" t="s">
        <v>27</v>
      </c>
      <c r="L55" t="s">
        <v>27</v>
      </c>
      <c r="M55">
        <v>1032</v>
      </c>
      <c r="N55">
        <v>3919</v>
      </c>
      <c r="O55">
        <v>4466</v>
      </c>
      <c r="P55">
        <v>5568</v>
      </c>
      <c r="Q55">
        <v>6476</v>
      </c>
      <c r="R55" s="4">
        <f t="shared" si="1"/>
        <v>0.58272982283102692</v>
      </c>
    </row>
    <row r="56" spans="1:18" x14ac:dyDescent="0.45">
      <c r="A56" t="s">
        <v>259</v>
      </c>
      <c r="B56" t="s">
        <v>260</v>
      </c>
      <c r="C56" t="s">
        <v>261</v>
      </c>
      <c r="D56" t="s">
        <v>262</v>
      </c>
      <c r="E56" t="s">
        <v>206</v>
      </c>
      <c r="F56" t="s">
        <v>22</v>
      </c>
      <c r="G56" t="s">
        <v>22</v>
      </c>
      <c r="H56" t="s">
        <v>22</v>
      </c>
      <c r="I56" t="s">
        <v>27</v>
      </c>
      <c r="J56" t="s">
        <v>27</v>
      </c>
      <c r="K56" t="s">
        <v>27</v>
      </c>
      <c r="L56" t="s">
        <v>27</v>
      </c>
      <c r="M56">
        <v>1014</v>
      </c>
      <c r="N56">
        <v>2254</v>
      </c>
      <c r="O56">
        <v>4534</v>
      </c>
      <c r="P56">
        <v>6796</v>
      </c>
      <c r="Q56">
        <v>7730</v>
      </c>
      <c r="R56" s="4">
        <f t="shared" si="1"/>
        <v>0.66163405613342663</v>
      </c>
    </row>
    <row r="57" spans="1:18" x14ac:dyDescent="0.45">
      <c r="A57" t="s">
        <v>207</v>
      </c>
      <c r="B57" t="s">
        <v>208</v>
      </c>
      <c r="C57" t="s">
        <v>209</v>
      </c>
      <c r="D57" t="s">
        <v>210</v>
      </c>
      <c r="E57" t="s">
        <v>206</v>
      </c>
      <c r="F57" t="s">
        <v>22</v>
      </c>
      <c r="G57" t="s">
        <v>22</v>
      </c>
      <c r="H57" t="s">
        <v>22</v>
      </c>
      <c r="I57" t="s">
        <v>27</v>
      </c>
      <c r="J57" t="s">
        <v>27</v>
      </c>
      <c r="K57" t="s">
        <v>22</v>
      </c>
      <c r="L57" t="s">
        <v>27</v>
      </c>
      <c r="M57">
        <v>299</v>
      </c>
      <c r="N57">
        <v>657</v>
      </c>
      <c r="O57">
        <v>6238</v>
      </c>
      <c r="P57">
        <v>8922</v>
      </c>
      <c r="Q57">
        <v>9081</v>
      </c>
      <c r="R57" s="4">
        <f t="shared" si="1"/>
        <v>1.3475541667800686</v>
      </c>
    </row>
    <row r="58" spans="1:18" x14ac:dyDescent="0.45">
      <c r="A58" t="s">
        <v>211</v>
      </c>
      <c r="B58" t="s">
        <v>212</v>
      </c>
      <c r="C58" t="s">
        <v>213</v>
      </c>
      <c r="D58" t="s">
        <v>214</v>
      </c>
      <c r="E58" t="s">
        <v>206</v>
      </c>
      <c r="F58" t="s">
        <v>22</v>
      </c>
      <c r="G58" t="s">
        <v>22</v>
      </c>
      <c r="H58" t="s">
        <v>22</v>
      </c>
      <c r="I58" t="s">
        <v>27</v>
      </c>
      <c r="J58" t="s">
        <v>27</v>
      </c>
      <c r="K58" t="s">
        <v>22</v>
      </c>
      <c r="L58" t="s">
        <v>27</v>
      </c>
      <c r="M58">
        <v>1323</v>
      </c>
      <c r="N58">
        <v>4963</v>
      </c>
      <c r="O58">
        <v>6292</v>
      </c>
      <c r="P58">
        <v>6728</v>
      </c>
      <c r="Q58">
        <v>8202</v>
      </c>
      <c r="R58" s="4">
        <f t="shared" si="1"/>
        <v>0.57793816418173161</v>
      </c>
    </row>
    <row r="59" spans="1:18" x14ac:dyDescent="0.45">
      <c r="A59" t="s">
        <v>215</v>
      </c>
      <c r="B59" t="s">
        <v>216</v>
      </c>
      <c r="C59" t="s">
        <v>217</v>
      </c>
      <c r="D59" t="s">
        <v>218</v>
      </c>
      <c r="E59" t="s">
        <v>206</v>
      </c>
      <c r="F59" t="s">
        <v>22</v>
      </c>
      <c r="G59" t="s">
        <v>27</v>
      </c>
      <c r="H59" t="s">
        <v>27</v>
      </c>
      <c r="I59" t="s">
        <v>27</v>
      </c>
      <c r="J59" t="s">
        <v>27</v>
      </c>
      <c r="K59" t="s">
        <v>22</v>
      </c>
      <c r="L59" t="s">
        <v>27</v>
      </c>
      <c r="M59">
        <v>8466</v>
      </c>
      <c r="N59">
        <v>4079</v>
      </c>
      <c r="O59">
        <v>2797</v>
      </c>
      <c r="P59">
        <v>2245</v>
      </c>
      <c r="Q59">
        <v>1696</v>
      </c>
      <c r="R59" s="4">
        <f t="shared" si="1"/>
        <v>-0.33098339677163802</v>
      </c>
    </row>
    <row r="60" spans="1:18" x14ac:dyDescent="0.45">
      <c r="A60" t="s">
        <v>219</v>
      </c>
      <c r="B60" t="s">
        <v>220</v>
      </c>
      <c r="C60" t="s">
        <v>221</v>
      </c>
      <c r="D60" t="s">
        <v>222</v>
      </c>
      <c r="E60" t="s">
        <v>206</v>
      </c>
      <c r="F60" t="s">
        <v>22</v>
      </c>
      <c r="G60" t="s">
        <v>22</v>
      </c>
      <c r="H60" t="s">
        <v>22</v>
      </c>
      <c r="I60" t="s">
        <v>27</v>
      </c>
      <c r="J60" t="s">
        <v>27</v>
      </c>
      <c r="K60" t="s">
        <v>22</v>
      </c>
      <c r="L60" t="s">
        <v>27</v>
      </c>
      <c r="M60">
        <v>870</v>
      </c>
      <c r="N60">
        <v>2428</v>
      </c>
      <c r="O60">
        <v>7386</v>
      </c>
      <c r="P60">
        <v>8835</v>
      </c>
      <c r="Q60">
        <v>9766</v>
      </c>
      <c r="R60" s="4">
        <f t="shared" si="1"/>
        <v>0.83041416010220881</v>
      </c>
    </row>
    <row r="61" spans="1:18" x14ac:dyDescent="0.45">
      <c r="A61" t="s">
        <v>223</v>
      </c>
      <c r="B61" t="s">
        <v>224</v>
      </c>
      <c r="C61" t="s">
        <v>225</v>
      </c>
      <c r="D61" t="s">
        <v>226</v>
      </c>
      <c r="E61" t="s">
        <v>206</v>
      </c>
      <c r="F61" t="s">
        <v>22</v>
      </c>
      <c r="G61" t="s">
        <v>22</v>
      </c>
      <c r="H61" t="s">
        <v>22</v>
      </c>
      <c r="I61" t="s">
        <v>27</v>
      </c>
      <c r="J61" t="s">
        <v>27</v>
      </c>
      <c r="K61" t="s">
        <v>22</v>
      </c>
      <c r="L61" t="s">
        <v>27</v>
      </c>
      <c r="M61">
        <v>1497</v>
      </c>
      <c r="N61">
        <v>1768</v>
      </c>
      <c r="O61">
        <v>2804</v>
      </c>
      <c r="P61">
        <v>5718</v>
      </c>
      <c r="Q61">
        <v>9822</v>
      </c>
      <c r="R61" s="4">
        <f t="shared" si="1"/>
        <v>0.60045892388204325</v>
      </c>
    </row>
    <row r="62" spans="1:18" x14ac:dyDescent="0.45">
      <c r="A62" t="s">
        <v>227</v>
      </c>
      <c r="B62" t="s">
        <v>228</v>
      </c>
      <c r="C62" t="s">
        <v>229</v>
      </c>
      <c r="D62" t="s">
        <v>230</v>
      </c>
      <c r="E62" t="s">
        <v>206</v>
      </c>
      <c r="F62" t="s">
        <v>22</v>
      </c>
      <c r="G62" t="s">
        <v>22</v>
      </c>
      <c r="H62" t="s">
        <v>22</v>
      </c>
      <c r="I62" t="s">
        <v>27</v>
      </c>
      <c r="J62" t="s">
        <v>27</v>
      </c>
      <c r="K62" t="s">
        <v>22</v>
      </c>
      <c r="L62" t="s">
        <v>27</v>
      </c>
      <c r="M62">
        <v>1082</v>
      </c>
      <c r="N62">
        <v>3353</v>
      </c>
      <c r="O62">
        <v>6351</v>
      </c>
      <c r="P62">
        <v>8550</v>
      </c>
      <c r="Q62">
        <v>9272</v>
      </c>
      <c r="R62" s="4">
        <f t="shared" si="1"/>
        <v>0.71094693671276654</v>
      </c>
    </row>
    <row r="63" spans="1:18" x14ac:dyDescent="0.45">
      <c r="A63" t="s">
        <v>231</v>
      </c>
      <c r="B63" t="s">
        <v>232</v>
      </c>
      <c r="C63" t="s">
        <v>233</v>
      </c>
      <c r="D63" t="s">
        <v>234</v>
      </c>
      <c r="E63" t="s">
        <v>206</v>
      </c>
      <c r="F63" t="s">
        <v>22</v>
      </c>
      <c r="G63" t="s">
        <v>22</v>
      </c>
      <c r="H63" t="s">
        <v>27</v>
      </c>
      <c r="I63" t="s">
        <v>27</v>
      </c>
      <c r="J63" t="s">
        <v>27</v>
      </c>
      <c r="K63" t="s">
        <v>22</v>
      </c>
      <c r="L63" t="s">
        <v>27</v>
      </c>
      <c r="M63">
        <v>9791</v>
      </c>
      <c r="N63">
        <v>9610</v>
      </c>
      <c r="O63">
        <v>7534</v>
      </c>
      <c r="P63">
        <v>5080</v>
      </c>
      <c r="Q63">
        <v>4936</v>
      </c>
      <c r="R63" s="4">
        <f t="shared" si="1"/>
        <v>-0.15736979056747447</v>
      </c>
    </row>
    <row r="64" spans="1:18" x14ac:dyDescent="0.45">
      <c r="A64" t="s">
        <v>235</v>
      </c>
      <c r="B64" t="s">
        <v>236</v>
      </c>
      <c r="C64" t="s">
        <v>237</v>
      </c>
      <c r="D64" t="s">
        <v>238</v>
      </c>
      <c r="E64" t="s">
        <v>206</v>
      </c>
      <c r="F64" t="s">
        <v>22</v>
      </c>
      <c r="G64" t="s">
        <v>22</v>
      </c>
      <c r="H64" t="s">
        <v>22</v>
      </c>
      <c r="I64" t="s">
        <v>27</v>
      </c>
      <c r="J64" t="s">
        <v>27</v>
      </c>
      <c r="K64" t="s">
        <v>22</v>
      </c>
      <c r="L64" t="s">
        <v>27</v>
      </c>
      <c r="M64">
        <v>1357</v>
      </c>
      <c r="N64">
        <v>4189</v>
      </c>
      <c r="O64">
        <v>5407</v>
      </c>
      <c r="P64">
        <v>6233</v>
      </c>
      <c r="Q64">
        <v>9681</v>
      </c>
      <c r="R64" s="4">
        <f t="shared" si="1"/>
        <v>0.63431246502429839</v>
      </c>
    </row>
  </sheetData>
  <sortState xmlns:xlrd2="http://schemas.microsoft.com/office/spreadsheetml/2017/richdata2" columnSort="1" ref="M64:Q64">
    <sortCondition ref="M64:Q64"/>
  </sortState>
  <mergeCells count="2">
    <mergeCell ref="I3:L3"/>
    <mergeCell ref="M3:Q3"/>
  </mergeCells>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C637-8BC9-40F2-8BEF-4B4B6E6A60AF}">
  <dimension ref="A1:O32"/>
  <sheetViews>
    <sheetView workbookViewId="0">
      <selection activeCell="B2" sqref="B2"/>
    </sheetView>
  </sheetViews>
  <sheetFormatPr defaultRowHeight="14.25" x14ac:dyDescent="0.45"/>
  <cols>
    <col min="1" max="1" width="10.6640625" bestFit="1" customWidth="1"/>
    <col min="2" max="2" width="18.6640625" bestFit="1" customWidth="1"/>
    <col min="3" max="3" width="10.19921875" bestFit="1" customWidth="1"/>
    <col min="4" max="4" width="14.796875" bestFit="1" customWidth="1"/>
    <col min="5" max="5" width="17" bestFit="1" customWidth="1"/>
    <col min="6" max="6" width="20.1328125" bestFit="1" customWidth="1"/>
    <col min="7" max="7" width="18.6640625" bestFit="1" customWidth="1"/>
    <col min="8" max="8" width="10.19921875" bestFit="1" customWidth="1"/>
    <col min="9" max="9" width="12.6640625" bestFit="1" customWidth="1"/>
    <col min="10" max="10" width="18.06640625" bestFit="1" customWidth="1"/>
    <col min="11" max="13" width="14.796875" bestFit="1" customWidth="1"/>
    <col min="14" max="24" width="18.6640625" bestFit="1" customWidth="1"/>
    <col min="25" max="29" width="15.53125" bestFit="1" customWidth="1"/>
    <col min="30" max="30" width="20.3984375" bestFit="1" customWidth="1"/>
  </cols>
  <sheetData>
    <row r="1" spans="1:15" x14ac:dyDescent="0.45">
      <c r="A1" s="1" t="s">
        <v>8</v>
      </c>
      <c r="B1" s="1" t="s">
        <v>9</v>
      </c>
      <c r="C1" s="1" t="s">
        <v>10</v>
      </c>
      <c r="D1" s="1" t="s">
        <v>11</v>
      </c>
      <c r="E1" s="1" t="s">
        <v>285</v>
      </c>
      <c r="F1" s="1" t="s">
        <v>12</v>
      </c>
      <c r="G1" s="1" t="s">
        <v>13</v>
      </c>
      <c r="H1" s="1" t="s">
        <v>14</v>
      </c>
      <c r="I1" s="1" t="s">
        <v>15</v>
      </c>
      <c r="J1" s="1" t="s">
        <v>263</v>
      </c>
      <c r="K1" s="1" t="s">
        <v>264</v>
      </c>
      <c r="L1" s="1" t="s">
        <v>265</v>
      </c>
      <c r="M1" s="1" t="s">
        <v>266</v>
      </c>
      <c r="N1" s="1" t="s">
        <v>267</v>
      </c>
      <c r="O1" s="1" t="s">
        <v>279</v>
      </c>
    </row>
    <row r="2" spans="1:15" x14ac:dyDescent="0.45">
      <c r="A2" s="1" t="s">
        <v>21</v>
      </c>
      <c r="B2">
        <f>COUNTIFS(Sheet1!$E:$E,Sheet1!$E$7,Sheet1!F:F,Sheet1!$F$6)</f>
        <v>15</v>
      </c>
      <c r="C2">
        <f>COUNTIFS(Sheet1!$E:$E,Sheet1!$E$7,Sheet1!G:G,Sheet1!$F$6)</f>
        <v>13</v>
      </c>
      <c r="D2">
        <f>COUNTIFS(Sheet1!$E:$E,Sheet1!$E$7,Sheet1!H:H,Sheet1!$F$6)</f>
        <v>0</v>
      </c>
      <c r="E2">
        <f>SUM(Table3[[#This Row],[Product 1]:[Product 3]])</f>
        <v>28</v>
      </c>
      <c r="F2">
        <f>COUNTIFS(Sheet1!$E:$E,Sheet1!$E$7,Sheet1!I:I,Sheet1!$F$6)</f>
        <v>8</v>
      </c>
      <c r="G2">
        <f>COUNTIFS(Sheet1!$E:$E,Sheet1!$E$7,Sheet1!J:J,Sheet1!$F$6)</f>
        <v>5</v>
      </c>
      <c r="H2">
        <f>COUNTIFS(Sheet1!$E:$E,Sheet1!$E$7,Sheet1!K:K,Sheet1!$F$6)</f>
        <v>8</v>
      </c>
      <c r="I2">
        <f>COUNTIFS(Sheet1!$E:$E,Sheet1!$E$7,Sheet1!L:L,Sheet1!$F$6)</f>
        <v>0</v>
      </c>
      <c r="J2">
        <f>SUMIFS(Sheet1!M:M,Sheet1!$E:$E,$A2)</f>
        <v>51804</v>
      </c>
      <c r="K2">
        <f>SUMIFS(Sheet1!N:N,Sheet1!$E:$E,$A2)</f>
        <v>60121</v>
      </c>
      <c r="L2">
        <f>SUMIFS(Sheet1!O:O,Sheet1!$E:$E,$A2)</f>
        <v>60760</v>
      </c>
      <c r="M2">
        <f>SUMIFS(Sheet1!P:P,Sheet1!$E:$E,$A2)</f>
        <v>75991</v>
      </c>
      <c r="N2">
        <f>SUMIFS(Sheet1!Q:Q,Sheet1!$E:$E,$A2)</f>
        <v>94147</v>
      </c>
      <c r="O2">
        <f>AVERAGE(Table3[[#This Row],[2017]:[2021]])</f>
        <v>68564.600000000006</v>
      </c>
    </row>
    <row r="3" spans="1:15" x14ac:dyDescent="0.45">
      <c r="A3" s="1" t="s">
        <v>84</v>
      </c>
      <c r="B3">
        <f>COUNTIFS(Sheet1!$E:$E,Sheet1!$E$21,Sheet1!F:F,Sheet1!$F$6)</f>
        <v>15</v>
      </c>
      <c r="C3">
        <f>COUNTIFS(Sheet1!$E:$E,Sheet1!$E$21,Sheet1!G:G,Sheet1!$F$6)</f>
        <v>13</v>
      </c>
      <c r="D3">
        <f>COUNTIFS(Sheet1!$E:$E,Sheet1!$E$21,Sheet1!H:H,Sheet1!$F$6)</f>
        <v>12</v>
      </c>
      <c r="E3">
        <f>SUM(Table3[[#This Row],[Product 1]:[Product 3]])</f>
        <v>40</v>
      </c>
      <c r="F3">
        <f>COUNTIFS(Sheet1!$E:$E,Sheet1!$E$21,Sheet1!I:I,Sheet1!$F$6)</f>
        <v>8</v>
      </c>
      <c r="G3">
        <f>COUNTIFS(Sheet1!$E:$E,Sheet1!$E$21,Sheet1!J:J,Sheet1!$F$6)</f>
        <v>7</v>
      </c>
      <c r="H3">
        <f>COUNTIFS(Sheet1!$E:$E,Sheet1!$E$21,Sheet1!K:K,Sheet1!$F$6)</f>
        <v>12</v>
      </c>
      <c r="I3">
        <f>COUNTIFS(Sheet1!$E:$E,Sheet1!$E$21,Sheet1!L:L,Sheet1!$F$6)</f>
        <v>10</v>
      </c>
      <c r="J3">
        <f>SUMIFS(Sheet1!M:M,Sheet1!$E:$E,$A3)</f>
        <v>46025</v>
      </c>
      <c r="K3">
        <f>SUMIFS(Sheet1!N:N,Sheet1!$E:$E,$A3)</f>
        <v>65032</v>
      </c>
      <c r="L3">
        <f>SUMIFS(Sheet1!O:O,Sheet1!$E:$E,$A3)</f>
        <v>77731</v>
      </c>
      <c r="M3">
        <f>SUMIFS(Sheet1!P:P,Sheet1!$E:$E,$A3)</f>
        <v>89595</v>
      </c>
      <c r="N3">
        <f>SUMIFS(Sheet1!Q:Q,Sheet1!$E:$E,$A3)</f>
        <v>102185</v>
      </c>
      <c r="O3">
        <f>AVERAGE(Table3[[#This Row],[2017]:[2021]])</f>
        <v>76113.600000000006</v>
      </c>
    </row>
    <row r="4" spans="1:15" x14ac:dyDescent="0.45">
      <c r="A4" s="1" t="s">
        <v>145</v>
      </c>
      <c r="B4">
        <f>COUNTIFS(Sheet1!$E:$E,Sheet1!$E$36,Sheet1!F:F,Sheet1!$F$6)</f>
        <v>15</v>
      </c>
      <c r="C4">
        <f>COUNTIFS(Sheet1!$E:$E,Sheet1!$E$36,Sheet1!G:G,Sheet1!$F$6)</f>
        <v>9</v>
      </c>
      <c r="D4">
        <f>COUNTIFS(Sheet1!$E:$E,Sheet1!$E$36,Sheet1!H:H,Sheet1!$F$6)</f>
        <v>8</v>
      </c>
      <c r="E4">
        <f>SUM(Table3[[#This Row],[Product 1]:[Product 3]])</f>
        <v>32</v>
      </c>
      <c r="F4">
        <f>COUNTIFS(Sheet1!$E:$E,Sheet1!$E$36,Sheet1!I:I,Sheet1!$F$6)</f>
        <v>8</v>
      </c>
      <c r="G4">
        <f>COUNTIFS(Sheet1!$E:$E,Sheet1!$E$36,Sheet1!J:J,Sheet1!$F$6)</f>
        <v>8</v>
      </c>
      <c r="H4">
        <f>COUNTIFS(Sheet1!$E:$E,Sheet1!$E$36,Sheet1!K:K,Sheet1!$F$6)</f>
        <v>12</v>
      </c>
      <c r="I4">
        <f>COUNTIFS(Sheet1!$E:$E,Sheet1!$E$36,Sheet1!L:L,Sheet1!$F$6)</f>
        <v>7</v>
      </c>
      <c r="J4">
        <f>SUMIFS(Sheet1!M:M,Sheet1!$E:$E,$A4)</f>
        <v>47259</v>
      </c>
      <c r="K4">
        <f>SUMIFS(Sheet1!N:N,Sheet1!$E:$E,$A4)</f>
        <v>67275</v>
      </c>
      <c r="L4">
        <f>SUMIFS(Sheet1!O:O,Sheet1!$E:$E,$A4)</f>
        <v>79646</v>
      </c>
      <c r="M4">
        <f>SUMIFS(Sheet1!P:P,Sheet1!$E:$E,$A4)</f>
        <v>102065</v>
      </c>
      <c r="N4">
        <f>SUMIFS(Sheet1!Q:Q,Sheet1!$E:$E,$A4)</f>
        <v>112270</v>
      </c>
      <c r="O4">
        <f>AVERAGE(Table3[[#This Row],[2017]:[2021]])</f>
        <v>81703</v>
      </c>
    </row>
    <row r="5" spans="1:15" x14ac:dyDescent="0.45">
      <c r="A5" s="1" t="s">
        <v>206</v>
      </c>
      <c r="B5">
        <f>COUNTIFS(Sheet1!$E:$E,Sheet1!$E$55,Sheet1!F:F,Sheet1!$F$6)</f>
        <v>15</v>
      </c>
      <c r="C5">
        <f>COUNTIFS(Sheet1!$E:$E,Sheet1!$E$55,Sheet1!G:G,Sheet1!$F$6)</f>
        <v>11</v>
      </c>
      <c r="D5">
        <f>COUNTIFS(Sheet1!$E:$E,Sheet1!$E$55,Sheet1!H:H,Sheet1!$F$6)</f>
        <v>10</v>
      </c>
      <c r="E5">
        <f>SUM(Table3[[#This Row],[Product 1]:[Product 3]])</f>
        <v>36</v>
      </c>
      <c r="F5">
        <f>COUNTIFS(Sheet1!$E:$E,Sheet1!$E$55,Sheet1!I:I,Sheet1!$F$6)</f>
        <v>0</v>
      </c>
      <c r="G5">
        <f>COUNTIFS(Sheet1!$E:$E,Sheet1!$E$55,Sheet1!J:J,Sheet1!$F$6)</f>
        <v>0</v>
      </c>
      <c r="H5">
        <f>COUNTIFS(Sheet1!$E:$E,Sheet1!$E$55,Sheet1!K:K,Sheet1!$F$6)</f>
        <v>11</v>
      </c>
      <c r="I5">
        <f>COUNTIFS(Sheet1!$E:$E,Sheet1!$E$55,Sheet1!L:L,Sheet1!$F$6)</f>
        <v>0</v>
      </c>
      <c r="J5">
        <f>SUMIFS(Sheet1!M:M,Sheet1!$E:$E,$A5)</f>
        <v>44888</v>
      </c>
      <c r="K5">
        <f>SUMIFS(Sheet1!N:N,Sheet1!$E:$E,$A5)</f>
        <v>50567</v>
      </c>
      <c r="L5">
        <f>SUMIFS(Sheet1!O:O,Sheet1!$E:$E,$A5)</f>
        <v>70312</v>
      </c>
      <c r="M5">
        <f>SUMIFS(Sheet1!P:P,Sheet1!$E:$E,$A5)</f>
        <v>82583</v>
      </c>
      <c r="N5">
        <f>SUMIFS(Sheet1!Q:Q,Sheet1!$E:$E,$A5)</f>
        <v>100592</v>
      </c>
      <c r="O5">
        <f>AVERAGE(Table3[[#This Row],[2017]:[2021]])</f>
        <v>69788.399999999994</v>
      </c>
    </row>
    <row r="6" spans="1:15" x14ac:dyDescent="0.45">
      <c r="A6" s="1"/>
    </row>
    <row r="9" spans="1:15" x14ac:dyDescent="0.45">
      <c r="G9" s="6" t="s">
        <v>273</v>
      </c>
      <c r="J9" s="6" t="s">
        <v>275</v>
      </c>
      <c r="K9" t="s">
        <v>276</v>
      </c>
      <c r="L9" t="s">
        <v>277</v>
      </c>
      <c r="M9" t="s">
        <v>278</v>
      </c>
    </row>
    <row r="10" spans="1:15" x14ac:dyDescent="0.45">
      <c r="F10" s="6" t="s">
        <v>274</v>
      </c>
      <c r="G10" t="s">
        <v>206</v>
      </c>
      <c r="H10" t="s">
        <v>268</v>
      </c>
      <c r="J10" s="7" t="s">
        <v>206</v>
      </c>
      <c r="K10">
        <v>15</v>
      </c>
      <c r="L10">
        <v>11</v>
      </c>
      <c r="M10">
        <v>10</v>
      </c>
    </row>
    <row r="11" spans="1:15" x14ac:dyDescent="0.45">
      <c r="F11" s="7" t="s">
        <v>270</v>
      </c>
      <c r="G11">
        <v>0</v>
      </c>
      <c r="H11">
        <v>0</v>
      </c>
      <c r="J11" s="7" t="s">
        <v>268</v>
      </c>
      <c r="K11">
        <v>15</v>
      </c>
      <c r="L11">
        <v>11</v>
      </c>
      <c r="M11">
        <v>10</v>
      </c>
    </row>
    <row r="12" spans="1:15" x14ac:dyDescent="0.45">
      <c r="F12" s="7" t="s">
        <v>269</v>
      </c>
      <c r="G12">
        <v>0</v>
      </c>
      <c r="H12">
        <v>0</v>
      </c>
    </row>
    <row r="13" spans="1:15" x14ac:dyDescent="0.45">
      <c r="F13" s="7" t="s">
        <v>271</v>
      </c>
      <c r="G13">
        <v>11</v>
      </c>
      <c r="H13">
        <v>11</v>
      </c>
    </row>
    <row r="14" spans="1:15" x14ac:dyDescent="0.45">
      <c r="F14" s="7" t="s">
        <v>272</v>
      </c>
      <c r="G14">
        <v>0</v>
      </c>
      <c r="H14">
        <v>0</v>
      </c>
    </row>
    <row r="18" spans="1:7" x14ac:dyDescent="0.45">
      <c r="B18" s="6" t="s">
        <v>273</v>
      </c>
      <c r="E18" s="6" t="s">
        <v>275</v>
      </c>
      <c r="F18" t="s">
        <v>280</v>
      </c>
      <c r="G18" t="s">
        <v>281</v>
      </c>
    </row>
    <row r="19" spans="1:7" x14ac:dyDescent="0.45">
      <c r="A19" s="6" t="s">
        <v>274</v>
      </c>
      <c r="B19" t="s">
        <v>206</v>
      </c>
      <c r="C19" t="s">
        <v>268</v>
      </c>
      <c r="E19" s="7" t="s">
        <v>84</v>
      </c>
      <c r="F19">
        <v>47585</v>
      </c>
      <c r="G19">
        <v>36734</v>
      </c>
    </row>
    <row r="20" spans="1:7" x14ac:dyDescent="0.45">
      <c r="A20" s="7" t="s">
        <v>284</v>
      </c>
      <c r="B20">
        <v>44888</v>
      </c>
      <c r="C20">
        <v>44888</v>
      </c>
      <c r="E20" s="8" t="s">
        <v>80</v>
      </c>
      <c r="F20">
        <v>9225</v>
      </c>
      <c r="G20">
        <v>7443</v>
      </c>
    </row>
    <row r="21" spans="1:7" x14ac:dyDescent="0.45">
      <c r="A21" s="7" t="s">
        <v>283</v>
      </c>
      <c r="B21">
        <v>50567</v>
      </c>
      <c r="C21">
        <v>50567</v>
      </c>
      <c r="E21" s="8" t="s">
        <v>117</v>
      </c>
      <c r="F21">
        <v>9571</v>
      </c>
      <c r="G21">
        <v>8443</v>
      </c>
    </row>
    <row r="22" spans="1:7" x14ac:dyDescent="0.45">
      <c r="A22" s="7" t="s">
        <v>282</v>
      </c>
      <c r="B22">
        <v>70312</v>
      </c>
      <c r="C22">
        <v>70312</v>
      </c>
      <c r="E22" s="8" t="s">
        <v>89</v>
      </c>
      <c r="F22">
        <v>9236</v>
      </c>
      <c r="G22">
        <v>8495</v>
      </c>
    </row>
    <row r="23" spans="1:7" x14ac:dyDescent="0.45">
      <c r="A23" s="7" t="s">
        <v>281</v>
      </c>
      <c r="B23">
        <v>82583</v>
      </c>
      <c r="C23">
        <v>82583</v>
      </c>
      <c r="E23" s="8" t="s">
        <v>105</v>
      </c>
      <c r="F23">
        <v>9983</v>
      </c>
      <c r="G23">
        <v>5476</v>
      </c>
    </row>
    <row r="24" spans="1:7" x14ac:dyDescent="0.45">
      <c r="A24" s="7" t="s">
        <v>280</v>
      </c>
      <c r="B24">
        <v>100592</v>
      </c>
      <c r="C24">
        <v>100592</v>
      </c>
      <c r="E24" s="8" t="s">
        <v>113</v>
      </c>
      <c r="F24">
        <v>9570</v>
      </c>
      <c r="G24">
        <v>6877</v>
      </c>
    </row>
    <row r="25" spans="1:7" x14ac:dyDescent="0.45">
      <c r="E25" s="7" t="s">
        <v>268</v>
      </c>
      <c r="F25">
        <v>47585</v>
      </c>
      <c r="G25">
        <v>36734</v>
      </c>
    </row>
    <row r="27" spans="1:7" x14ac:dyDescent="0.45">
      <c r="A27" s="6" t="s">
        <v>275</v>
      </c>
      <c r="B27" t="s">
        <v>286</v>
      </c>
    </row>
    <row r="28" spans="1:7" x14ac:dyDescent="0.45">
      <c r="A28" s="7" t="s">
        <v>84</v>
      </c>
      <c r="B28">
        <v>40</v>
      </c>
    </row>
    <row r="29" spans="1:7" x14ac:dyDescent="0.45">
      <c r="A29" s="7" t="s">
        <v>145</v>
      </c>
      <c r="B29">
        <v>32</v>
      </c>
    </row>
    <row r="30" spans="1:7" x14ac:dyDescent="0.45">
      <c r="A30" s="7" t="s">
        <v>21</v>
      </c>
      <c r="B30">
        <v>28</v>
      </c>
    </row>
    <row r="31" spans="1:7" x14ac:dyDescent="0.45">
      <c r="A31" s="7" t="s">
        <v>206</v>
      </c>
      <c r="B31">
        <v>36</v>
      </c>
    </row>
    <row r="32" spans="1:7" x14ac:dyDescent="0.45">
      <c r="A32" s="7" t="s">
        <v>268</v>
      </c>
      <c r="B32">
        <v>136</v>
      </c>
    </row>
  </sheetData>
  <phoneticPr fontId="3" type="noConversion"/>
  <pageMargins left="0.7" right="0.7" top="0.75" bottom="0.75" header="0.3" footer="0.3"/>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Gaurav Agarwal</cp:lastModifiedBy>
  <cp:revision/>
  <dcterms:created xsi:type="dcterms:W3CDTF">2022-01-18T02:47:06Z</dcterms:created>
  <dcterms:modified xsi:type="dcterms:W3CDTF">2024-09-20T13:58:06Z</dcterms:modified>
  <cp:category/>
  <cp:contentStatus/>
</cp:coreProperties>
</file>