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vik\Downloads\"/>
    </mc:Choice>
  </mc:AlternateContent>
  <xr:revisionPtr revIDLastSave="0" documentId="8_{E14636E8-2714-452E-A6A2-14EB4D5CE434}" xr6:coauthVersionLast="47" xr6:coauthVersionMax="47" xr10:uidLastSave="{00000000-0000-0000-0000-000000000000}"/>
  <bookViews>
    <workbookView xWindow="-110" yWindow="-110" windowWidth="19420" windowHeight="10300" xr2:uid="{C840DF33-F310-470E-9631-64937C5CB5AB}"/>
  </bookViews>
  <sheets>
    <sheet name="TAMO" sheetId="1" r:id="rId1"/>
    <sheet name="ADAN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/>
  <c r="E16" i="2"/>
  <c r="E17" i="2"/>
  <c r="E18" i="2"/>
  <c r="E19" i="2"/>
  <c r="D19" i="2"/>
  <c r="D18" i="2"/>
  <c r="D17" i="2"/>
  <c r="D16" i="2"/>
  <c r="D15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E14" i="1"/>
  <c r="E15" i="1"/>
  <c r="E16" i="1"/>
  <c r="E17" i="1"/>
  <c r="E18" i="1"/>
  <c r="E19" i="1"/>
  <c r="D16" i="1"/>
  <c r="D17" i="1"/>
  <c r="D18" i="1"/>
  <c r="D19" i="1"/>
  <c r="D15" i="1"/>
  <c r="B19" i="1"/>
  <c r="C19" i="1"/>
  <c r="C15" i="1" l="1"/>
  <c r="C16" i="1" s="1"/>
  <c r="C17" i="1" s="1"/>
  <c r="C18" i="1" s="1"/>
  <c r="B15" i="1"/>
  <c r="B16" i="1" s="1"/>
  <c r="B17" i="1" s="1"/>
  <c r="B18" i="1" s="1"/>
  <c r="E14" i="2"/>
  <c r="E13" i="2"/>
  <c r="E12" i="2"/>
  <c r="E11" i="2"/>
  <c r="E10" i="2"/>
  <c r="E9" i="2"/>
  <c r="E8" i="2"/>
  <c r="E7" i="2"/>
  <c r="E6" i="2"/>
  <c r="E5" i="2"/>
  <c r="E4" i="2"/>
  <c r="I5" i="1"/>
  <c r="I3" i="1"/>
  <c r="I4" i="1"/>
  <c r="I2" i="1"/>
  <c r="E13" i="1"/>
  <c r="E12" i="1"/>
  <c r="E11" i="1"/>
  <c r="E10" i="1"/>
  <c r="E9" i="1"/>
  <c r="E8" i="1"/>
  <c r="E7" i="1"/>
  <c r="E6" i="1"/>
  <c r="E5" i="1"/>
  <c r="E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I6" i="2" l="1"/>
  <c r="I5" i="2"/>
  <c r="I4" i="2"/>
  <c r="I3" i="2"/>
</calcChain>
</file>

<file path=xl/sharedStrings.xml><?xml version="1.0" encoding="utf-8"?>
<sst xmlns="http://schemas.openxmlformats.org/spreadsheetml/2006/main" count="42" uniqueCount="33">
  <si>
    <t>Year Weight</t>
  </si>
  <si>
    <t>Year</t>
  </si>
  <si>
    <t>Sales</t>
  </si>
  <si>
    <t>Sales Growth</t>
  </si>
  <si>
    <t>Arithmetic Growth</t>
  </si>
  <si>
    <t>Geometric Growth</t>
  </si>
  <si>
    <t>Standard Deviation</t>
  </si>
  <si>
    <t>Tata Motors</t>
  </si>
  <si>
    <t>Adani Enterprises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</si>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</sst>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6" formatCode="0&quot;A&quot;"/>
    <numFmt numFmtId="167" formatCode="0&quot;E&quot;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3" fillId="2" borderId="0" xfId="0" applyFont="1" applyFill="1"/>
    <xf numFmtId="17" fontId="3" fillId="2" borderId="0" xfId="0" applyNumberFormat="1" applyFont="1" applyFill="1"/>
    <xf numFmtId="0" fontId="0" fillId="0" borderId="0" xfId="0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66" fontId="0" fillId="0" borderId="0" xfId="0" applyNumberFormat="1"/>
    <xf numFmtId="167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164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Regression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TAMO!$C$3:$C$14</c:f>
              <c:numCache>
                <c:formatCode>0"A"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xVal>
          <c:yVal>
            <c:numRef>
              <c:f>TAMO!$D$3:$D$14</c:f>
              <c:numCache>
                <c:formatCode>#,##0.0</c:formatCode>
                <c:ptCount val="12"/>
                <c:pt idx="0">
                  <c:v>232834</c:v>
                </c:pt>
                <c:pt idx="1">
                  <c:v>263159</c:v>
                </c:pt>
                <c:pt idx="2">
                  <c:v>273046</c:v>
                </c:pt>
                <c:pt idx="3">
                  <c:v>269693</c:v>
                </c:pt>
                <c:pt idx="4">
                  <c:v>291550</c:v>
                </c:pt>
                <c:pt idx="5">
                  <c:v>301938</c:v>
                </c:pt>
                <c:pt idx="6">
                  <c:v>261068</c:v>
                </c:pt>
                <c:pt idx="7">
                  <c:v>249795</c:v>
                </c:pt>
                <c:pt idx="8">
                  <c:v>278454</c:v>
                </c:pt>
                <c:pt idx="9">
                  <c:v>345967</c:v>
                </c:pt>
                <c:pt idx="10">
                  <c:v>434016</c:v>
                </c:pt>
                <c:pt idx="11">
                  <c:v>439695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3-4C25-90C4-0DBE7A68D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243055"/>
        <c:axId val="1279243535"/>
      </c:scatterChart>
      <c:valAx>
        <c:axId val="127924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43535"/>
        <c:crosses val="autoZero"/>
        <c:crossBetween val="midCat"/>
      </c:valAx>
      <c:valAx>
        <c:axId val="12792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4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327025</xdr:colOff>
      <xdr:row>0</xdr:row>
      <xdr:rowOff>177800</xdr:rowOff>
    </xdr:from>
    <xdr:to>
      <xdr:col>14</xdr:col>
      <xdr:colOff>714375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F3355-5501-C6B1-6A99-C30467A62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A976-DD81-459E-A397-15405E4E88DC}">
  <dimension ref="B1:O31"/>
  <sheetViews>
    <sheetView showGridLines="0" tabSelected="1" topLeftCell="B1" workbookViewId="0">
      <selection activeCell="B3" sqref="B3:C19"/>
    </sheetView>
  </sheetViews>
  <sheetFormatPr defaultRowHeight="14.5" x14ac:dyDescent="0.35"/>
  <cols>
    <col min="1" max="1" width="1.81640625" customWidth="1"/>
    <col min="2" max="2" width="10.90625" bestFit="1" customWidth="1"/>
    <col min="3" max="3" width="5.81640625" customWidth="1"/>
    <col min="4" max="4" width="13.453125" customWidth="1"/>
    <col min="5" max="5" width="11.7265625" bestFit="1" customWidth="1"/>
    <col min="7" max="7" width="17.26953125" bestFit="1" customWidth="1"/>
    <col min="8" max="8" width="11.81640625" bestFit="1" customWidth="1"/>
    <col min="9" max="9" width="13.54296875" bestFit="1" customWidth="1"/>
    <col min="10" max="11" width="11.81640625" bestFit="1" customWidth="1"/>
    <col min="12" max="12" width="12.453125" bestFit="1" customWidth="1"/>
    <col min="13" max="13" width="11.81640625" bestFit="1" customWidth="1"/>
    <col min="14" max="15" width="12" bestFit="1" customWidth="1"/>
  </cols>
  <sheetData>
    <row r="1" spans="2:14" x14ac:dyDescent="0.35">
      <c r="B1" s="10" t="s">
        <v>7</v>
      </c>
      <c r="C1" s="10"/>
      <c r="D1" s="10"/>
      <c r="E1" s="10"/>
      <c r="G1" s="11"/>
    </row>
    <row r="2" spans="2:14" x14ac:dyDescent="0.35">
      <c r="B2" s="5" t="s">
        <v>0</v>
      </c>
      <c r="C2" s="6" t="s">
        <v>1</v>
      </c>
      <c r="D2" s="6" t="s">
        <v>2</v>
      </c>
      <c r="E2" s="6" t="s">
        <v>3</v>
      </c>
      <c r="F2" s="1"/>
      <c r="G2" t="s">
        <v>4</v>
      </c>
      <c r="I2" s="9">
        <f>AVERAGE(E4:E14)</f>
        <v>6.53128226859674E-2</v>
      </c>
      <c r="J2" s="1"/>
      <c r="K2" s="1"/>
      <c r="L2" s="1"/>
      <c r="M2" s="1"/>
      <c r="N2" s="1"/>
    </row>
    <row r="3" spans="2:14" x14ac:dyDescent="0.35">
      <c r="B3" s="7">
        <v>1</v>
      </c>
      <c r="C3" s="12">
        <v>2014</v>
      </c>
      <c r="D3" s="4">
        <v>232834</v>
      </c>
      <c r="E3" s="3"/>
      <c r="F3" s="3"/>
      <c r="G3" t="s">
        <v>5</v>
      </c>
      <c r="I3" s="8">
        <f>_xlfn.RRI(B14,D3,D14)</f>
        <v>5.4408165853156332E-2</v>
      </c>
      <c r="J3" s="3"/>
      <c r="K3" s="3"/>
      <c r="L3" s="3"/>
      <c r="M3" s="3"/>
      <c r="N3" s="3"/>
    </row>
    <row r="4" spans="2:14" x14ac:dyDescent="0.35">
      <c r="B4" s="7">
        <f>B3+1</f>
        <v>2</v>
      </c>
      <c r="C4" s="12">
        <f>C3+1</f>
        <v>2015</v>
      </c>
      <c r="D4" s="4">
        <v>263159</v>
      </c>
      <c r="E4" s="8">
        <f>D4/D3-1</f>
        <v>0.13024300574658332</v>
      </c>
      <c r="I4" s="8">
        <f>(D14/D3)^(1/B14)-1</f>
        <v>5.4408165853156332E-2</v>
      </c>
    </row>
    <row r="5" spans="2:14" x14ac:dyDescent="0.35">
      <c r="B5" s="7">
        <f t="shared" ref="B5:B14" si="0">B4+1</f>
        <v>3</v>
      </c>
      <c r="C5" s="12">
        <f t="shared" ref="C5:C14" si="1">C4+1</f>
        <v>2016</v>
      </c>
      <c r="D5" s="4">
        <v>273046</v>
      </c>
      <c r="E5" s="8">
        <f t="shared" ref="E5:E19" si="2">D5/D4-1</f>
        <v>3.757044220414274E-2</v>
      </c>
      <c r="G5" t="s">
        <v>6</v>
      </c>
      <c r="I5" s="8">
        <f>_xlfn.STDEV.S(E4:E14)</f>
        <v>0.11684032204026763</v>
      </c>
    </row>
    <row r="6" spans="2:14" x14ac:dyDescent="0.35">
      <c r="B6" s="7">
        <f t="shared" si="0"/>
        <v>4</v>
      </c>
      <c r="C6" s="12">
        <f t="shared" si="1"/>
        <v>2017</v>
      </c>
      <c r="D6" s="4">
        <v>269693</v>
      </c>
      <c r="E6" s="8">
        <f t="shared" si="2"/>
        <v>-1.2279982127553546E-2</v>
      </c>
    </row>
    <row r="7" spans="2:14" x14ac:dyDescent="0.35">
      <c r="B7" s="7">
        <f t="shared" si="0"/>
        <v>5</v>
      </c>
      <c r="C7" s="12">
        <f t="shared" si="1"/>
        <v>2018</v>
      </c>
      <c r="D7" s="4">
        <v>291550</v>
      </c>
      <c r="E7" s="8">
        <f t="shared" si="2"/>
        <v>8.1044001883623151E-2</v>
      </c>
    </row>
    <row r="8" spans="2:14" x14ac:dyDescent="0.35">
      <c r="B8" s="7">
        <f t="shared" si="0"/>
        <v>6</v>
      </c>
      <c r="C8" s="12">
        <f t="shared" si="1"/>
        <v>2019</v>
      </c>
      <c r="D8" s="4">
        <v>301938</v>
      </c>
      <c r="E8" s="8">
        <f t="shared" si="2"/>
        <v>3.5630252100840254E-2</v>
      </c>
    </row>
    <row r="9" spans="2:14" x14ac:dyDescent="0.35">
      <c r="B9" s="7">
        <f t="shared" si="0"/>
        <v>7</v>
      </c>
      <c r="C9" s="12">
        <f t="shared" si="1"/>
        <v>2020</v>
      </c>
      <c r="D9" s="4">
        <v>261068</v>
      </c>
      <c r="E9" s="8">
        <f t="shared" si="2"/>
        <v>-0.13535891474408657</v>
      </c>
    </row>
    <row r="10" spans="2:14" x14ac:dyDescent="0.35">
      <c r="B10" s="7">
        <f t="shared" si="0"/>
        <v>8</v>
      </c>
      <c r="C10" s="12">
        <f t="shared" si="1"/>
        <v>2021</v>
      </c>
      <c r="D10" s="4">
        <v>249795</v>
      </c>
      <c r="E10" s="8">
        <f t="shared" si="2"/>
        <v>-4.3180320835950803E-2</v>
      </c>
    </row>
    <row r="11" spans="2:14" x14ac:dyDescent="0.35">
      <c r="B11" s="7">
        <f t="shared" si="0"/>
        <v>9</v>
      </c>
      <c r="C11" s="12">
        <f t="shared" si="1"/>
        <v>2022</v>
      </c>
      <c r="D11" s="4">
        <v>278454</v>
      </c>
      <c r="E11" s="8">
        <f t="shared" si="2"/>
        <v>0.11473007866450491</v>
      </c>
    </row>
    <row r="12" spans="2:14" x14ac:dyDescent="0.35">
      <c r="B12" s="7">
        <f t="shared" si="0"/>
        <v>10</v>
      </c>
      <c r="C12" s="12">
        <f t="shared" si="1"/>
        <v>2023</v>
      </c>
      <c r="D12" s="4">
        <v>345967</v>
      </c>
      <c r="E12" s="8">
        <f t="shared" si="2"/>
        <v>0.24245656374122837</v>
      </c>
    </row>
    <row r="13" spans="2:14" x14ac:dyDescent="0.35">
      <c r="B13" s="7">
        <f t="shared" si="0"/>
        <v>11</v>
      </c>
      <c r="C13" s="12">
        <f t="shared" si="1"/>
        <v>2024</v>
      </c>
      <c r="D13" s="4">
        <v>434016</v>
      </c>
      <c r="E13" s="8">
        <f t="shared" si="2"/>
        <v>0.25450115184396194</v>
      </c>
    </row>
    <row r="14" spans="2:14" x14ac:dyDescent="0.35">
      <c r="B14" s="7">
        <f t="shared" si="0"/>
        <v>12</v>
      </c>
      <c r="C14" s="12">
        <f t="shared" si="1"/>
        <v>2025</v>
      </c>
      <c r="D14" s="4">
        <v>439695</v>
      </c>
      <c r="E14" s="8">
        <f t="shared" si="2"/>
        <v>1.3084771068347711E-2</v>
      </c>
      <c r="G14" t="s">
        <v>9</v>
      </c>
    </row>
    <row r="15" spans="2:14" ht="15" thickBot="1" x14ac:dyDescent="0.4">
      <c r="B15" s="7">
        <f t="shared" ref="B15:B18" si="3">B14+1</f>
        <v>13</v>
      </c>
      <c r="C15" s="13">
        <f t="shared" ref="C15:C18" si="4">C14+1</f>
        <v>2026</v>
      </c>
      <c r="D15" s="18">
        <f>_xlfn.FORECAST.LINEAR(B15,$D$3:$D$14,$B$3:$B$14)</f>
        <v>398918.6969696969</v>
      </c>
      <c r="E15" s="8">
        <f t="shared" si="2"/>
        <v>-9.2737700065506967E-2</v>
      </c>
    </row>
    <row r="16" spans="2:14" x14ac:dyDescent="0.35">
      <c r="B16" s="7">
        <f t="shared" si="3"/>
        <v>14</v>
      </c>
      <c r="C16" s="13">
        <f t="shared" si="4"/>
        <v>2027</v>
      </c>
      <c r="D16" s="18">
        <f t="shared" ref="D16:D19" si="5">_xlfn.FORECAST.LINEAR(B16,$D$3:$D$14,$B$3:$B$14)</f>
        <v>413608.56060606055</v>
      </c>
      <c r="E16" s="8">
        <f t="shared" si="2"/>
        <v>3.6824204400425886E-2</v>
      </c>
      <c r="G16" s="17" t="s">
        <v>10</v>
      </c>
      <c r="H16" s="17"/>
    </row>
    <row r="17" spans="2:15" x14ac:dyDescent="0.35">
      <c r="B17" s="7">
        <f t="shared" si="3"/>
        <v>15</v>
      </c>
      <c r="C17" s="13">
        <f t="shared" si="4"/>
        <v>2028</v>
      </c>
      <c r="D17" s="18">
        <f t="shared" si="5"/>
        <v>428298.4242424242</v>
      </c>
      <c r="E17" s="8">
        <f t="shared" si="2"/>
        <v>3.5516343314651477E-2</v>
      </c>
      <c r="G17" s="14" t="s">
        <v>11</v>
      </c>
      <c r="H17" s="14">
        <v>0.77380615660094521</v>
      </c>
    </row>
    <row r="18" spans="2:15" x14ac:dyDescent="0.35">
      <c r="B18" s="7">
        <f t="shared" si="3"/>
        <v>16</v>
      </c>
      <c r="C18" s="13">
        <f t="shared" si="4"/>
        <v>2029</v>
      </c>
      <c r="D18" s="18">
        <f t="shared" si="5"/>
        <v>442988.28787878784</v>
      </c>
      <c r="E18" s="8">
        <f t="shared" si="2"/>
        <v>3.4298196782645451E-2</v>
      </c>
      <c r="G18" s="14" t="s">
        <v>12</v>
      </c>
      <c r="H18" s="14">
        <v>0.5987759679935265</v>
      </c>
    </row>
    <row r="19" spans="2:15" x14ac:dyDescent="0.35">
      <c r="B19" s="7">
        <f t="shared" ref="B19" si="6">B18+1</f>
        <v>17</v>
      </c>
      <c r="C19" s="13">
        <f t="shared" ref="C19" si="7">C18+1</f>
        <v>2030</v>
      </c>
      <c r="D19" s="18">
        <f t="shared" si="5"/>
        <v>457678.15151515149</v>
      </c>
      <c r="E19" s="8">
        <f t="shared" si="2"/>
        <v>3.3160839774579287E-2</v>
      </c>
      <c r="G19" s="14" t="s">
        <v>13</v>
      </c>
      <c r="H19" s="14">
        <v>0.55865356479287909</v>
      </c>
    </row>
    <row r="20" spans="2:15" x14ac:dyDescent="0.35">
      <c r="G20" s="14" t="s">
        <v>14</v>
      </c>
      <c r="H20" s="14">
        <v>45472.31568356463</v>
      </c>
    </row>
    <row r="21" spans="2:15" ht="15" thickBot="1" x14ac:dyDescent="0.4">
      <c r="G21" s="15" t="s">
        <v>15</v>
      </c>
      <c r="H21" s="15">
        <v>12</v>
      </c>
    </row>
    <row r="22" spans="2:15" x14ac:dyDescent="0.35">
      <c r="B22" s="7">
        <v>13</v>
      </c>
      <c r="C22" s="13">
        <v>2026</v>
      </c>
      <c r="D22" s="18">
        <v>398918.6969696969</v>
      </c>
      <c r="E22" s="8">
        <v>-9.2737700065506995E-2</v>
      </c>
    </row>
    <row r="23" spans="2:15" ht="15" thickBot="1" x14ac:dyDescent="0.4">
      <c r="B23" s="7">
        <v>14</v>
      </c>
      <c r="C23" s="13">
        <v>2027</v>
      </c>
      <c r="D23" s="18">
        <v>413608.56060606055</v>
      </c>
      <c r="E23" s="8">
        <v>3.6824204400425886E-2</v>
      </c>
      <c r="G23" t="s">
        <v>16</v>
      </c>
    </row>
    <row r="24" spans="2:15" x14ac:dyDescent="0.35">
      <c r="B24" s="7">
        <v>15</v>
      </c>
      <c r="C24" s="13">
        <v>2028</v>
      </c>
      <c r="D24" s="18">
        <v>428298.4242424242</v>
      </c>
      <c r="E24" s="8">
        <v>3.5516343314651477E-2</v>
      </c>
      <c r="G24" s="16"/>
      <c r="H24" s="16" t="s">
        <v>21</v>
      </c>
      <c r="I24" s="16" t="s">
        <v>22</v>
      </c>
      <c r="J24" s="16" t="s">
        <v>23</v>
      </c>
      <c r="K24" s="16" t="s">
        <v>24</v>
      </c>
      <c r="L24" s="16" t="s">
        <v>25</v>
      </c>
    </row>
    <row r="25" spans="2:15" x14ac:dyDescent="0.35">
      <c r="B25" s="7">
        <v>16</v>
      </c>
      <c r="C25" s="13">
        <v>2029</v>
      </c>
      <c r="D25" s="18">
        <v>442988.28787878784</v>
      </c>
      <c r="E25" s="8">
        <v>3.4298196782645451E-2</v>
      </c>
      <c r="G25" s="14" t="s">
        <v>17</v>
      </c>
      <c r="H25" s="14">
        <v>1</v>
      </c>
      <c r="I25" s="14">
        <v>30858269392.659088</v>
      </c>
      <c r="J25" s="14">
        <v>30858269392.659088</v>
      </c>
      <c r="K25" s="14">
        <v>14.923731387651911</v>
      </c>
      <c r="L25" s="14">
        <v>3.144194766831252E-3</v>
      </c>
    </row>
    <row r="26" spans="2:15" x14ac:dyDescent="0.35">
      <c r="B26" s="7">
        <v>17</v>
      </c>
      <c r="C26" s="13">
        <v>2030</v>
      </c>
      <c r="D26" s="18">
        <v>457678.15151515149</v>
      </c>
      <c r="E26" s="8">
        <v>3.3160839774579287E-2</v>
      </c>
      <c r="G26" s="14" t="s">
        <v>18</v>
      </c>
      <c r="H26" s="14">
        <v>10</v>
      </c>
      <c r="I26" s="14">
        <v>20677314936.257576</v>
      </c>
      <c r="J26" s="14">
        <v>2067731493.6257577</v>
      </c>
      <c r="K26" s="14"/>
      <c r="L26" s="14"/>
    </row>
    <row r="27" spans="2:15" ht="15" thickBot="1" x14ac:dyDescent="0.4">
      <c r="G27" s="15" t="s">
        <v>19</v>
      </c>
      <c r="H27" s="15">
        <v>11</v>
      </c>
      <c r="I27" s="15">
        <v>51535584328.916664</v>
      </c>
      <c r="J27" s="15"/>
      <c r="K27" s="15"/>
      <c r="L27" s="15"/>
    </row>
    <row r="28" spans="2:15" ht="15" thickBot="1" x14ac:dyDescent="0.4"/>
    <row r="29" spans="2:15" x14ac:dyDescent="0.35">
      <c r="G29" s="16"/>
      <c r="H29" s="16" t="s">
        <v>26</v>
      </c>
      <c r="I29" s="16" t="s">
        <v>14</v>
      </c>
      <c r="J29" s="16" t="s">
        <v>27</v>
      </c>
      <c r="K29" s="16" t="s">
        <v>28</v>
      </c>
      <c r="L29" s="16" t="s">
        <v>29</v>
      </c>
      <c r="M29" s="16" t="s">
        <v>30</v>
      </c>
      <c r="N29" s="16" t="s">
        <v>31</v>
      </c>
      <c r="O29" s="16" t="s">
        <v>32</v>
      </c>
    </row>
    <row r="30" spans="2:15" x14ac:dyDescent="0.35">
      <c r="G30" s="14" t="s">
        <v>20</v>
      </c>
      <c r="H30" s="14">
        <v>207950.4696969697</v>
      </c>
      <c r="I30" s="14">
        <v>27986.275678864327</v>
      </c>
      <c r="J30" s="14">
        <v>7.4304445537216353</v>
      </c>
      <c r="K30" s="14">
        <v>2.2349423929224751E-5</v>
      </c>
      <c r="L30" s="14">
        <v>145593.16153449356</v>
      </c>
      <c r="M30" s="14">
        <v>270307.77785944584</v>
      </c>
      <c r="N30" s="14">
        <v>145593.16153449356</v>
      </c>
      <c r="O30" s="14">
        <v>270307.77785944584</v>
      </c>
    </row>
    <row r="31" spans="2:15" ht="15" thickBot="1" x14ac:dyDescent="0.4">
      <c r="G31" s="15" t="s">
        <v>0</v>
      </c>
      <c r="H31" s="15">
        <v>14689.863636363632</v>
      </c>
      <c r="I31" s="15">
        <v>3802.5860666901044</v>
      </c>
      <c r="J31" s="15">
        <v>3.8631245627926498</v>
      </c>
      <c r="K31" s="15">
        <v>3.1441947668312607E-3</v>
      </c>
      <c r="L31" s="15">
        <v>6217.1738831497405</v>
      </c>
      <c r="M31" s="15">
        <v>23162.553389577522</v>
      </c>
      <c r="N31" s="15">
        <v>6217.1738831497405</v>
      </c>
      <c r="O31" s="15">
        <v>23162.553389577522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7BCE-7AB7-455D-B21B-D0C4C386281B}">
  <dimension ref="B1:T19"/>
  <sheetViews>
    <sheetView showGridLines="0" workbookViewId="0">
      <selection activeCell="F15" sqref="F15"/>
    </sheetView>
  </sheetViews>
  <sheetFormatPr defaultRowHeight="14.5" x14ac:dyDescent="0.35"/>
  <cols>
    <col min="1" max="1" width="1.81640625" customWidth="1"/>
    <col min="2" max="2" width="10.90625" bestFit="1" customWidth="1"/>
    <col min="3" max="3" width="5.81640625" customWidth="1"/>
    <col min="4" max="4" width="13.453125" customWidth="1"/>
    <col min="5" max="5" width="11.7265625" bestFit="1" customWidth="1"/>
  </cols>
  <sheetData>
    <row r="1" spans="2:20" x14ac:dyDescent="0.35">
      <c r="B1" s="10" t="s">
        <v>8</v>
      </c>
      <c r="C1" s="10"/>
      <c r="D1" s="10"/>
      <c r="E1" s="10"/>
    </row>
    <row r="2" spans="2:20" x14ac:dyDescent="0.35">
      <c r="B2" s="5" t="s">
        <v>0</v>
      </c>
      <c r="C2" s="6" t="s">
        <v>1</v>
      </c>
      <c r="D2" s="6" t="s">
        <v>2</v>
      </c>
      <c r="E2" s="6" t="s">
        <v>3</v>
      </c>
      <c r="F2" s="1"/>
      <c r="G2" s="1"/>
      <c r="H2" s="1"/>
      <c r="I2" s="1"/>
      <c r="J2" s="1"/>
      <c r="K2" s="1"/>
      <c r="L2" s="1"/>
      <c r="M2" s="1"/>
      <c r="N2" s="1"/>
    </row>
    <row r="3" spans="2:20" x14ac:dyDescent="0.35">
      <c r="B3" s="7">
        <v>1</v>
      </c>
      <c r="C3" s="12">
        <v>2014</v>
      </c>
      <c r="D3" s="4">
        <v>54947</v>
      </c>
      <c r="E3" s="3"/>
      <c r="F3" s="3"/>
      <c r="G3" t="s">
        <v>4</v>
      </c>
      <c r="I3" s="9">
        <f>AVERAGE(E4:E14)</f>
        <v>0.11204639994160948</v>
      </c>
      <c r="J3" s="3"/>
      <c r="K3" s="3"/>
      <c r="L3" s="3"/>
      <c r="M3" s="3"/>
      <c r="N3" s="3"/>
    </row>
    <row r="4" spans="2:20" x14ac:dyDescent="0.35">
      <c r="B4" s="7">
        <f>B3+1</f>
        <v>2</v>
      </c>
      <c r="C4" s="12">
        <f>C3+1</f>
        <v>2015</v>
      </c>
      <c r="D4" s="4">
        <v>64465</v>
      </c>
      <c r="E4" s="8">
        <f>D4/D3-1</f>
        <v>0.17322146796003413</v>
      </c>
      <c r="G4" t="s">
        <v>5</v>
      </c>
      <c r="I4" s="8">
        <f>_xlfn.RRI(B14,D3,D14)</f>
        <v>4.9304117571077111E-2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2:20" x14ac:dyDescent="0.35">
      <c r="B5" s="7">
        <f t="shared" ref="B5:C19" si="0">B4+1</f>
        <v>3</v>
      </c>
      <c r="C5" s="12">
        <f t="shared" si="0"/>
        <v>2016</v>
      </c>
      <c r="D5" s="4">
        <v>34008</v>
      </c>
      <c r="E5" s="8">
        <f t="shared" ref="E5:E19" si="1">D5/D4-1</f>
        <v>-0.47245792290390132</v>
      </c>
      <c r="I5" s="8">
        <f>(D14/D3)^(1/B14)-1</f>
        <v>4.9304117571077111E-2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7">
        <f t="shared" si="0"/>
        <v>4</v>
      </c>
      <c r="C6" s="12">
        <f t="shared" si="0"/>
        <v>2017</v>
      </c>
      <c r="D6" s="4">
        <v>36533</v>
      </c>
      <c r="E6" s="8">
        <f t="shared" si="1"/>
        <v>7.424723594448368E-2</v>
      </c>
      <c r="G6" t="s">
        <v>6</v>
      </c>
      <c r="I6" s="8">
        <f>_xlfn.STDEV.S(E4:E14)</f>
        <v>0.38494333988047602</v>
      </c>
    </row>
    <row r="7" spans="2:20" x14ac:dyDescent="0.35">
      <c r="B7" s="7">
        <f t="shared" si="0"/>
        <v>5</v>
      </c>
      <c r="C7" s="12">
        <f t="shared" si="0"/>
        <v>2018</v>
      </c>
      <c r="D7" s="4">
        <v>35924</v>
      </c>
      <c r="E7" s="8">
        <f t="shared" si="1"/>
        <v>-1.6669860126460989E-2</v>
      </c>
    </row>
    <row r="8" spans="2:20" x14ac:dyDescent="0.35">
      <c r="B8" s="7">
        <f t="shared" si="0"/>
        <v>6</v>
      </c>
      <c r="C8" s="12">
        <f t="shared" si="0"/>
        <v>2019</v>
      </c>
      <c r="D8" s="4">
        <v>40379</v>
      </c>
      <c r="E8" s="8">
        <f t="shared" si="1"/>
        <v>0.12401180269457734</v>
      </c>
    </row>
    <row r="9" spans="2:20" x14ac:dyDescent="0.35">
      <c r="B9" s="7">
        <f t="shared" si="0"/>
        <v>7</v>
      </c>
      <c r="C9" s="12">
        <f t="shared" si="0"/>
        <v>2020</v>
      </c>
      <c r="D9" s="4">
        <v>43403</v>
      </c>
      <c r="E9" s="8">
        <f t="shared" si="1"/>
        <v>7.4890413333663641E-2</v>
      </c>
    </row>
    <row r="10" spans="2:20" x14ac:dyDescent="0.35">
      <c r="B10" s="7">
        <f t="shared" si="0"/>
        <v>8</v>
      </c>
      <c r="C10" s="12">
        <f t="shared" si="0"/>
        <v>2021</v>
      </c>
      <c r="D10" s="4">
        <v>39537</v>
      </c>
      <c r="E10" s="8">
        <f t="shared" si="1"/>
        <v>-8.907218395041816E-2</v>
      </c>
    </row>
    <row r="11" spans="2:20" x14ac:dyDescent="0.35">
      <c r="B11" s="7">
        <f t="shared" si="0"/>
        <v>9</v>
      </c>
      <c r="C11" s="12">
        <f t="shared" si="0"/>
        <v>2022</v>
      </c>
      <c r="D11" s="4">
        <v>69420</v>
      </c>
      <c r="E11" s="8">
        <f t="shared" si="1"/>
        <v>0.75582365885120262</v>
      </c>
    </row>
    <row r="12" spans="2:20" x14ac:dyDescent="0.35">
      <c r="B12" s="7">
        <f t="shared" si="0"/>
        <v>10</v>
      </c>
      <c r="C12" s="12">
        <f t="shared" si="0"/>
        <v>2023</v>
      </c>
      <c r="D12" s="4">
        <v>127540</v>
      </c>
      <c r="E12" s="8">
        <f t="shared" si="1"/>
        <v>0.83722270239124175</v>
      </c>
    </row>
    <row r="13" spans="2:20" x14ac:dyDescent="0.35">
      <c r="B13" s="7">
        <f t="shared" si="0"/>
        <v>11</v>
      </c>
      <c r="C13" s="12">
        <f t="shared" si="0"/>
        <v>2024</v>
      </c>
      <c r="D13" s="4">
        <v>96421</v>
      </c>
      <c r="E13" s="8">
        <f t="shared" si="1"/>
        <v>-0.24399404108514977</v>
      </c>
    </row>
    <row r="14" spans="2:20" x14ac:dyDescent="0.35">
      <c r="B14" s="7">
        <f t="shared" si="0"/>
        <v>12</v>
      </c>
      <c r="C14" s="12">
        <f t="shared" si="0"/>
        <v>2025</v>
      </c>
      <c r="D14" s="4">
        <v>97895</v>
      </c>
      <c r="E14" s="8">
        <f t="shared" si="1"/>
        <v>1.5287126248431315E-2</v>
      </c>
    </row>
    <row r="15" spans="2:20" x14ac:dyDescent="0.35">
      <c r="B15" s="7">
        <f t="shared" si="0"/>
        <v>13</v>
      </c>
      <c r="C15" s="13">
        <f t="shared" si="0"/>
        <v>2026</v>
      </c>
      <c r="D15" s="18">
        <f>_xlfn.FORECAST.LINEAR(B15,$D$3:$D$14,$B$3:$B$14)</f>
        <v>97911.772727272735</v>
      </c>
      <c r="E15" s="8">
        <f t="shared" si="1"/>
        <v>1.7133385027556791E-4</v>
      </c>
    </row>
    <row r="16" spans="2:20" x14ac:dyDescent="0.35">
      <c r="B16" s="7">
        <f t="shared" si="0"/>
        <v>14</v>
      </c>
      <c r="C16" s="13">
        <f t="shared" si="0"/>
        <v>2027</v>
      </c>
      <c r="D16" s="18">
        <f t="shared" ref="D16:D19" si="2">_xlfn.FORECAST.LINEAR(B16,$D$3:$D$14,$B$3:$B$14)</f>
        <v>103481.8916083916</v>
      </c>
      <c r="E16" s="8">
        <f t="shared" si="1"/>
        <v>5.6889163845843971E-2</v>
      </c>
    </row>
    <row r="17" spans="2:5" x14ac:dyDescent="0.35">
      <c r="B17" s="7">
        <f t="shared" si="0"/>
        <v>15</v>
      </c>
      <c r="C17" s="13">
        <f t="shared" si="0"/>
        <v>2028</v>
      </c>
      <c r="D17" s="18">
        <f t="shared" si="2"/>
        <v>109052.01048951049</v>
      </c>
      <c r="E17" s="8">
        <f t="shared" si="1"/>
        <v>5.3826991317456718E-2</v>
      </c>
    </row>
    <row r="18" spans="2:5" x14ac:dyDescent="0.35">
      <c r="B18" s="7">
        <f t="shared" si="0"/>
        <v>16</v>
      </c>
      <c r="C18" s="13">
        <f t="shared" si="0"/>
        <v>2029</v>
      </c>
      <c r="D18" s="18">
        <f t="shared" si="2"/>
        <v>114622.12937062938</v>
      </c>
      <c r="E18" s="8">
        <f t="shared" si="1"/>
        <v>5.1077635855733883E-2</v>
      </c>
    </row>
    <row r="19" spans="2:5" x14ac:dyDescent="0.35">
      <c r="B19" s="7">
        <f t="shared" si="0"/>
        <v>17</v>
      </c>
      <c r="C19" s="13">
        <f t="shared" si="0"/>
        <v>2030</v>
      </c>
      <c r="D19" s="18">
        <f t="shared" si="2"/>
        <v>120192.24825174824</v>
      </c>
      <c r="E19" s="8">
        <f t="shared" si="1"/>
        <v>4.8595492961991171E-2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TAMO</vt:lpstr>
      <vt:lpstr>ADANIENT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maanvik agarwal</dc:creator>
  <cp:lastModifiedBy>maanvik agarwal</cp:lastModifiedBy>
  <dcterms:created xsi:type="dcterms:W3CDTF">2025-08-09T06:32:08Z</dcterms:created>
  <dcterms:modified xsi:type="dcterms:W3CDTF">2025-08-09T13:24:39Z</dcterms:modified>
</cp:coreProperties>
</file>