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al\Downloads\"/>
    </mc:Choice>
  </mc:AlternateContent>
  <xr:revisionPtr revIDLastSave="0" documentId="13_ncr:1_{448F11E1-AE36-4775-B2D9-B3621063DCC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ill Summary" sheetId="5" r:id="rId1"/>
    <sheet name="Shared Expenses" sheetId="2" r:id="rId2"/>
    <sheet name="Settlement Transactions" sheetId="3" state="hidden" r:id="rId3"/>
  </sheets>
  <definedNames>
    <definedName name="Header">'Shared Expenses'!$J$4</definedName>
    <definedName name="IDs">#REF!</definedName>
    <definedName name="Marks">'Settlement Transactions'!$B$37:$B$38</definedName>
    <definedName name="Participants">OFFSET('Shared Expenses'!$J$4,,,,COUNTA('Shared Expenses'!$J$4:$AM$4))</definedName>
    <definedName name="Payer">'Settlement Transactions'!$F$2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31" i="5" l="1"/>
  <c r="AA31" i="5"/>
  <c r="L24" i="5"/>
  <c r="P24" i="5" s="1"/>
  <c r="Q24" i="5"/>
  <c r="U24" i="5"/>
  <c r="L25" i="5"/>
  <c r="P25" i="5"/>
  <c r="Q25" i="5"/>
  <c r="U25" i="5"/>
  <c r="L26" i="5"/>
  <c r="P26" i="5"/>
  <c r="Q26" i="5"/>
  <c r="U26" i="5"/>
  <c r="L27" i="5"/>
  <c r="P27" i="5" s="1"/>
  <c r="Q27" i="5"/>
  <c r="U27" i="5"/>
  <c r="L28" i="5"/>
  <c r="P28" i="5" s="1"/>
  <c r="Q28" i="5"/>
  <c r="U28" i="5"/>
  <c r="G24" i="5"/>
  <c r="K24" i="5"/>
  <c r="G25" i="5"/>
  <c r="K25" i="5"/>
  <c r="G26" i="5"/>
  <c r="K26" i="5" s="1"/>
  <c r="G27" i="5"/>
  <c r="K27" i="5" s="1"/>
  <c r="G28" i="5"/>
  <c r="K28" i="5"/>
  <c r="B24" i="5"/>
  <c r="F24" i="5" s="1"/>
  <c r="B25" i="5"/>
  <c r="F25" i="5" s="1"/>
  <c r="B26" i="5"/>
  <c r="F26" i="5" s="1"/>
  <c r="B27" i="5"/>
  <c r="F27" i="5" s="1"/>
  <c r="B28" i="5"/>
  <c r="F28" i="5" s="1"/>
  <c r="U3" i="5"/>
  <c r="K3" i="5"/>
  <c r="V13" i="5"/>
  <c r="Z13" i="5" s="1"/>
  <c r="V12" i="5"/>
  <c r="Z12" i="5" s="1"/>
  <c r="V11" i="5"/>
  <c r="Z11" i="5" s="1"/>
  <c r="V10" i="5"/>
  <c r="Z10" i="5" s="1"/>
  <c r="V9" i="5"/>
  <c r="Z9" i="5" s="1"/>
  <c r="Q23" i="5"/>
  <c r="U23" i="5" s="1"/>
  <c r="Q22" i="5"/>
  <c r="U22" i="5" s="1"/>
  <c r="Q21" i="5"/>
  <c r="U21" i="5" s="1"/>
  <c r="Q20" i="5"/>
  <c r="U20" i="5" s="1"/>
  <c r="Q19" i="5"/>
  <c r="U19" i="5" s="1"/>
  <c r="Q18" i="5"/>
  <c r="U18" i="5" s="1"/>
  <c r="Q17" i="5"/>
  <c r="U17" i="5" s="1"/>
  <c r="Q16" i="5"/>
  <c r="U16" i="5" s="1"/>
  <c r="Q15" i="5"/>
  <c r="U15" i="5" s="1"/>
  <c r="Q14" i="5"/>
  <c r="U14" i="5" s="1"/>
  <c r="Q13" i="5"/>
  <c r="U13" i="5" s="1"/>
  <c r="Q12" i="5"/>
  <c r="U12" i="5" s="1"/>
  <c r="Q11" i="5"/>
  <c r="U11" i="5" s="1"/>
  <c r="Q10" i="5"/>
  <c r="U10" i="5" s="1"/>
  <c r="Q9" i="5"/>
  <c r="U9" i="5" s="1"/>
  <c r="L23" i="5"/>
  <c r="P23" i="5" s="1"/>
  <c r="L22" i="5"/>
  <c r="P22" i="5" s="1"/>
  <c r="L21" i="5"/>
  <c r="P21" i="5" s="1"/>
  <c r="L20" i="5"/>
  <c r="P20" i="5" s="1"/>
  <c r="L19" i="5"/>
  <c r="P19" i="5" s="1"/>
  <c r="L18" i="5"/>
  <c r="L17" i="5"/>
  <c r="P17" i="5" s="1"/>
  <c r="L16" i="5"/>
  <c r="P16" i="5" s="1"/>
  <c r="L15" i="5"/>
  <c r="P15" i="5" s="1"/>
  <c r="L14" i="5"/>
  <c r="P14" i="5" s="1"/>
  <c r="L13" i="5"/>
  <c r="P13" i="5" s="1"/>
  <c r="L12" i="5"/>
  <c r="P12" i="5" s="1"/>
  <c r="L11" i="5"/>
  <c r="P11" i="5" s="1"/>
  <c r="L10" i="5"/>
  <c r="P10" i="5" s="1"/>
  <c r="L9" i="5"/>
  <c r="P9" i="5" s="1"/>
  <c r="G23" i="5"/>
  <c r="K23" i="5" s="1"/>
  <c r="G22" i="5"/>
  <c r="K22" i="5" s="1"/>
  <c r="G21" i="5"/>
  <c r="K21" i="5" s="1"/>
  <c r="G20" i="5"/>
  <c r="K20" i="5" s="1"/>
  <c r="G19" i="5"/>
  <c r="K19" i="5" s="1"/>
  <c r="G18" i="5"/>
  <c r="K18" i="5" s="1"/>
  <c r="G17" i="5"/>
  <c r="K17" i="5" s="1"/>
  <c r="G16" i="5"/>
  <c r="K16" i="5" s="1"/>
  <c r="G15" i="5"/>
  <c r="K15" i="5" s="1"/>
  <c r="G14" i="5"/>
  <c r="K14" i="5" s="1"/>
  <c r="G13" i="5"/>
  <c r="K13" i="5" s="1"/>
  <c r="G12" i="5"/>
  <c r="K12" i="5" s="1"/>
  <c r="G11" i="5"/>
  <c r="K11" i="5" s="1"/>
  <c r="G10" i="5"/>
  <c r="K10" i="5" s="1"/>
  <c r="G9" i="5"/>
  <c r="K9" i="5" s="1"/>
  <c r="B21" i="5"/>
  <c r="F21" i="5" s="1"/>
  <c r="B19" i="5"/>
  <c r="F19" i="5" s="1"/>
  <c r="B18" i="5"/>
  <c r="F18" i="5" s="1"/>
  <c r="B17" i="5"/>
  <c r="F17" i="5" s="1"/>
  <c r="B16" i="5"/>
  <c r="F16" i="5" s="1"/>
  <c r="B15" i="5"/>
  <c r="F15" i="5" s="1"/>
  <c r="B14" i="5"/>
  <c r="F14" i="5" s="1"/>
  <c r="B10" i="5"/>
  <c r="F10" i="5" s="1"/>
  <c r="V7" i="5"/>
  <c r="Z7" i="5" s="1"/>
  <c r="Q7" i="5"/>
  <c r="U7" i="5" s="1"/>
  <c r="Z4" i="5"/>
  <c r="P18" i="5"/>
  <c r="V5" i="5"/>
  <c r="Z5" i="5" s="1"/>
  <c r="Q5" i="5"/>
  <c r="U5" i="5" s="1"/>
  <c r="L5" i="5"/>
  <c r="P5" i="5" s="1"/>
  <c r="G5" i="5"/>
  <c r="K5" i="5" s="1"/>
  <c r="B5" i="5"/>
  <c r="F5" i="5" s="1"/>
  <c r="B4" i="5"/>
  <c r="F4" i="5" s="1"/>
  <c r="Q4" i="5"/>
  <c r="U4" i="5" s="1"/>
  <c r="L4" i="5"/>
  <c r="P4" i="5" s="1"/>
  <c r="G4" i="5"/>
  <c r="K4" i="5" s="1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18" i="2"/>
  <c r="H17" i="2"/>
  <c r="H16" i="2"/>
  <c r="H15" i="2"/>
  <c r="B13" i="5" s="1"/>
  <c r="F13" i="5" s="1"/>
  <c r="H14" i="2"/>
  <c r="B12" i="5" s="1"/>
  <c r="F12" i="5" s="1"/>
  <c r="H13" i="2"/>
  <c r="B11" i="5" s="1"/>
  <c r="F11" i="5" s="1"/>
  <c r="H12" i="2"/>
  <c r="H11" i="2"/>
  <c r="B9" i="5" s="1"/>
  <c r="F9" i="5" s="1"/>
  <c r="H10" i="2"/>
  <c r="V8" i="5" s="1"/>
  <c r="Z8" i="5" s="1"/>
  <c r="H9" i="2"/>
  <c r="L7" i="5" s="1"/>
  <c r="P7" i="5" s="1"/>
  <c r="H44" i="2"/>
  <c r="H43" i="2"/>
  <c r="H26" i="2"/>
  <c r="H25" i="2"/>
  <c r="B23" i="5" s="1"/>
  <c r="F23" i="5" s="1"/>
  <c r="H24" i="2"/>
  <c r="B22" i="5" s="1"/>
  <c r="F22" i="5" s="1"/>
  <c r="H23" i="2"/>
  <c r="H22" i="2"/>
  <c r="B20" i="5" s="1"/>
  <c r="F20" i="5" s="1"/>
  <c r="H21" i="2"/>
  <c r="H20" i="2"/>
  <c r="H19" i="2"/>
  <c r="B8" i="5" l="1"/>
  <c r="F8" i="5" s="1"/>
  <c r="G8" i="5"/>
  <c r="K8" i="5" s="1"/>
  <c r="L8" i="5"/>
  <c r="P8" i="5" s="1"/>
  <c r="Q8" i="5"/>
  <c r="U8" i="5" s="1"/>
  <c r="B7" i="5"/>
  <c r="F7" i="5" s="1"/>
  <c r="G7" i="5"/>
  <c r="K7" i="5" s="1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H47" i="2"/>
  <c r="H48" i="2"/>
  <c r="H54" i="2"/>
  <c r="H49" i="2"/>
  <c r="H55" i="2"/>
  <c r="H53" i="2"/>
  <c r="H52" i="2"/>
  <c r="H51" i="2"/>
  <c r="H50" i="2"/>
  <c r="H46" i="2"/>
  <c r="H45" i="2"/>
  <c r="H8" i="2"/>
  <c r="H7" i="2"/>
  <c r="H6" i="2"/>
  <c r="H5" i="2"/>
  <c r="D56" i="2"/>
  <c r="V6" i="5" l="1"/>
  <c r="Z6" i="5" s="1"/>
  <c r="Z31" i="5" s="1"/>
  <c r="Q6" i="5"/>
  <c r="U6" i="5" s="1"/>
  <c r="U31" i="5" s="1"/>
  <c r="L6" i="5"/>
  <c r="P6" i="5" s="1"/>
  <c r="P31" i="5" s="1"/>
  <c r="G6" i="5"/>
  <c r="K6" i="5" s="1"/>
  <c r="K31" i="5" s="1"/>
  <c r="B6" i="5"/>
  <c r="F6" i="5" s="1"/>
  <c r="F31" i="5" s="1"/>
  <c r="P56" i="2" a="1"/>
  <c r="P56" i="2" s="1"/>
  <c r="L3" i="3" s="1"/>
  <c r="O56" i="2" a="1"/>
  <c r="O56" i="2" s="1"/>
  <c r="K3" i="3" s="1"/>
  <c r="AL56" i="2" a="1"/>
  <c r="AL56" i="2" s="1"/>
  <c r="AH3" i="3" s="1"/>
  <c r="K56" i="2" a="1"/>
  <c r="K56" i="2" s="1"/>
  <c r="G3" i="3" s="1"/>
  <c r="M56" i="2" a="1"/>
  <c r="M56" i="2" s="1"/>
  <c r="I3" i="3" s="1"/>
  <c r="J56" i="2" a="1"/>
  <c r="J56" i="2" s="1"/>
  <c r="F3" i="3" s="1"/>
  <c r="L56" i="2" a="1"/>
  <c r="L56" i="2" s="1"/>
  <c r="H3" i="3" s="1"/>
  <c r="N56" i="2" a="1"/>
  <c r="N56" i="2" s="1"/>
  <c r="J3" i="3" s="1"/>
  <c r="Q56" i="2" a="1"/>
  <c r="Q56" i="2" s="1"/>
  <c r="M3" i="3" s="1"/>
  <c r="S56" i="2" a="1"/>
  <c r="S56" i="2" s="1"/>
  <c r="O3" i="3" s="1"/>
  <c r="U56" i="2" a="1"/>
  <c r="U56" i="2" s="1"/>
  <c r="Q3" i="3" s="1"/>
  <c r="W56" i="2" a="1"/>
  <c r="W56" i="2" s="1"/>
  <c r="S3" i="3" s="1"/>
  <c r="Y56" i="2" a="1"/>
  <c r="Y56" i="2" s="1"/>
  <c r="U3" i="3" s="1"/>
  <c r="AA56" i="2" a="1"/>
  <c r="AA56" i="2" s="1"/>
  <c r="W3" i="3" s="1"/>
  <c r="AC56" i="2" a="1"/>
  <c r="AC56" i="2" s="1"/>
  <c r="Y3" i="3" s="1"/>
  <c r="AE56" i="2" a="1"/>
  <c r="AE56" i="2" s="1"/>
  <c r="AA3" i="3" s="1"/>
  <c r="AG56" i="2" a="1"/>
  <c r="AG56" i="2" s="1"/>
  <c r="AC3" i="3" s="1"/>
  <c r="AI56" i="2" a="1"/>
  <c r="AI56" i="2" s="1"/>
  <c r="AE3" i="3" s="1"/>
  <c r="AK56" i="2" a="1"/>
  <c r="AK56" i="2" s="1"/>
  <c r="AG3" i="3" s="1"/>
  <c r="AM56" i="2" a="1"/>
  <c r="AM56" i="2" s="1"/>
  <c r="AI3" i="3" s="1"/>
  <c r="R56" i="2" a="1"/>
  <c r="R56" i="2" s="1"/>
  <c r="N3" i="3" s="1"/>
  <c r="T56" i="2" a="1"/>
  <c r="T56" i="2" s="1"/>
  <c r="P3" i="3" s="1"/>
  <c r="V56" i="2" a="1"/>
  <c r="V56" i="2" s="1"/>
  <c r="R3" i="3" s="1"/>
  <c r="X56" i="2" a="1"/>
  <c r="X56" i="2" s="1"/>
  <c r="T3" i="3" s="1"/>
  <c r="Z56" i="2" a="1"/>
  <c r="Z56" i="2" s="1"/>
  <c r="V3" i="3" s="1"/>
  <c r="AB56" i="2" a="1"/>
  <c r="AB56" i="2" s="1"/>
  <c r="X3" i="3" s="1"/>
  <c r="AD56" i="2" a="1"/>
  <c r="AD56" i="2" s="1"/>
  <c r="Z3" i="3" s="1"/>
  <c r="AF56" i="2" a="1"/>
  <c r="AF56" i="2" s="1"/>
  <c r="AB3" i="3" s="1"/>
  <c r="AH56" i="2" a="1"/>
  <c r="AH56" i="2" s="1"/>
  <c r="AD3" i="3" s="1"/>
  <c r="AJ56" i="2" a="1"/>
  <c r="AJ56" i="2" s="1"/>
  <c r="AF3" i="3" s="1"/>
  <c r="C4" i="3" l="1"/>
  <c r="B4" i="3"/>
  <c r="D4" i="3" l="1"/>
  <c r="L4" i="3" s="1"/>
  <c r="S4" i="3" l="1"/>
  <c r="B59" i="2"/>
  <c r="K4" i="3"/>
  <c r="AC4" i="3"/>
  <c r="U4" i="3"/>
  <c r="AF4" i="3"/>
  <c r="AE4" i="3"/>
  <c r="AB4" i="3"/>
  <c r="M4" i="3"/>
  <c r="Z4" i="3"/>
  <c r="Y4" i="3"/>
  <c r="AD4" i="3"/>
  <c r="V4" i="3"/>
  <c r="G4" i="3"/>
  <c r="J4" i="3"/>
  <c r="AA4" i="3"/>
  <c r="F4" i="3"/>
  <c r="Q4" i="3"/>
  <c r="R4" i="3"/>
  <c r="W4" i="3"/>
  <c r="H4" i="3"/>
  <c r="O4" i="3"/>
  <c r="T4" i="3"/>
  <c r="AH4" i="3"/>
  <c r="AG4" i="3"/>
  <c r="N4" i="3"/>
  <c r="I4" i="3"/>
  <c r="AI4" i="3"/>
  <c r="P4" i="3"/>
  <c r="X4" i="3"/>
  <c r="C5" i="3" l="1"/>
  <c r="B5" i="3"/>
  <c r="D5" i="3" l="1"/>
  <c r="N5" i="3" s="1"/>
  <c r="H5" i="3" l="1"/>
  <c r="AH5" i="3"/>
  <c r="I5" i="3"/>
  <c r="M5" i="3"/>
  <c r="X5" i="3"/>
  <c r="G5" i="3"/>
  <c r="AE5" i="3"/>
  <c r="AD5" i="3"/>
  <c r="K5" i="3"/>
  <c r="O5" i="3"/>
  <c r="L5" i="3"/>
  <c r="Q5" i="3"/>
  <c r="AA5" i="3"/>
  <c r="J5" i="3"/>
  <c r="S5" i="3"/>
  <c r="F5" i="3"/>
  <c r="AG5" i="3"/>
  <c r="V5" i="3"/>
  <c r="B60" i="2"/>
  <c r="AC5" i="3"/>
  <c r="P5" i="3"/>
  <c r="AB5" i="3"/>
  <c r="Y5" i="3"/>
  <c r="AI5" i="3"/>
  <c r="U5" i="3"/>
  <c r="Z5" i="3"/>
  <c r="T5" i="3"/>
  <c r="W5" i="3"/>
  <c r="AF5" i="3"/>
  <c r="R5" i="3"/>
  <c r="B6" i="3" l="1"/>
  <c r="C6" i="3"/>
  <c r="D6" i="3" l="1"/>
  <c r="T6" i="3" s="1"/>
  <c r="M6" i="3" l="1"/>
  <c r="X6" i="3"/>
  <c r="S6" i="3"/>
  <c r="R6" i="3"/>
  <c r="W6" i="3"/>
  <c r="AE6" i="3"/>
  <c r="L6" i="3"/>
  <c r="AB6" i="3"/>
  <c r="AI6" i="3"/>
  <c r="I6" i="3"/>
  <c r="F6" i="3"/>
  <c r="J6" i="3"/>
  <c r="Q6" i="3"/>
  <c r="B61" i="2"/>
  <c r="O6" i="3"/>
  <c r="AH6" i="3"/>
  <c r="Z6" i="3"/>
  <c r="AA6" i="3"/>
  <c r="AC6" i="3"/>
  <c r="U6" i="3"/>
  <c r="V6" i="3"/>
  <c r="K6" i="3"/>
  <c r="AG6" i="3"/>
  <c r="G6" i="3"/>
  <c r="H6" i="3"/>
  <c r="N6" i="3"/>
  <c r="AF6" i="3"/>
  <c r="Y6" i="3"/>
  <c r="AD6" i="3"/>
  <c r="P6" i="3"/>
  <c r="B7" i="3" l="1"/>
  <c r="C7" i="3"/>
  <c r="D7" i="3" l="1"/>
  <c r="Z7" i="3" s="1"/>
  <c r="W7" i="3" l="1"/>
  <c r="F7" i="3"/>
  <c r="AA7" i="3"/>
  <c r="S7" i="3"/>
  <c r="U7" i="3"/>
  <c r="AB7" i="3"/>
  <c r="J7" i="3"/>
  <c r="H7" i="3"/>
  <c r="AG7" i="3"/>
  <c r="AI7" i="3"/>
  <c r="P7" i="3"/>
  <c r="Q7" i="3"/>
  <c r="Y7" i="3"/>
  <c r="R7" i="3"/>
  <c r="M7" i="3"/>
  <c r="N7" i="3"/>
  <c r="AD7" i="3"/>
  <c r="T7" i="3"/>
  <c r="O7" i="3"/>
  <c r="X7" i="3"/>
  <c r="V7" i="3"/>
  <c r="G7" i="3"/>
  <c r="I7" i="3"/>
  <c r="AC7" i="3"/>
  <c r="K7" i="3"/>
  <c r="AE7" i="3"/>
  <c r="AH7" i="3"/>
  <c r="AF7" i="3"/>
  <c r="L7" i="3"/>
  <c r="B62" i="2"/>
  <c r="C8" i="3" l="1"/>
  <c r="B8" i="3"/>
  <c r="D8" i="3" l="1"/>
  <c r="Y8" i="3" s="1"/>
  <c r="B63" i="2" l="1"/>
  <c r="T8" i="3"/>
  <c r="R8" i="3"/>
  <c r="O8" i="3"/>
  <c r="J8" i="3"/>
  <c r="U8" i="3"/>
  <c r="AC8" i="3"/>
  <c r="AD8" i="3"/>
  <c r="AI8" i="3"/>
  <c r="K8" i="3"/>
  <c r="L8" i="3"/>
  <c r="F8" i="3"/>
  <c r="P8" i="3"/>
  <c r="W8" i="3"/>
  <c r="Z8" i="3"/>
  <c r="N8" i="3"/>
  <c r="AG8" i="3"/>
  <c r="I8" i="3"/>
  <c r="AH8" i="3"/>
  <c r="H8" i="3"/>
  <c r="Q8" i="3"/>
  <c r="X8" i="3"/>
  <c r="AF8" i="3"/>
  <c r="M8" i="3"/>
  <c r="AE8" i="3"/>
  <c r="V8" i="3"/>
  <c r="G8" i="3"/>
  <c r="AB8" i="3"/>
  <c r="AA8" i="3"/>
  <c r="S8" i="3"/>
  <c r="C9" i="3" l="1"/>
  <c r="B9" i="3"/>
  <c r="D9" i="3" l="1"/>
  <c r="S9" i="3" s="1"/>
  <c r="N9" i="3" l="1"/>
  <c r="AA9" i="3"/>
  <c r="R9" i="3"/>
  <c r="K9" i="3"/>
  <c r="B64" i="2"/>
  <c r="V9" i="3"/>
  <c r="O9" i="3"/>
  <c r="M9" i="3"/>
  <c r="AI9" i="3"/>
  <c r="I9" i="3"/>
  <c r="Q9" i="3"/>
  <c r="X9" i="3"/>
  <c r="AC9" i="3"/>
  <c r="P9" i="3"/>
  <c r="Y9" i="3"/>
  <c r="J9" i="3"/>
  <c r="AG9" i="3"/>
  <c r="AD9" i="3"/>
  <c r="Z9" i="3"/>
  <c r="W9" i="3"/>
  <c r="F9" i="3"/>
  <c r="H9" i="3"/>
  <c r="L9" i="3"/>
  <c r="AB9" i="3"/>
  <c r="AF9" i="3"/>
  <c r="AE9" i="3"/>
  <c r="T9" i="3"/>
  <c r="AH9" i="3"/>
  <c r="G9" i="3"/>
  <c r="U9" i="3"/>
  <c r="B10" i="3" l="1"/>
  <c r="C10" i="3"/>
  <c r="D10" i="3" l="1"/>
  <c r="M10" i="3" s="1"/>
  <c r="H10" i="3" l="1"/>
  <c r="T10" i="3"/>
  <c r="AH10" i="3"/>
  <c r="AG10" i="3"/>
  <c r="R10" i="3"/>
  <c r="B65" i="2"/>
  <c r="P10" i="3"/>
  <c r="N10" i="3"/>
  <c r="AC10" i="3"/>
  <c r="J10" i="3"/>
  <c r="Q10" i="3"/>
  <c r="AA10" i="3"/>
  <c r="I10" i="3"/>
  <c r="G10" i="3"/>
  <c r="AD10" i="3"/>
  <c r="S10" i="3"/>
  <c r="K10" i="3"/>
  <c r="W10" i="3"/>
  <c r="U10" i="3"/>
  <c r="Z10" i="3"/>
  <c r="AF10" i="3"/>
  <c r="Y10" i="3"/>
  <c r="F10" i="3"/>
  <c r="AI10" i="3"/>
  <c r="X10" i="3"/>
  <c r="V10" i="3"/>
  <c r="AB10" i="3"/>
  <c r="L10" i="3"/>
  <c r="O10" i="3"/>
  <c r="AE10" i="3"/>
  <c r="C11" i="3" l="1"/>
  <c r="B11" i="3"/>
  <c r="D11" i="3" l="1"/>
  <c r="H11" i="3" s="1"/>
  <c r="U11" i="3" l="1"/>
  <c r="J11" i="3"/>
  <c r="B66" i="2"/>
  <c r="T11" i="3"/>
  <c r="AH11" i="3"/>
  <c r="W11" i="3"/>
  <c r="Q11" i="3"/>
  <c r="P11" i="3"/>
  <c r="S11" i="3"/>
  <c r="I11" i="3"/>
  <c r="AC11" i="3"/>
  <c r="G11" i="3"/>
  <c r="AD11" i="3"/>
  <c r="AI11" i="3"/>
  <c r="R11" i="3"/>
  <c r="AA11" i="3"/>
  <c r="Z11" i="3"/>
  <c r="AF11" i="3"/>
  <c r="L11" i="3"/>
  <c r="O11" i="3"/>
  <c r="AB11" i="3"/>
  <c r="N11" i="3"/>
  <c r="V11" i="3"/>
  <c r="Y11" i="3"/>
  <c r="M11" i="3"/>
  <c r="X11" i="3"/>
  <c r="AE11" i="3"/>
  <c r="F11" i="3"/>
  <c r="K11" i="3"/>
  <c r="AG11" i="3"/>
  <c r="B12" i="3" l="1"/>
  <c r="C12" i="3"/>
  <c r="D12" i="3" l="1"/>
  <c r="G12" i="3" s="1"/>
  <c r="L12" i="3"/>
  <c r="X12" i="3"/>
  <c r="B67" i="2"/>
  <c r="S12" i="3"/>
  <c r="AD12" i="3"/>
  <c r="F12" i="3"/>
  <c r="AI12" i="3"/>
  <c r="AE12" i="3" l="1"/>
  <c r="J12" i="3"/>
  <c r="W12" i="3"/>
  <c r="AH12" i="3"/>
  <c r="AG12" i="3"/>
  <c r="T12" i="3"/>
  <c r="N12" i="3"/>
  <c r="Z12" i="3"/>
  <c r="U12" i="3"/>
  <c r="V12" i="3"/>
  <c r="AB12" i="3"/>
  <c r="AA12" i="3"/>
  <c r="O12" i="3"/>
  <c r="M12" i="3"/>
  <c r="Q12" i="3"/>
  <c r="Y12" i="3"/>
  <c r="I12" i="3"/>
  <c r="R12" i="3"/>
  <c r="H12" i="3"/>
  <c r="AF12" i="3"/>
  <c r="K12" i="3"/>
  <c r="P12" i="3"/>
  <c r="AC12" i="3"/>
  <c r="C13" i="3" l="1"/>
  <c r="B13" i="3"/>
  <c r="D13" i="3" s="1"/>
  <c r="AB13" i="3" s="1"/>
  <c r="Q13" i="3" l="1"/>
  <c r="T13" i="3"/>
  <c r="AH13" i="3"/>
  <c r="V13" i="3"/>
  <c r="Y13" i="3"/>
  <c r="B68" i="2"/>
  <c r="M13" i="3"/>
  <c r="O13" i="3"/>
  <c r="X13" i="3"/>
  <c r="W13" i="3"/>
  <c r="Z13" i="3"/>
  <c r="S13" i="3"/>
  <c r="J13" i="3"/>
  <c r="AA13" i="3"/>
  <c r="K13" i="3"/>
  <c r="P13" i="3"/>
  <c r="AC13" i="3"/>
  <c r="G13" i="3"/>
  <c r="AF13" i="3"/>
  <c r="R13" i="3"/>
  <c r="AG13" i="3"/>
  <c r="U13" i="3"/>
  <c r="F13" i="3"/>
  <c r="L13" i="3"/>
  <c r="AI13" i="3"/>
  <c r="AE13" i="3"/>
  <c r="AD13" i="3"/>
  <c r="I13" i="3"/>
  <c r="H13" i="3"/>
  <c r="N13" i="3"/>
  <c r="B14" i="3" l="1"/>
  <c r="C14" i="3"/>
  <c r="D14" i="3" l="1"/>
  <c r="F14" i="3" s="1"/>
  <c r="U14" i="3"/>
  <c r="AI14" i="3"/>
  <c r="V14" i="3"/>
  <c r="AD14" i="3"/>
  <c r="I14" i="3"/>
  <c r="M14" i="3" l="1"/>
  <c r="K14" i="3"/>
  <c r="O14" i="3"/>
  <c r="N14" i="3"/>
  <c r="AA14" i="3"/>
  <c r="S14" i="3"/>
  <c r="R14" i="3"/>
  <c r="AG14" i="3"/>
  <c r="J14" i="3"/>
  <c r="AB14" i="3"/>
  <c r="Q14" i="3"/>
  <c r="H14" i="3"/>
  <c r="L14" i="3"/>
  <c r="AC14" i="3"/>
  <c r="Y14" i="3"/>
  <c r="AF14" i="3"/>
  <c r="W14" i="3"/>
  <c r="B69" i="2"/>
  <c r="AE14" i="3"/>
  <c r="T14" i="3"/>
  <c r="AH14" i="3"/>
  <c r="Z14" i="3"/>
  <c r="P14" i="3"/>
  <c r="X14" i="3"/>
  <c r="G14" i="3"/>
  <c r="B15" i="3" l="1"/>
  <c r="C15" i="3"/>
  <c r="D15" i="3" l="1"/>
  <c r="U15" i="3" s="1"/>
  <c r="R15" i="3"/>
  <c r="V15" i="3"/>
  <c r="P15" i="3"/>
  <c r="AF15" i="3"/>
  <c r="H15" i="3"/>
  <c r="O15" i="3"/>
  <c r="Z15" i="3"/>
  <c r="B70" i="2"/>
  <c r="AD15" i="3"/>
  <c r="AB15" i="3"/>
  <c r="G15" i="3"/>
  <c r="AI15" i="3"/>
  <c r="L15" i="3"/>
  <c r="W15" i="3" l="1"/>
  <c r="AC15" i="3"/>
  <c r="Q15" i="3"/>
  <c r="AG15" i="3"/>
  <c r="K15" i="3"/>
  <c r="Y15" i="3"/>
  <c r="AA15" i="3"/>
  <c r="AH15" i="3"/>
  <c r="T15" i="3"/>
  <c r="AE15" i="3"/>
  <c r="X15" i="3"/>
  <c r="N15" i="3"/>
  <c r="F15" i="3"/>
  <c r="M15" i="3"/>
  <c r="I15" i="3"/>
  <c r="S15" i="3"/>
  <c r="J15" i="3"/>
  <c r="C16" i="3" l="1"/>
  <c r="B16" i="3"/>
  <c r="D16" i="3"/>
  <c r="AB16" i="3" s="1"/>
  <c r="B71" i="2" l="1"/>
  <c r="Q16" i="3"/>
  <c r="AI16" i="3"/>
  <c r="W16" i="3"/>
  <c r="AA16" i="3"/>
  <c r="I16" i="3"/>
  <c r="U16" i="3"/>
  <c r="Y16" i="3"/>
  <c r="AG16" i="3"/>
  <c r="P16" i="3"/>
  <c r="X16" i="3"/>
  <c r="F16" i="3"/>
  <c r="AE16" i="3"/>
  <c r="J16" i="3"/>
  <c r="N16" i="3"/>
  <c r="AF16" i="3"/>
  <c r="O16" i="3"/>
  <c r="V16" i="3"/>
  <c r="AH16" i="3"/>
  <c r="H16" i="3"/>
  <c r="R16" i="3"/>
  <c r="M16" i="3"/>
  <c r="AC16" i="3"/>
  <c r="AD16" i="3"/>
  <c r="K16" i="3"/>
  <c r="G16" i="3"/>
  <c r="T16" i="3"/>
  <c r="S16" i="3"/>
  <c r="L16" i="3"/>
  <c r="Z16" i="3"/>
  <c r="B17" i="3" l="1"/>
  <c r="C17" i="3"/>
  <c r="D17" i="3" l="1"/>
  <c r="I17" i="3" s="1"/>
  <c r="W17" i="3" l="1"/>
  <c r="AE17" i="3"/>
  <c r="S17" i="3"/>
  <c r="U17" i="3"/>
  <c r="Q17" i="3"/>
  <c r="Z17" i="3"/>
  <c r="AG17" i="3"/>
  <c r="AB17" i="3"/>
  <c r="AA17" i="3"/>
  <c r="AF17" i="3"/>
  <c r="AD17" i="3"/>
  <c r="N17" i="3"/>
  <c r="AH17" i="3"/>
  <c r="AI17" i="3"/>
  <c r="T17" i="3"/>
  <c r="R17" i="3"/>
  <c r="V17" i="3"/>
  <c r="L17" i="3"/>
  <c r="O17" i="3"/>
  <c r="J17" i="3"/>
  <c r="H17" i="3"/>
  <c r="B72" i="2"/>
  <c r="M17" i="3"/>
  <c r="G17" i="3"/>
  <c r="X17" i="3"/>
  <c r="Y17" i="3"/>
  <c r="P17" i="3"/>
  <c r="K17" i="3"/>
  <c r="F17" i="3"/>
  <c r="AC17" i="3"/>
  <c r="B18" i="3" l="1"/>
  <c r="C18" i="3"/>
  <c r="D18" i="3" l="1"/>
  <c r="K18" i="3" s="1"/>
  <c r="AG18" i="3"/>
  <c r="M18" i="3"/>
  <c r="AI18" i="3"/>
  <c r="AD18" i="3"/>
  <c r="U18" i="3"/>
  <c r="W18" i="3"/>
  <c r="T18" i="3"/>
  <c r="V18" i="3"/>
  <c r="Z18" i="3"/>
  <c r="N18" i="3"/>
  <c r="G18" i="3"/>
  <c r="AA18" i="3"/>
  <c r="AC18" i="3"/>
  <c r="B73" i="2"/>
  <c r="S18" i="3"/>
  <c r="X18" i="3"/>
  <c r="L18" i="3"/>
  <c r="P18" i="3"/>
  <c r="F18" i="3"/>
  <c r="AB18" i="3"/>
  <c r="I18" i="3"/>
  <c r="J18" i="3"/>
  <c r="O18" i="3" l="1"/>
  <c r="Q18" i="3"/>
  <c r="AH18" i="3"/>
  <c r="R18" i="3"/>
  <c r="Y18" i="3"/>
  <c r="H18" i="3"/>
  <c r="AE18" i="3"/>
  <c r="AF18" i="3"/>
  <c r="C19" i="3" l="1"/>
  <c r="B19" i="3"/>
  <c r="D19" i="3" s="1"/>
  <c r="I19" i="3" l="1"/>
  <c r="W19" i="3"/>
  <c r="F19" i="3"/>
  <c r="AH19" i="3"/>
  <c r="AF19" i="3"/>
  <c r="N19" i="3"/>
  <c r="V19" i="3"/>
  <c r="R19" i="3"/>
  <c r="O19" i="3"/>
  <c r="M19" i="3"/>
  <c r="G19" i="3"/>
  <c r="L19" i="3"/>
  <c r="AD19" i="3"/>
  <c r="K19" i="3"/>
  <c r="AG19" i="3"/>
  <c r="AB19" i="3"/>
  <c r="P19" i="3"/>
  <c r="AE19" i="3"/>
  <c r="H19" i="3"/>
  <c r="B74" i="2"/>
  <c r="AI19" i="3"/>
  <c r="J19" i="3"/>
  <c r="AA19" i="3"/>
  <c r="T19" i="3"/>
  <c r="U19" i="3"/>
  <c r="S19" i="3"/>
  <c r="Q19" i="3"/>
  <c r="Y19" i="3"/>
  <c r="AC19" i="3"/>
  <c r="Z19" i="3"/>
  <c r="X19" i="3"/>
  <c r="C20" i="3" l="1"/>
  <c r="B20" i="3"/>
  <c r="D20" i="3" l="1"/>
  <c r="AE20" i="3" s="1"/>
  <c r="AC20" i="3"/>
  <c r="AH20" i="3"/>
  <c r="U20" i="3"/>
  <c r="Z20" i="3"/>
  <c r="Q20" i="3"/>
  <c r="AI20" i="3"/>
  <c r="L20" i="3"/>
  <c r="AB20" i="3" l="1"/>
  <c r="W20" i="3"/>
  <c r="K20" i="3"/>
  <c r="O20" i="3"/>
  <c r="V20" i="3"/>
  <c r="R20" i="3"/>
  <c r="B75" i="2"/>
  <c r="X20" i="3"/>
  <c r="AG20" i="3"/>
  <c r="J20" i="3"/>
  <c r="S20" i="3"/>
  <c r="T20" i="3"/>
  <c r="M20" i="3"/>
  <c r="AA20" i="3"/>
  <c r="G20" i="3"/>
  <c r="P20" i="3"/>
  <c r="N20" i="3"/>
  <c r="I20" i="3"/>
  <c r="AD20" i="3"/>
  <c r="F20" i="3"/>
  <c r="H20" i="3"/>
  <c r="AF20" i="3"/>
  <c r="Y20" i="3"/>
  <c r="C21" i="3" l="1"/>
  <c r="B21" i="3"/>
  <c r="D21" i="3" l="1"/>
  <c r="AC21" i="3" s="1"/>
  <c r="B76" i="2"/>
  <c r="W21" i="3"/>
  <c r="AH21" i="3"/>
  <c r="M21" i="3"/>
  <c r="U21" i="3"/>
  <c r="AF21" i="3"/>
  <c r="Z21" i="3"/>
  <c r="AG21" i="3"/>
  <c r="AE21" i="3"/>
  <c r="N21" i="3"/>
  <c r="AD21" i="3"/>
  <c r="I21" i="3"/>
  <c r="L21" i="3"/>
  <c r="T21" i="3"/>
  <c r="V21" i="3"/>
  <c r="Y21" i="3"/>
  <c r="F21" i="3"/>
  <c r="AA21" i="3"/>
  <c r="P21" i="3"/>
  <c r="X21" i="3"/>
  <c r="K21" i="3"/>
  <c r="Q21" i="3" l="1"/>
  <c r="AI21" i="3"/>
  <c r="AB21" i="3"/>
  <c r="S21" i="3"/>
  <c r="G21" i="3"/>
  <c r="O21" i="3"/>
  <c r="R21" i="3"/>
  <c r="J21" i="3"/>
  <c r="H21" i="3"/>
  <c r="C22" i="3" l="1"/>
  <c r="B22" i="3"/>
  <c r="D22" i="3"/>
  <c r="K22" i="3" s="1"/>
  <c r="R22" i="3" l="1"/>
  <c r="G22" i="3"/>
  <c r="Z22" i="3"/>
  <c r="S22" i="3"/>
  <c r="AI22" i="3"/>
  <c r="AE22" i="3"/>
  <c r="F22" i="3"/>
  <c r="AA22" i="3"/>
  <c r="AB22" i="3"/>
  <c r="AG22" i="3"/>
  <c r="I22" i="3"/>
  <c r="J22" i="3"/>
  <c r="AD22" i="3"/>
  <c r="AH22" i="3"/>
  <c r="N22" i="3"/>
  <c r="P22" i="3"/>
  <c r="Q22" i="3"/>
  <c r="Y22" i="3"/>
  <c r="O22" i="3"/>
  <c r="V22" i="3"/>
  <c r="T22" i="3"/>
  <c r="B77" i="2"/>
  <c r="L22" i="3"/>
  <c r="H22" i="3"/>
  <c r="AC22" i="3"/>
  <c r="X22" i="3"/>
  <c r="W22" i="3"/>
  <c r="U22" i="3"/>
  <c r="AF22" i="3"/>
  <c r="M22" i="3"/>
  <c r="C23" i="3" l="1"/>
  <c r="B23" i="3"/>
  <c r="D23" i="3" l="1"/>
  <c r="M23" i="3" s="1"/>
  <c r="X23" i="3"/>
  <c r="L23" i="3"/>
  <c r="K23" i="3"/>
  <c r="B78" i="2"/>
  <c r="Y23" i="3"/>
  <c r="V23" i="3"/>
  <c r="U23" i="3"/>
  <c r="H23" i="3"/>
  <c r="Z23" i="3"/>
  <c r="T23" i="3" l="1"/>
  <c r="I23" i="3"/>
  <c r="AD23" i="3"/>
  <c r="AF23" i="3"/>
  <c r="AI23" i="3"/>
  <c r="AH23" i="3"/>
  <c r="S23" i="3"/>
  <c r="AE23" i="3"/>
  <c r="R23" i="3"/>
  <c r="O23" i="3"/>
  <c r="F23" i="3"/>
  <c r="G23" i="3"/>
  <c r="W23" i="3"/>
  <c r="Q23" i="3"/>
  <c r="J23" i="3"/>
  <c r="P23" i="3"/>
  <c r="AB23" i="3"/>
  <c r="AC23" i="3"/>
  <c r="N23" i="3"/>
  <c r="AA23" i="3"/>
  <c r="AG23" i="3"/>
  <c r="C24" i="3" l="1"/>
  <c r="B24" i="3"/>
  <c r="D24" i="3" s="1"/>
  <c r="S24" i="3" s="1"/>
  <c r="J24" i="3" l="1"/>
  <c r="AB24" i="3"/>
  <c r="Z24" i="3"/>
  <c r="U24" i="3"/>
  <c r="AG24" i="3"/>
  <c r="AA24" i="3"/>
  <c r="AE24" i="3"/>
  <c r="G24" i="3"/>
  <c r="AH24" i="3"/>
  <c r="W24" i="3"/>
  <c r="R24" i="3"/>
  <c r="O24" i="3"/>
  <c r="T24" i="3"/>
  <c r="B79" i="2"/>
  <c r="AF24" i="3"/>
  <c r="Q24" i="3"/>
  <c r="L24" i="3"/>
  <c r="F24" i="3"/>
  <c r="X24" i="3"/>
  <c r="N24" i="3"/>
  <c r="M24" i="3"/>
  <c r="AC24" i="3"/>
  <c r="K24" i="3"/>
  <c r="V24" i="3"/>
  <c r="Y24" i="3"/>
  <c r="H24" i="3"/>
  <c r="P24" i="3"/>
  <c r="I24" i="3"/>
  <c r="AI24" i="3"/>
  <c r="AD24" i="3"/>
  <c r="C25" i="3" l="1"/>
  <c r="B25" i="3"/>
  <c r="D25" i="3" l="1"/>
  <c r="G25" i="3" s="1"/>
  <c r="T25" i="3"/>
  <c r="Z25" i="3"/>
  <c r="AC25" i="3"/>
  <c r="B80" i="2"/>
  <c r="AA25" i="3"/>
  <c r="J25" i="3"/>
  <c r="O25" i="3"/>
  <c r="AF25" i="3"/>
  <c r="S25" i="3"/>
  <c r="AB25" i="3" l="1"/>
  <c r="F25" i="3"/>
  <c r="R25" i="3"/>
  <c r="V25" i="3"/>
  <c r="AE25" i="3"/>
  <c r="M25" i="3"/>
  <c r="Q25" i="3"/>
  <c r="N25" i="3"/>
  <c r="AD25" i="3"/>
  <c r="H25" i="3"/>
  <c r="AG25" i="3"/>
  <c r="Y25" i="3"/>
  <c r="I25" i="3"/>
  <c r="AI25" i="3"/>
  <c r="P25" i="3"/>
  <c r="K25" i="3"/>
  <c r="U25" i="3"/>
  <c r="AH25" i="3"/>
  <c r="W25" i="3"/>
  <c r="X25" i="3"/>
  <c r="L25" i="3"/>
  <c r="B26" i="3" l="1"/>
  <c r="C26" i="3"/>
  <c r="D26" i="3" l="1"/>
  <c r="F26" i="3" s="1"/>
  <c r="N26" i="3" l="1"/>
  <c r="M26" i="3"/>
  <c r="Z26" i="3"/>
  <c r="X26" i="3"/>
  <c r="Q26" i="3"/>
  <c r="U26" i="3"/>
  <c r="B81" i="2"/>
  <c r="S26" i="3"/>
  <c r="G26" i="3"/>
  <c r="AI26" i="3"/>
  <c r="I26" i="3"/>
  <c r="AC26" i="3"/>
  <c r="R26" i="3"/>
  <c r="K26" i="3"/>
  <c r="V26" i="3"/>
  <c r="O26" i="3"/>
  <c r="AH26" i="3"/>
  <c r="P26" i="3"/>
  <c r="T26" i="3"/>
  <c r="AB26" i="3"/>
  <c r="AE26" i="3"/>
  <c r="J26" i="3"/>
  <c r="AF26" i="3"/>
  <c r="W26" i="3"/>
  <c r="AG26" i="3"/>
  <c r="AD26" i="3"/>
  <c r="H26" i="3"/>
  <c r="L26" i="3"/>
  <c r="AA26" i="3"/>
  <c r="Y26" i="3"/>
  <c r="B27" i="3" l="1"/>
  <c r="C27" i="3"/>
  <c r="D27" i="3" l="1"/>
  <c r="AB27" i="3" s="1"/>
  <c r="V27" i="3"/>
  <c r="AH27" i="3"/>
  <c r="G27" i="3"/>
  <c r="M27" i="3"/>
  <c r="S27" i="3"/>
  <c r="P27" i="3"/>
  <c r="I27" i="3"/>
  <c r="H27" i="3"/>
  <c r="O27" i="3" l="1"/>
  <c r="Q27" i="3"/>
  <c r="J27" i="3"/>
  <c r="B82" i="2"/>
  <c r="X27" i="3"/>
  <c r="R27" i="3"/>
  <c r="AF27" i="3"/>
  <c r="AA27" i="3"/>
  <c r="F27" i="3"/>
  <c r="AG27" i="3"/>
  <c r="N27" i="3"/>
  <c r="Y27" i="3"/>
  <c r="L27" i="3"/>
  <c r="T27" i="3"/>
  <c r="W27" i="3"/>
  <c r="AC27" i="3"/>
  <c r="AD27" i="3"/>
  <c r="AE27" i="3"/>
  <c r="Z27" i="3"/>
  <c r="U27" i="3"/>
  <c r="AI27" i="3"/>
  <c r="K27" i="3"/>
  <c r="C28" i="3" l="1"/>
  <c r="B28" i="3"/>
  <c r="D28" i="3" s="1"/>
  <c r="X28" i="3" s="1"/>
  <c r="AD28" i="3" l="1"/>
  <c r="V28" i="3"/>
  <c r="AF28" i="3"/>
  <c r="G28" i="3"/>
  <c r="Y28" i="3"/>
  <c r="R28" i="3"/>
  <c r="Z28" i="3"/>
  <c r="M28" i="3"/>
  <c r="B83" i="2"/>
  <c r="F28" i="3"/>
  <c r="H28" i="3"/>
  <c r="AH28" i="3"/>
  <c r="AI28" i="3"/>
  <c r="Q28" i="3"/>
  <c r="AG28" i="3"/>
  <c r="AE28" i="3"/>
  <c r="J28" i="3"/>
  <c r="U28" i="3"/>
  <c r="AA28" i="3"/>
  <c r="K28" i="3"/>
  <c r="O28" i="3"/>
  <c r="P28" i="3"/>
  <c r="AC28" i="3"/>
  <c r="I28" i="3"/>
  <c r="N28" i="3"/>
  <c r="L28" i="3"/>
  <c r="S28" i="3"/>
  <c r="AB28" i="3"/>
  <c r="T28" i="3"/>
  <c r="W28" i="3"/>
  <c r="C29" i="3" l="1"/>
  <c r="B29" i="3"/>
  <c r="D29" i="3" s="1"/>
  <c r="Z29" i="3" s="1"/>
  <c r="H29" i="3"/>
  <c r="F29" i="3"/>
  <c r="R29" i="3"/>
  <c r="N29" i="3"/>
  <c r="AF29" i="3"/>
  <c r="M29" i="3"/>
  <c r="AB29" i="3"/>
  <c r="P29" i="3"/>
  <c r="O29" i="3"/>
  <c r="K29" i="3"/>
  <c r="L29" i="3"/>
  <c r="X29" i="3"/>
  <c r="W29" i="3"/>
  <c r="AC29" i="3"/>
  <c r="AA29" i="3"/>
  <c r="AE29" i="3" l="1"/>
  <c r="I29" i="3"/>
  <c r="AH29" i="3"/>
  <c r="AD29" i="3"/>
  <c r="B84" i="2"/>
  <c r="G29" i="3"/>
  <c r="AG29" i="3"/>
  <c r="AI29" i="3"/>
  <c r="Q29" i="3"/>
  <c r="T29" i="3"/>
  <c r="U29" i="3"/>
  <c r="J29" i="3"/>
  <c r="S29" i="3"/>
  <c r="V29" i="3"/>
  <c r="Y29" i="3"/>
  <c r="B30" i="3" l="1"/>
  <c r="C30" i="3"/>
  <c r="D30" i="3" l="1"/>
  <c r="R30" i="3" s="1"/>
  <c r="X30" i="3"/>
  <c r="Z30" i="3"/>
  <c r="B85" i="2"/>
  <c r="K30" i="3"/>
  <c r="AA30" i="3" l="1"/>
  <c r="G30" i="3"/>
  <c r="O30" i="3"/>
  <c r="H30" i="3"/>
  <c r="Y30" i="3"/>
  <c r="W30" i="3"/>
  <c r="AI30" i="3"/>
  <c r="AC30" i="3"/>
  <c r="L30" i="3"/>
  <c r="F30" i="3"/>
  <c r="P30" i="3"/>
  <c r="I30" i="3"/>
  <c r="AE30" i="3"/>
  <c r="AB30" i="3"/>
  <c r="AD30" i="3"/>
  <c r="T30" i="3"/>
  <c r="U30" i="3"/>
  <c r="N30" i="3"/>
  <c r="AF30" i="3"/>
  <c r="AH30" i="3"/>
  <c r="Q30" i="3"/>
  <c r="J30" i="3"/>
  <c r="S30" i="3"/>
  <c r="V30" i="3"/>
  <c r="AG30" i="3"/>
  <c r="M30" i="3"/>
  <c r="C31" i="3" l="1"/>
  <c r="B31" i="3"/>
  <c r="D31" i="3" s="1"/>
  <c r="I31" i="3" s="1"/>
  <c r="K31" i="3" l="1"/>
  <c r="O31" i="3"/>
  <c r="H31" i="3"/>
  <c r="B86" i="2"/>
  <c r="U31" i="3"/>
  <c r="Q31" i="3"/>
  <c r="J31" i="3"/>
  <c r="AA31" i="3"/>
  <c r="N31" i="3"/>
  <c r="Z31" i="3"/>
  <c r="AB31" i="3"/>
  <c r="S31" i="3"/>
  <c r="L31" i="3"/>
  <c r="Y31" i="3"/>
  <c r="AG31" i="3"/>
  <c r="P31" i="3"/>
  <c r="T31" i="3"/>
  <c r="X31" i="3"/>
  <c r="AF31" i="3"/>
  <c r="W31" i="3"/>
  <c r="F31" i="3"/>
  <c r="R31" i="3"/>
  <c r="V31" i="3"/>
  <c r="M31" i="3"/>
  <c r="AE31" i="3"/>
  <c r="AH31" i="3"/>
  <c r="G31" i="3"/>
  <c r="AI31" i="3"/>
  <c r="AC31" i="3"/>
  <c r="AD31" i="3"/>
  <c r="B32" i="3" l="1"/>
  <c r="C32" i="3"/>
  <c r="D32" i="3"/>
  <c r="N32" i="3" s="1"/>
  <c r="AB32" i="3"/>
  <c r="AC32" i="3" l="1"/>
  <c r="AD32" i="3"/>
  <c r="AF32" i="3"/>
  <c r="M32" i="3"/>
  <c r="AH32" i="3"/>
  <c r="L32" i="3"/>
  <c r="U32" i="3"/>
  <c r="O32" i="3"/>
  <c r="W32" i="3"/>
  <c r="G32" i="3"/>
  <c r="J32" i="3"/>
  <c r="Q32" i="3"/>
  <c r="V32" i="3"/>
  <c r="S32" i="3"/>
  <c r="AG32" i="3"/>
  <c r="AE32" i="3"/>
  <c r="H32" i="3"/>
  <c r="F32" i="3"/>
  <c r="I32" i="3"/>
  <c r="AI32" i="3"/>
  <c r="X32" i="3"/>
  <c r="R32" i="3"/>
  <c r="Z32" i="3"/>
  <c r="P32" i="3"/>
  <c r="B87" i="2"/>
  <c r="T32" i="3"/>
  <c r="K32" i="3"/>
  <c r="AA32" i="3"/>
  <c r="Y32" i="3"/>
  <c r="C33" i="3" l="1"/>
  <c r="B33" i="3"/>
  <c r="D33" i="3" l="1"/>
  <c r="Q33" i="3" s="1"/>
  <c r="L33" i="3"/>
  <c r="P33" i="3"/>
  <c r="AC33" i="3"/>
  <c r="AB33" i="3"/>
  <c r="AF33" i="3"/>
  <c r="AD33" i="3"/>
  <c r="X33" i="3"/>
  <c r="Y33" i="3"/>
  <c r="J33" i="3"/>
  <c r="W33" i="3"/>
  <c r="K33" i="3"/>
  <c r="N33" i="3"/>
  <c r="U33" i="3"/>
  <c r="AE33" i="3"/>
  <c r="Z33" i="3"/>
  <c r="M33" i="3"/>
  <c r="AA33" i="3"/>
  <c r="H33" i="3"/>
  <c r="R33" i="3"/>
  <c r="AI33" i="3"/>
  <c r="AH33" i="3"/>
  <c r="I33" i="3"/>
  <c r="G33" i="3"/>
  <c r="T33" i="3"/>
  <c r="F33" i="3"/>
  <c r="B88" i="2"/>
  <c r="V33" i="3"/>
  <c r="O33" i="3"/>
  <c r="S33" i="3"/>
  <c r="AG33" i="3"/>
  <c r="B34" i="3" l="1"/>
  <c r="C34" i="3"/>
  <c r="D34" i="3" l="1"/>
  <c r="N34" i="3" s="1"/>
  <c r="J34" i="3" l="1"/>
  <c r="T34" i="3"/>
  <c r="AF34" i="3"/>
  <c r="V34" i="3"/>
  <c r="AA34" i="3"/>
  <c r="H34" i="3"/>
  <c r="AB34" i="3"/>
  <c r="S34" i="3"/>
  <c r="K34" i="3"/>
  <c r="M34" i="3"/>
  <c r="AD34" i="3"/>
  <c r="O34" i="3"/>
  <c r="Z34" i="3"/>
  <c r="I34" i="3"/>
  <c r="Y34" i="3"/>
  <c r="Q34" i="3"/>
  <c r="U34" i="3"/>
  <c r="R34" i="3"/>
  <c r="L34" i="3"/>
  <c r="AH34" i="3"/>
  <c r="AC34" i="3"/>
  <c r="AG34" i="3"/>
  <c r="W34" i="3"/>
  <c r="AE34" i="3"/>
  <c r="AI34" i="3"/>
  <c r="X34" i="3"/>
  <c r="G34" i="3"/>
  <c r="P34" i="3"/>
  <c r="F34" i="3"/>
</calcChain>
</file>

<file path=xl/sharedStrings.xml><?xml version="1.0" encoding="utf-8"?>
<sst xmlns="http://schemas.openxmlformats.org/spreadsheetml/2006/main" count="193" uniqueCount="60">
  <si>
    <t>Who Paid?</t>
  </si>
  <si>
    <t>Description</t>
  </si>
  <si>
    <t>Amount</t>
  </si>
  <si>
    <t>x</t>
  </si>
  <si>
    <t>#</t>
  </si>
  <si>
    <t>Debtor</t>
  </si>
  <si>
    <t>Recipient</t>
  </si>
  <si>
    <t>Settlement</t>
  </si>
  <si>
    <t>Start</t>
  </si>
  <si>
    <t>Acceptable Marks</t>
  </si>
  <si>
    <t>X</t>
  </si>
  <si>
    <t>- Type in names along the top to add participants in the expense sharing.</t>
  </si>
  <si>
    <t>- Type descriptions in the yellow boxes to add new lines.</t>
  </si>
  <si>
    <t>Help and Frequently Asked Questions</t>
  </si>
  <si>
    <t>- For more detailed instructions and frequent questions, click on the "Help" link below.</t>
  </si>
  <si>
    <r>
      <t>- Mark each participant in the expense item with an "</t>
    </r>
    <r>
      <rPr>
        <b/>
        <sz val="14"/>
        <color theme="1"/>
        <rFont val="Calibri"/>
        <family val="2"/>
        <scheme val="minor"/>
      </rPr>
      <t>x</t>
    </r>
    <r>
      <rPr>
        <sz val="14"/>
        <color theme="1"/>
        <rFont val="Calibri"/>
        <family val="2"/>
        <scheme val="minor"/>
      </rPr>
      <t>" to include them in the split.</t>
    </r>
  </si>
  <si>
    <r>
      <t xml:space="preserve">Total </t>
    </r>
    <r>
      <rPr>
        <b/>
        <sz val="14"/>
        <color rgb="FFFF0000"/>
        <rFont val="Calibri"/>
        <family val="2"/>
        <scheme val="minor"/>
      </rPr>
      <t>Debt</t>
    </r>
    <r>
      <rPr>
        <b/>
        <sz val="14"/>
        <color theme="1"/>
        <rFont val="Calibri"/>
        <family val="2"/>
        <scheme val="minor"/>
      </rPr>
      <t>/</t>
    </r>
    <r>
      <rPr>
        <b/>
        <sz val="14"/>
        <color rgb="FF006600"/>
        <rFont val="Calibri"/>
        <family val="2"/>
        <scheme val="minor"/>
      </rPr>
      <t>Income</t>
    </r>
  </si>
  <si>
    <t>Instructions</t>
  </si>
  <si>
    <t>Scroll down for instructions.</t>
  </si>
  <si>
    <t>Srijan</t>
  </si>
  <si>
    <t>Arnab</t>
  </si>
  <si>
    <t>Yuvraja</t>
  </si>
  <si>
    <t>Hira</t>
  </si>
  <si>
    <t>Jiten</t>
  </si>
  <si>
    <t>Activation fees - Nov22</t>
  </si>
  <si>
    <t>monthly bill - Nov 22</t>
  </si>
  <si>
    <t>monthly bill - Dec 22</t>
  </si>
  <si>
    <t>Plan charges</t>
  </si>
  <si>
    <t>Device cost</t>
  </si>
  <si>
    <t>Addl. Charges</t>
  </si>
  <si>
    <t>Credits/Adj</t>
  </si>
  <si>
    <t>Total
C+D+E-F</t>
  </si>
  <si>
    <t>Month-Year</t>
  </si>
  <si>
    <t>Srijan - (248) 231-4686</t>
  </si>
  <si>
    <t>Arnab - 248) 832-0775</t>
  </si>
  <si>
    <t>Yuvaraja - (815) 980-8227</t>
  </si>
  <si>
    <t>Hira - (248) 982-7318</t>
  </si>
  <si>
    <t>Jiten - (248) 504-7081</t>
  </si>
  <si>
    <t>Payment</t>
  </si>
  <si>
    <t>Prev Bal</t>
  </si>
  <si>
    <t>monthly bill - Jan 23</t>
  </si>
  <si>
    <t>monthly bill - Feb 23</t>
  </si>
  <si>
    <t>monthly bill - Mar 23</t>
  </si>
  <si>
    <t>monthly bill - Apr 23</t>
  </si>
  <si>
    <t>monthly bill - May 23</t>
  </si>
  <si>
    <t>monthly bill - Jun 23</t>
  </si>
  <si>
    <t>monthly bill - Jul 23</t>
  </si>
  <si>
    <t>monthly bill - Aug 23</t>
  </si>
  <si>
    <t>monthly bill - Sep 23</t>
  </si>
  <si>
    <t>monthly bill - Oct 23</t>
  </si>
  <si>
    <t>monthly bill - Nov 23</t>
  </si>
  <si>
    <t>monthly bill - Dec 23</t>
  </si>
  <si>
    <t>monthly bill - Jan 24</t>
  </si>
  <si>
    <t>monthly bill - Feb 24</t>
  </si>
  <si>
    <t>monthly bill - Apr 24</t>
  </si>
  <si>
    <t>monthly bill - May 24</t>
  </si>
  <si>
    <t>monthly bill - Jun 24</t>
  </si>
  <si>
    <t>monthly bill - Mar 24</t>
  </si>
  <si>
    <t>Amt to be paid (till June 2024)</t>
  </si>
  <si>
    <t>Bill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</si>
</sst>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Red]&quot;$&quot;#,##0.00;[Blue]&quot;$&quot;#,##0.00;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sz val="14"/>
      <color rgb="FF0066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0" fillId="0" borderId="2" xfId="0" applyBorder="1"/>
    <xf numFmtId="165" fontId="1" fillId="0" borderId="0" xfId="0" applyNumberFormat="1" applyFont="1"/>
    <xf numFmtId="164" fontId="0" fillId="0" borderId="2" xfId="0" applyNumberFormat="1" applyBorder="1"/>
    <xf numFmtId="165" fontId="1" fillId="0" borderId="2" xfId="0" applyNumberFormat="1" applyFont="1" applyBorder="1"/>
    <xf numFmtId="0" fontId="3" fillId="2" borderId="0" xfId="0" applyFont="1" applyFill="1"/>
    <xf numFmtId="0" fontId="3" fillId="2" borderId="2" xfId="0" applyFont="1" applyFill="1" applyBorder="1"/>
    <xf numFmtId="0" fontId="2" fillId="2" borderId="1" xfId="0" applyFont="1" applyFill="1" applyBorder="1"/>
    <xf numFmtId="0" fontId="2" fillId="2" borderId="0" xfId="0" applyFont="1" applyFill="1"/>
    <xf numFmtId="164" fontId="2" fillId="2" borderId="0" xfId="0" applyNumberFormat="1" applyFont="1" applyFill="1"/>
    <xf numFmtId="0" fontId="0" fillId="0" borderId="1" xfId="0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Protection="1">
      <protection locked="0"/>
    </xf>
    <xf numFmtId="164" fontId="3" fillId="2" borderId="0" xfId="0" applyNumberFormat="1" applyFont="1" applyFill="1" applyProtection="1"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2" fillId="2" borderId="1" xfId="0" quotePrefix="1" applyFont="1" applyFill="1" applyBorder="1" applyProtection="1">
      <protection locked="0"/>
    </xf>
    <xf numFmtId="165" fontId="2" fillId="2" borderId="0" xfId="0" applyNumberFormat="1" applyFont="1" applyFill="1" applyAlignment="1">
      <alignment horizontal="left"/>
    </xf>
    <xf numFmtId="0" fontId="3" fillId="2" borderId="4" xfId="0" applyFont="1" applyFill="1" applyBorder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0" xfId="0" quotePrefix="1" applyFont="1" applyFill="1" applyBorder="1"/>
    <xf numFmtId="0" fontId="5" fillId="2" borderId="0" xfId="1" applyFont="1" applyFill="1" applyBorder="1"/>
    <xf numFmtId="0" fontId="3" fillId="2" borderId="0" xfId="0" quotePrefix="1" applyFont="1" applyFill="1" applyBorder="1" applyAlignment="1">
      <alignment vertical="top" wrapText="1"/>
    </xf>
    <xf numFmtId="0" fontId="3" fillId="2" borderId="7" xfId="0" quotePrefix="1" applyFont="1" applyFill="1" applyBorder="1" applyAlignment="1">
      <alignment vertical="top" wrapText="1"/>
    </xf>
    <xf numFmtId="0" fontId="3" fillId="2" borderId="0" xfId="0" quotePrefix="1" applyFont="1" applyFill="1" applyBorder="1" applyAlignment="1">
      <alignment horizontal="left" vertical="top"/>
    </xf>
    <xf numFmtId="0" fontId="3" fillId="2" borderId="7" xfId="0" quotePrefix="1" applyFont="1" applyFill="1" applyBorder="1" applyAlignment="1">
      <alignment horizontal="left" vertical="top"/>
    </xf>
    <xf numFmtId="0" fontId="3" fillId="2" borderId="0" xfId="0" quotePrefix="1" applyFont="1" applyFill="1" applyBorder="1" applyAlignment="1">
      <alignment horizontal="left" vertical="top" wrapText="1"/>
    </xf>
    <xf numFmtId="0" fontId="3" fillId="2" borderId="7" xfId="0" quotePrefix="1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0" xfId="0" applyFill="1" applyBorder="1"/>
    <xf numFmtId="0" fontId="0" fillId="4" borderId="10" xfId="0" applyFill="1" applyBorder="1" applyAlignment="1">
      <alignment wrapText="1"/>
    </xf>
    <xf numFmtId="0" fontId="0" fillId="4" borderId="10" xfId="0" applyFill="1" applyBorder="1"/>
    <xf numFmtId="0" fontId="0" fillId="5" borderId="10" xfId="0" applyFill="1" applyBorder="1" applyAlignment="1">
      <alignment wrapText="1"/>
    </xf>
    <xf numFmtId="0" fontId="0" fillId="5" borderId="10" xfId="0" applyFill="1" applyBorder="1"/>
    <xf numFmtId="0" fontId="0" fillId="6" borderId="10" xfId="0" applyFill="1" applyBorder="1" applyAlignment="1">
      <alignment wrapText="1"/>
    </xf>
    <xf numFmtId="0" fontId="0" fillId="6" borderId="10" xfId="0" applyFill="1" applyBorder="1"/>
    <xf numFmtId="0" fontId="0" fillId="7" borderId="10" xfId="0" applyFill="1" applyBorder="1" applyAlignment="1">
      <alignment wrapText="1"/>
    </xf>
    <xf numFmtId="0" fontId="0" fillId="7" borderId="10" xfId="0" applyFill="1" applyBorder="1"/>
    <xf numFmtId="0" fontId="1" fillId="3" borderId="1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16" fontId="0" fillId="0" borderId="10" xfId="0" applyNumberFormat="1" applyBorder="1"/>
    <xf numFmtId="17" fontId="0" fillId="0" borderId="10" xfId="0" applyNumberFormat="1" applyBorder="1"/>
  </cellXfs>
  <cellStyles count="2">
    <cellStyle name="Hyperlink" xfId="1" builtinId="8"/>
    <cellStyle name="Normal" xfId="0" builtinId="0"/>
  </cellStyles>
  <dxfs count="26">
    <dxf>
      <font>
        <b/>
        <i val="0"/>
      </font>
      <border>
        <left style="thin">
          <color auto="1"/>
        </left>
        <right style="thin">
          <color auto="1"/>
        </right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vertical/>
        <horizontal/>
      </border>
    </dxf>
    <dxf>
      <fill>
        <patternFill>
          <bgColor rgb="FFFFFF99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 val="0"/>
        <strike/>
        <color theme="0"/>
      </font>
      <fill>
        <patternFill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 patternType="lightGrid">
          <fgColor theme="0"/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 val="0"/>
        <strike/>
        <color theme="0"/>
      </font>
      <fill>
        <patternFill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 patternType="lightGrid">
          <fgColor theme="0"/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 val="0"/>
        <strike/>
        <color theme="0"/>
      </font>
      <fill>
        <patternFill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 patternType="lightGrid">
          <fgColor theme="0"/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 val="0"/>
        <strike/>
        <color theme="0"/>
      </font>
      <fill>
        <patternFill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 patternType="lightGrid">
          <fgColor theme="0"/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vertical/>
        <horizontal/>
      </border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ont>
        <b/>
        <i val="0"/>
        <strike/>
        <color theme="0"/>
      </font>
      <fill>
        <patternFill>
          <bgColor theme="5" tint="0.39994506668294322"/>
        </patternFill>
      </fill>
    </dxf>
    <dxf>
      <fill>
        <patternFill>
          <bgColor rgb="FFFFFF99"/>
        </patternFill>
      </fill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fill>
        <patternFill patternType="lightGrid">
          <fgColor theme="0"/>
          <bgColor theme="5" tint="0.39994506668294322"/>
        </patternFill>
      </fill>
    </dxf>
    <dxf>
      <font>
        <b/>
        <i val="0"/>
        <color rgb="FF006600"/>
      </font>
    </dxf>
  </dxfs>
  <tableStyles count="0" defaultTableStyle="TableStyleMedium9" defaultPivotStyle="PivotStyleLight16"/>
  <colors>
    <mruColors>
      <color rgb="FF0066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xceltactics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685800</xdr:colOff>
      <xdr:row>57</xdr:row>
      <xdr:rowOff>57150</xdr:rowOff>
    </xdr:from>
    <xdr:to>
      <xdr:col>15</xdr:col>
      <xdr:colOff>666750</xdr:colOff>
      <xdr:row>59</xdr:row>
      <xdr:rowOff>119970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1923"/>
        <a:stretch/>
      </xdr:blipFill>
      <xdr:spPr>
        <a:xfrm>
          <a:off x="7820025" y="13449300"/>
          <a:ext cx="2124075" cy="5485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tactics.com/bill-split-hel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D463-59A0-46FE-BF21-B3AFF293286F}">
  <dimension ref="A1:AC31"/>
  <sheetViews>
    <sheetView tabSelected="1" zoomScale="90" zoomScaleNormal="90" workbookViewId="0">
      <selection activeCell="AB29" sqref="AB29"/>
    </sheetView>
  </sheetViews>
  <sheetFormatPr defaultRowHeight="14.4" x14ac:dyDescent="0.3"/>
  <cols>
    <col min="1" max="1" width="13.88671875" bestFit="1" customWidth="1"/>
    <col min="2" max="2" width="8.6640625" customWidth="1"/>
    <col min="3" max="3" width="7.21875" customWidth="1"/>
    <col min="4" max="4" width="7.88671875" customWidth="1"/>
    <col min="5" max="5" width="7.5546875" customWidth="1"/>
    <col min="6" max="6" width="8" customWidth="1"/>
    <col min="7" max="7" width="7.5546875" customWidth="1"/>
    <col min="8" max="8" width="7.21875" customWidth="1"/>
    <col min="9" max="9" width="8" customWidth="1"/>
    <col min="10" max="10" width="7.6640625" customWidth="1"/>
    <col min="11" max="11" width="7.77734375" customWidth="1"/>
    <col min="12" max="12" width="7.5546875" customWidth="1"/>
    <col min="13" max="13" width="6.44140625" customWidth="1"/>
    <col min="14" max="14" width="7.88671875" customWidth="1"/>
    <col min="15" max="15" width="7" customWidth="1"/>
    <col min="16" max="16" width="7.77734375" customWidth="1"/>
    <col min="17" max="17" width="7.44140625" customWidth="1"/>
    <col min="18" max="18" width="7.6640625" customWidth="1"/>
    <col min="19" max="19" width="7.77734375" customWidth="1"/>
    <col min="20" max="20" width="6.88671875" customWidth="1"/>
    <col min="21" max="21" width="8.109375" customWidth="1"/>
    <col min="22" max="22" width="7.5546875" customWidth="1"/>
    <col min="23" max="23" width="6.6640625" customWidth="1"/>
    <col min="24" max="24" width="7.77734375" customWidth="1"/>
    <col min="25" max="25" width="6.88671875" customWidth="1"/>
    <col min="26" max="27" width="7.77734375" customWidth="1"/>
  </cols>
  <sheetData>
    <row r="1" spans="1:29" x14ac:dyDescent="0.3">
      <c r="A1" s="40"/>
      <c r="B1" s="52" t="s">
        <v>34</v>
      </c>
      <c r="C1" s="52"/>
      <c r="D1" s="52"/>
      <c r="E1" s="52"/>
      <c r="F1" s="52"/>
      <c r="G1" s="53" t="s">
        <v>33</v>
      </c>
      <c r="H1" s="53"/>
      <c r="I1" s="53"/>
      <c r="J1" s="53"/>
      <c r="K1" s="53"/>
      <c r="L1" s="54" t="s">
        <v>35</v>
      </c>
      <c r="M1" s="54"/>
      <c r="N1" s="54"/>
      <c r="O1" s="54"/>
      <c r="P1" s="54"/>
      <c r="Q1" s="55" t="s">
        <v>36</v>
      </c>
      <c r="R1" s="55"/>
      <c r="S1" s="55"/>
      <c r="T1" s="55"/>
      <c r="U1" s="55"/>
      <c r="V1" s="56" t="s">
        <v>37</v>
      </c>
      <c r="W1" s="56"/>
      <c r="X1" s="56"/>
      <c r="Y1" s="56"/>
      <c r="Z1" s="56"/>
      <c r="AA1" t="s">
        <v>59</v>
      </c>
      <c r="AB1" t="s">
        <v>39</v>
      </c>
      <c r="AC1" t="s">
        <v>38</v>
      </c>
    </row>
    <row r="2" spans="1:29" s="39" customFormat="1" ht="43.2" x14ac:dyDescent="0.3">
      <c r="A2" s="41" t="s">
        <v>32</v>
      </c>
      <c r="B2" s="42" t="s">
        <v>27</v>
      </c>
      <c r="C2" s="42" t="s">
        <v>28</v>
      </c>
      <c r="D2" s="42" t="s">
        <v>29</v>
      </c>
      <c r="E2" s="42" t="s">
        <v>30</v>
      </c>
      <c r="F2" s="42" t="s">
        <v>31</v>
      </c>
      <c r="G2" s="46" t="s">
        <v>27</v>
      </c>
      <c r="H2" s="46" t="s">
        <v>28</v>
      </c>
      <c r="I2" s="46" t="s">
        <v>29</v>
      </c>
      <c r="J2" s="46" t="s">
        <v>30</v>
      </c>
      <c r="K2" s="46" t="s">
        <v>31</v>
      </c>
      <c r="L2" s="44" t="s">
        <v>27</v>
      </c>
      <c r="M2" s="44" t="s">
        <v>28</v>
      </c>
      <c r="N2" s="44" t="s">
        <v>29</v>
      </c>
      <c r="O2" s="44" t="s">
        <v>30</v>
      </c>
      <c r="P2" s="44" t="s">
        <v>31</v>
      </c>
      <c r="Q2" s="48" t="s">
        <v>27</v>
      </c>
      <c r="R2" s="48" t="s">
        <v>28</v>
      </c>
      <c r="S2" s="48" t="s">
        <v>29</v>
      </c>
      <c r="T2" s="48" t="s">
        <v>30</v>
      </c>
      <c r="U2" s="48" t="s">
        <v>31</v>
      </c>
      <c r="V2" s="50" t="s">
        <v>27</v>
      </c>
      <c r="W2" s="50" t="s">
        <v>28</v>
      </c>
      <c r="X2" s="50" t="s">
        <v>29</v>
      </c>
      <c r="Y2" s="50" t="s">
        <v>30</v>
      </c>
      <c r="Z2" s="50" t="s">
        <v>31</v>
      </c>
      <c r="AA2"/>
      <c r="AB2"/>
    </row>
    <row r="3" spans="1:29" x14ac:dyDescent="0.3">
      <c r="A3" s="57">
        <v>45618</v>
      </c>
      <c r="B3" s="43"/>
      <c r="C3" s="43"/>
      <c r="D3" s="43"/>
      <c r="E3" s="43"/>
      <c r="F3" s="43"/>
      <c r="G3" s="47"/>
      <c r="H3" s="47"/>
      <c r="I3" s="47">
        <v>60</v>
      </c>
      <c r="J3" s="47"/>
      <c r="K3" s="47">
        <f>SUM(G3:I3)-J3</f>
        <v>60</v>
      </c>
      <c r="L3" s="45"/>
      <c r="M3" s="45"/>
      <c r="N3" s="45"/>
      <c r="O3" s="45"/>
      <c r="P3" s="45"/>
      <c r="Q3" s="49"/>
      <c r="R3" s="49"/>
      <c r="S3" s="49">
        <v>60</v>
      </c>
      <c r="T3" s="49"/>
      <c r="U3" s="49">
        <f>SUM(Q3:S3)-T3</f>
        <v>60</v>
      </c>
      <c r="V3" s="51"/>
      <c r="W3" s="51"/>
      <c r="X3" s="51"/>
      <c r="Y3" s="51"/>
      <c r="Z3" s="51"/>
      <c r="AB3">
        <v>0</v>
      </c>
      <c r="AC3">
        <v>120</v>
      </c>
    </row>
    <row r="4" spans="1:29" x14ac:dyDescent="0.3">
      <c r="A4" s="58">
        <v>44887</v>
      </c>
      <c r="B4" s="43">
        <f>'Shared Expenses'!$D$6/'Shared Expenses'!$H$6</f>
        <v>35</v>
      </c>
      <c r="C4" s="43"/>
      <c r="D4" s="43"/>
      <c r="E4" s="43"/>
      <c r="F4" s="43">
        <f>SUM(B4:D4)-E4</f>
        <v>35</v>
      </c>
      <c r="G4" s="47">
        <f>'Shared Expenses'!$D$6/'Shared Expenses'!$H$6</f>
        <v>35</v>
      </c>
      <c r="H4" s="47">
        <v>5.42</v>
      </c>
      <c r="I4" s="47"/>
      <c r="J4" s="47"/>
      <c r="K4" s="47">
        <f>SUM(G4:I4)-J4</f>
        <v>40.42</v>
      </c>
      <c r="L4" s="45">
        <f>'Shared Expenses'!$D$6/'Shared Expenses'!$H$6</f>
        <v>35</v>
      </c>
      <c r="M4" s="45">
        <v>4.32</v>
      </c>
      <c r="N4" s="45"/>
      <c r="O4" s="45"/>
      <c r="P4" s="45">
        <f>SUM(L4:N4)-O4</f>
        <v>39.32</v>
      </c>
      <c r="Q4" s="49">
        <f>'Shared Expenses'!$D$6/'Shared Expenses'!$H$6</f>
        <v>35</v>
      </c>
      <c r="R4" s="49">
        <v>5.42</v>
      </c>
      <c r="S4" s="49"/>
      <c r="T4" s="49"/>
      <c r="U4" s="49">
        <f>SUM(Q4:S4)-T4</f>
        <v>40.42</v>
      </c>
      <c r="V4" s="51"/>
      <c r="W4" s="51"/>
      <c r="X4" s="51"/>
      <c r="Y4" s="51"/>
      <c r="Z4" s="51">
        <f>SUM(V4:X4)-Y4</f>
        <v>0</v>
      </c>
      <c r="AA4">
        <v>140</v>
      </c>
      <c r="AB4">
        <v>0</v>
      </c>
      <c r="AC4">
        <v>0</v>
      </c>
    </row>
    <row r="5" spans="1:29" x14ac:dyDescent="0.3">
      <c r="A5" s="58">
        <v>44917</v>
      </c>
      <c r="B5" s="43">
        <f>'Shared Expenses'!$D$7/'Shared Expenses'!$H$7</f>
        <v>38.799999999999997</v>
      </c>
      <c r="C5" s="43"/>
      <c r="D5" s="43"/>
      <c r="E5" s="43"/>
      <c r="F5" s="43">
        <f>SUM(B5:D5)-E5</f>
        <v>38.799999999999997</v>
      </c>
      <c r="G5" s="47">
        <f>'Shared Expenses'!$D$7/'Shared Expenses'!$H$7</f>
        <v>38.799999999999997</v>
      </c>
      <c r="H5" s="47">
        <v>5.42</v>
      </c>
      <c r="I5" s="47"/>
      <c r="J5" s="47"/>
      <c r="K5" s="47">
        <f t="shared" ref="K5:K23" si="0">SUM(G5:I5)-J5</f>
        <v>44.22</v>
      </c>
      <c r="L5" s="45">
        <f>'Shared Expenses'!$D$7/'Shared Expenses'!$H$7</f>
        <v>38.799999999999997</v>
      </c>
      <c r="M5" s="45">
        <v>4.32</v>
      </c>
      <c r="N5" s="45"/>
      <c r="O5" s="45">
        <v>160</v>
      </c>
      <c r="P5" s="45">
        <f t="shared" ref="P5:P23" si="1">SUM(L5:N5)-O5</f>
        <v>-116.88</v>
      </c>
      <c r="Q5" s="49">
        <f>'Shared Expenses'!$D$7/'Shared Expenses'!$H$7</f>
        <v>38.799999999999997</v>
      </c>
      <c r="R5" s="49">
        <v>5.42</v>
      </c>
      <c r="S5" s="49"/>
      <c r="T5" s="49"/>
      <c r="U5" s="49">
        <f t="shared" ref="U5:V23" si="2">SUM(Q5:S5)-T5</f>
        <v>44.22</v>
      </c>
      <c r="V5" s="51">
        <f>'Shared Expenses'!$D$7/'Shared Expenses'!$H$7</f>
        <v>38.799999999999997</v>
      </c>
      <c r="W5" s="51"/>
      <c r="X5" s="51"/>
      <c r="Y5" s="51"/>
      <c r="Z5" s="51">
        <f t="shared" ref="Z5:Z13" si="3">SUM(V5:X5)-Y5</f>
        <v>38.799999999999997</v>
      </c>
      <c r="AA5">
        <v>194</v>
      </c>
      <c r="AB5">
        <v>140</v>
      </c>
      <c r="AC5">
        <v>140</v>
      </c>
    </row>
    <row r="6" spans="1:29" x14ac:dyDescent="0.3">
      <c r="A6" s="58">
        <v>44948</v>
      </c>
      <c r="B6" s="43">
        <f>'Shared Expenses'!$D$8/'Shared Expenses'!$H$8</f>
        <v>32</v>
      </c>
      <c r="C6" s="43"/>
      <c r="D6" s="43"/>
      <c r="E6" s="43"/>
      <c r="F6" s="43">
        <f t="shared" ref="F6:F28" si="4">SUM(B6:D6)-E6</f>
        <v>32</v>
      </c>
      <c r="G6" s="47">
        <f>'Shared Expenses'!$D$8/'Shared Expenses'!$H$8</f>
        <v>32</v>
      </c>
      <c r="H6" s="47">
        <v>5.42</v>
      </c>
      <c r="I6" s="47"/>
      <c r="J6" s="47">
        <v>130</v>
      </c>
      <c r="K6" s="47">
        <f t="shared" si="0"/>
        <v>-92.58</v>
      </c>
      <c r="L6" s="45">
        <f>'Shared Expenses'!$D$8/'Shared Expenses'!$H$8</f>
        <v>32</v>
      </c>
      <c r="M6" s="45">
        <v>4.32</v>
      </c>
      <c r="N6" s="45"/>
      <c r="O6" s="45"/>
      <c r="P6" s="45">
        <f t="shared" si="1"/>
        <v>36.32</v>
      </c>
      <c r="Q6" s="49">
        <f>'Shared Expenses'!$D$8/'Shared Expenses'!$H$8</f>
        <v>32</v>
      </c>
      <c r="R6" s="49">
        <v>5.42</v>
      </c>
      <c r="S6" s="49"/>
      <c r="T6" s="49">
        <v>130</v>
      </c>
      <c r="U6" s="49">
        <f t="shared" si="2"/>
        <v>-92.58</v>
      </c>
      <c r="V6" s="51">
        <f>'Shared Expenses'!$D$8/'Shared Expenses'!$H$8</f>
        <v>32</v>
      </c>
      <c r="W6" s="51"/>
      <c r="X6" s="51"/>
      <c r="Y6" s="51"/>
      <c r="Z6" s="51">
        <f t="shared" si="3"/>
        <v>32</v>
      </c>
      <c r="AA6">
        <v>-35</v>
      </c>
      <c r="AC6">
        <v>49.16</v>
      </c>
    </row>
    <row r="7" spans="1:29" x14ac:dyDescent="0.3">
      <c r="A7" s="58">
        <v>44979</v>
      </c>
      <c r="B7" s="43">
        <f>'Shared Expenses'!$D$9/'Shared Expenses'!$H$9</f>
        <v>32</v>
      </c>
      <c r="C7" s="43"/>
      <c r="D7" s="43"/>
      <c r="E7" s="43"/>
      <c r="F7" s="43">
        <f t="shared" si="4"/>
        <v>32</v>
      </c>
      <c r="G7" s="47">
        <f>'Shared Expenses'!$D$9/'Shared Expenses'!$H$9</f>
        <v>32</v>
      </c>
      <c r="H7" s="47">
        <v>5.42</v>
      </c>
      <c r="I7" s="47"/>
      <c r="J7" s="47"/>
      <c r="K7" s="47">
        <f t="shared" si="0"/>
        <v>37.42</v>
      </c>
      <c r="L7" s="45">
        <f>'Shared Expenses'!$D$9/'Shared Expenses'!$H$9</f>
        <v>32</v>
      </c>
      <c r="M7" s="45">
        <v>4.32</v>
      </c>
      <c r="N7" s="45"/>
      <c r="O7" s="45"/>
      <c r="P7" s="45">
        <f t="shared" si="1"/>
        <v>36.32</v>
      </c>
      <c r="Q7" s="49">
        <f>'Shared Expenses'!$D$9/'Shared Expenses'!$H$9</f>
        <v>32</v>
      </c>
      <c r="R7" s="49">
        <v>5.42</v>
      </c>
      <c r="S7" s="49"/>
      <c r="T7" s="49"/>
      <c r="U7" s="49">
        <f t="shared" si="2"/>
        <v>37.42</v>
      </c>
      <c r="V7" s="51">
        <f>'Shared Expenses'!$D$9/'Shared Expenses'!$H$9</f>
        <v>32</v>
      </c>
      <c r="W7" s="51"/>
      <c r="X7" s="51"/>
      <c r="Y7" s="51"/>
      <c r="Z7" s="51">
        <f t="shared" si="3"/>
        <v>32</v>
      </c>
      <c r="AA7">
        <v>139.47999999999999</v>
      </c>
      <c r="AB7">
        <v>-35</v>
      </c>
      <c r="AC7">
        <v>0</v>
      </c>
    </row>
    <row r="8" spans="1:29" x14ac:dyDescent="0.3">
      <c r="A8" s="58">
        <v>45007</v>
      </c>
      <c r="B8" s="43">
        <f>'Shared Expenses'!$D$10/'Shared Expenses'!$H$10</f>
        <v>32</v>
      </c>
      <c r="C8" s="43"/>
      <c r="D8" s="43"/>
      <c r="E8" s="43">
        <v>4</v>
      </c>
      <c r="F8" s="43">
        <f t="shared" si="4"/>
        <v>28</v>
      </c>
      <c r="G8" s="47">
        <f>'Shared Expenses'!$D$10/'Shared Expenses'!$H$10</f>
        <v>32</v>
      </c>
      <c r="H8" s="47">
        <v>5.42</v>
      </c>
      <c r="I8" s="47"/>
      <c r="J8" s="47">
        <v>4</v>
      </c>
      <c r="K8" s="47">
        <f t="shared" si="0"/>
        <v>33.42</v>
      </c>
      <c r="L8" s="45">
        <f>'Shared Expenses'!$D$10/'Shared Expenses'!$H$10</f>
        <v>32</v>
      </c>
      <c r="M8" s="45">
        <v>4.32</v>
      </c>
      <c r="N8" s="45"/>
      <c r="O8" s="45">
        <v>4</v>
      </c>
      <c r="P8" s="45">
        <f t="shared" si="1"/>
        <v>32.32</v>
      </c>
      <c r="Q8" s="49">
        <f>'Shared Expenses'!$D$10/'Shared Expenses'!$H$10</f>
        <v>32</v>
      </c>
      <c r="R8" s="49">
        <v>5.42</v>
      </c>
      <c r="S8" s="49"/>
      <c r="T8" s="49">
        <v>4</v>
      </c>
      <c r="U8" s="49">
        <f t="shared" si="2"/>
        <v>33.42</v>
      </c>
      <c r="V8" s="51">
        <f>'Shared Expenses'!$D$10/'Shared Expenses'!$H$10</f>
        <v>32</v>
      </c>
      <c r="W8" s="51"/>
      <c r="X8" s="51"/>
      <c r="Y8" s="51">
        <v>54</v>
      </c>
      <c r="Z8" s="51">
        <f t="shared" si="3"/>
        <v>-22</v>
      </c>
      <c r="AA8">
        <v>175.16</v>
      </c>
      <c r="AB8">
        <v>139.47999999999999</v>
      </c>
      <c r="AC8">
        <v>-69.48</v>
      </c>
    </row>
    <row r="9" spans="1:29" x14ac:dyDescent="0.3">
      <c r="A9" s="58">
        <v>45038</v>
      </c>
      <c r="B9" s="43">
        <f>'Shared Expenses'!$D$11/'Shared Expenses'!$H$11</f>
        <v>32</v>
      </c>
      <c r="C9" s="43"/>
      <c r="D9" s="43"/>
      <c r="E9" s="43"/>
      <c r="F9" s="43">
        <f t="shared" si="4"/>
        <v>32</v>
      </c>
      <c r="G9" s="47">
        <f>'Shared Expenses'!$D$11/'Shared Expenses'!$H$11</f>
        <v>32</v>
      </c>
      <c r="H9" s="47">
        <v>5.42</v>
      </c>
      <c r="I9" s="47"/>
      <c r="J9" s="47"/>
      <c r="K9" s="47">
        <f t="shared" si="0"/>
        <v>37.42</v>
      </c>
      <c r="L9" s="45">
        <f>'Shared Expenses'!$D$11/'Shared Expenses'!$H$11</f>
        <v>32</v>
      </c>
      <c r="M9" s="45">
        <v>4.32</v>
      </c>
      <c r="N9" s="45"/>
      <c r="O9" s="45"/>
      <c r="P9" s="45">
        <f t="shared" si="1"/>
        <v>36.32</v>
      </c>
      <c r="Q9" s="49">
        <f>'Shared Expenses'!$D$11/'Shared Expenses'!$H$11</f>
        <v>32</v>
      </c>
      <c r="R9" s="49">
        <v>5.42</v>
      </c>
      <c r="S9" s="49"/>
      <c r="T9" s="49"/>
      <c r="U9" s="49">
        <f t="shared" si="2"/>
        <v>37.42</v>
      </c>
      <c r="V9" s="51">
        <f>'Shared Expenses'!$D$11/'Shared Expenses'!$H$11</f>
        <v>32</v>
      </c>
      <c r="W9" s="51"/>
      <c r="X9" s="51"/>
      <c r="Y9" s="51"/>
      <c r="Z9" s="51">
        <f t="shared" si="3"/>
        <v>32</v>
      </c>
      <c r="AA9">
        <v>175</v>
      </c>
      <c r="AB9">
        <v>0</v>
      </c>
      <c r="AC9">
        <v>175</v>
      </c>
    </row>
    <row r="10" spans="1:29" x14ac:dyDescent="0.3">
      <c r="A10" s="58">
        <v>45068</v>
      </c>
      <c r="B10" s="43">
        <f>'Shared Expenses'!$D$12/'Shared Expenses'!$H$12</f>
        <v>32</v>
      </c>
      <c r="C10" s="43"/>
      <c r="D10" s="43"/>
      <c r="E10" s="43"/>
      <c r="F10" s="43">
        <f t="shared" si="4"/>
        <v>32</v>
      </c>
      <c r="G10" s="47">
        <f>'Shared Expenses'!$D$12/'Shared Expenses'!$H$12</f>
        <v>32</v>
      </c>
      <c r="H10" s="47">
        <v>5.42</v>
      </c>
      <c r="I10" s="47"/>
      <c r="J10" s="47"/>
      <c r="K10" s="47">
        <f t="shared" si="0"/>
        <v>37.42</v>
      </c>
      <c r="L10" s="45">
        <f>'Shared Expenses'!$D$12/'Shared Expenses'!$H$12</f>
        <v>32</v>
      </c>
      <c r="M10" s="45">
        <v>4.32</v>
      </c>
      <c r="N10" s="45"/>
      <c r="O10" s="45"/>
      <c r="P10" s="45">
        <f t="shared" si="1"/>
        <v>36.32</v>
      </c>
      <c r="Q10" s="49">
        <f>'Shared Expenses'!$D$12/'Shared Expenses'!$H$12</f>
        <v>32</v>
      </c>
      <c r="R10" s="49">
        <v>5.42</v>
      </c>
      <c r="S10" s="49"/>
      <c r="T10" s="49"/>
      <c r="U10" s="49">
        <f t="shared" si="2"/>
        <v>37.42</v>
      </c>
      <c r="V10" s="51">
        <f>'Shared Expenses'!$D$12/'Shared Expenses'!$H$12</f>
        <v>32</v>
      </c>
      <c r="W10" s="51"/>
      <c r="X10" s="51"/>
      <c r="Y10" s="51"/>
      <c r="Z10" s="51">
        <f t="shared" si="3"/>
        <v>32</v>
      </c>
      <c r="AA10">
        <v>175</v>
      </c>
      <c r="AC10">
        <v>175</v>
      </c>
    </row>
    <row r="11" spans="1:29" x14ac:dyDescent="0.3">
      <c r="A11" s="58">
        <v>45099</v>
      </c>
      <c r="B11" s="43">
        <f>'Shared Expenses'!$D$13/'Shared Expenses'!$H$13</f>
        <v>32</v>
      </c>
      <c r="C11" s="43"/>
      <c r="D11" s="43"/>
      <c r="E11" s="43"/>
      <c r="F11" s="43">
        <f t="shared" si="4"/>
        <v>32</v>
      </c>
      <c r="G11" s="47">
        <f>'Shared Expenses'!$D$13/'Shared Expenses'!$H$13</f>
        <v>32</v>
      </c>
      <c r="H11" s="47">
        <v>5.42</v>
      </c>
      <c r="I11" s="47"/>
      <c r="J11" s="47"/>
      <c r="K11" s="47">
        <f t="shared" si="0"/>
        <v>37.42</v>
      </c>
      <c r="L11" s="45">
        <f>'Shared Expenses'!$D$13/'Shared Expenses'!$H$13</f>
        <v>32</v>
      </c>
      <c r="M11" s="45">
        <v>4.32</v>
      </c>
      <c r="N11" s="45"/>
      <c r="O11" s="45"/>
      <c r="P11" s="45">
        <f t="shared" si="1"/>
        <v>36.32</v>
      </c>
      <c r="Q11" s="49">
        <f>'Shared Expenses'!$D$13/'Shared Expenses'!$H$13</f>
        <v>32</v>
      </c>
      <c r="R11" s="49">
        <v>5.42</v>
      </c>
      <c r="S11" s="49"/>
      <c r="T11" s="49"/>
      <c r="U11" s="49">
        <f t="shared" si="2"/>
        <v>37.42</v>
      </c>
      <c r="V11" s="51">
        <f>'Shared Expenses'!$D$13/'Shared Expenses'!$H$13</f>
        <v>32</v>
      </c>
      <c r="W11" s="51"/>
      <c r="X11" s="51"/>
      <c r="Y11" s="51"/>
      <c r="Z11" s="51">
        <f t="shared" si="3"/>
        <v>32</v>
      </c>
      <c r="AA11">
        <v>175</v>
      </c>
      <c r="AC11">
        <v>175</v>
      </c>
    </row>
    <row r="12" spans="1:29" x14ac:dyDescent="0.3">
      <c r="A12" s="58">
        <v>45129</v>
      </c>
      <c r="B12" s="43">
        <f>'Shared Expenses'!$D$14/'Shared Expenses'!$H$14</f>
        <v>32</v>
      </c>
      <c r="C12" s="43"/>
      <c r="D12" s="43"/>
      <c r="E12" s="43"/>
      <c r="F12" s="43">
        <f t="shared" si="4"/>
        <v>32</v>
      </c>
      <c r="G12" s="47">
        <f>'Shared Expenses'!$D$14/'Shared Expenses'!$H$14</f>
        <v>32</v>
      </c>
      <c r="H12" s="47">
        <v>5.42</v>
      </c>
      <c r="I12" s="47"/>
      <c r="J12" s="47"/>
      <c r="K12" s="47">
        <f t="shared" si="0"/>
        <v>37.42</v>
      </c>
      <c r="L12" s="45">
        <f>'Shared Expenses'!$D$14/'Shared Expenses'!$H$14</f>
        <v>32</v>
      </c>
      <c r="M12" s="45">
        <v>4.32</v>
      </c>
      <c r="N12" s="45"/>
      <c r="O12" s="45"/>
      <c r="P12" s="45">
        <f t="shared" si="1"/>
        <v>36.32</v>
      </c>
      <c r="Q12" s="49">
        <f>'Shared Expenses'!$D$14/'Shared Expenses'!$H$14</f>
        <v>32</v>
      </c>
      <c r="R12" s="49">
        <v>5.42</v>
      </c>
      <c r="S12" s="49"/>
      <c r="T12" s="49"/>
      <c r="U12" s="49">
        <f t="shared" si="2"/>
        <v>37.42</v>
      </c>
      <c r="V12" s="51">
        <f>'Shared Expenses'!$D$14/'Shared Expenses'!$H$14</f>
        <v>32</v>
      </c>
      <c r="W12" s="51"/>
      <c r="X12" s="51"/>
      <c r="Y12" s="51"/>
      <c r="Z12" s="51">
        <f t="shared" si="3"/>
        <v>32</v>
      </c>
      <c r="AA12">
        <v>175</v>
      </c>
      <c r="AC12">
        <v>175</v>
      </c>
    </row>
    <row r="13" spans="1:29" x14ac:dyDescent="0.3">
      <c r="A13" s="58">
        <v>45160</v>
      </c>
      <c r="B13" s="43">
        <f>'Shared Expenses'!$D$15/'Shared Expenses'!$H$15</f>
        <v>28.580000000000002</v>
      </c>
      <c r="C13" s="43"/>
      <c r="D13" s="43"/>
      <c r="E13" s="43"/>
      <c r="F13" s="43">
        <f t="shared" si="4"/>
        <v>28.580000000000002</v>
      </c>
      <c r="G13" s="47">
        <f>'Shared Expenses'!$D$15/'Shared Expenses'!$H$15</f>
        <v>28.580000000000002</v>
      </c>
      <c r="H13" s="47">
        <v>5.42</v>
      </c>
      <c r="I13" s="47"/>
      <c r="J13" s="47"/>
      <c r="K13" s="47">
        <f t="shared" si="0"/>
        <v>34</v>
      </c>
      <c r="L13" s="45">
        <f>'Shared Expenses'!$D$15/'Shared Expenses'!$H$15</f>
        <v>28.580000000000002</v>
      </c>
      <c r="M13" s="45">
        <v>4.32</v>
      </c>
      <c r="N13" s="45"/>
      <c r="O13" s="45"/>
      <c r="P13" s="45">
        <f t="shared" si="1"/>
        <v>32.900000000000006</v>
      </c>
      <c r="Q13" s="49">
        <f>'Shared Expenses'!$D$15/'Shared Expenses'!$H$15</f>
        <v>28.580000000000002</v>
      </c>
      <c r="R13" s="49">
        <v>5.42</v>
      </c>
      <c r="S13" s="49"/>
      <c r="T13" s="49"/>
      <c r="U13" s="49">
        <f t="shared" si="2"/>
        <v>34</v>
      </c>
      <c r="V13" s="51">
        <f>'Shared Expenses'!$D$15/'Shared Expenses'!$H$15</f>
        <v>28.580000000000002</v>
      </c>
      <c r="W13" s="51"/>
      <c r="X13" s="51"/>
      <c r="Y13" s="51"/>
      <c r="Z13" s="51">
        <f t="shared" si="3"/>
        <v>28.580000000000002</v>
      </c>
      <c r="AA13">
        <v>157</v>
      </c>
      <c r="AC13">
        <v>175</v>
      </c>
    </row>
    <row r="14" spans="1:29" x14ac:dyDescent="0.3">
      <c r="A14" s="58">
        <v>45191</v>
      </c>
      <c r="B14" s="43">
        <f>'Shared Expenses'!$D$16/'Shared Expenses'!$H$16</f>
        <v>34</v>
      </c>
      <c r="C14" s="43"/>
      <c r="D14" s="43"/>
      <c r="E14" s="43"/>
      <c r="F14" s="43">
        <f t="shared" si="4"/>
        <v>34</v>
      </c>
      <c r="G14" s="47">
        <f>'Shared Expenses'!$D$16/'Shared Expenses'!$H$16</f>
        <v>34</v>
      </c>
      <c r="H14" s="47">
        <v>5.42</v>
      </c>
      <c r="I14" s="47"/>
      <c r="J14" s="47"/>
      <c r="K14" s="47">
        <f t="shared" si="0"/>
        <v>39.42</v>
      </c>
      <c r="L14" s="45">
        <f>'Shared Expenses'!$D$16/'Shared Expenses'!$H$16</f>
        <v>34</v>
      </c>
      <c r="M14" s="45">
        <v>4.32</v>
      </c>
      <c r="N14" s="45"/>
      <c r="O14" s="45"/>
      <c r="P14" s="45">
        <f t="shared" si="1"/>
        <v>38.32</v>
      </c>
      <c r="Q14" s="49">
        <f>'Shared Expenses'!$D$16/'Shared Expenses'!$H$16</f>
        <v>34</v>
      </c>
      <c r="R14" s="49">
        <v>5.42</v>
      </c>
      <c r="S14" s="49"/>
      <c r="T14" s="49"/>
      <c r="U14" s="49">
        <f t="shared" si="2"/>
        <v>39.42</v>
      </c>
      <c r="V14" s="51"/>
      <c r="W14" s="51"/>
      <c r="X14" s="51"/>
      <c r="Y14" s="51"/>
      <c r="Z14" s="51"/>
      <c r="AA14">
        <v>151</v>
      </c>
      <c r="AC14">
        <v>157.38999999999999</v>
      </c>
    </row>
    <row r="15" spans="1:29" x14ac:dyDescent="0.3">
      <c r="A15" s="58">
        <v>45221</v>
      </c>
      <c r="B15" s="43">
        <f>'Shared Expenses'!$D$17/'Shared Expenses'!$H$17</f>
        <v>34</v>
      </c>
      <c r="C15" s="43"/>
      <c r="D15" s="43"/>
      <c r="E15" s="43"/>
      <c r="F15" s="43">
        <f t="shared" si="4"/>
        <v>34</v>
      </c>
      <c r="G15" s="47">
        <f>'Shared Expenses'!$D$17/'Shared Expenses'!$H$17</f>
        <v>34</v>
      </c>
      <c r="H15" s="47">
        <v>5.42</v>
      </c>
      <c r="I15" s="47"/>
      <c r="J15" s="47"/>
      <c r="K15" s="47">
        <f t="shared" si="0"/>
        <v>39.42</v>
      </c>
      <c r="L15" s="45">
        <f>'Shared Expenses'!$D$17/'Shared Expenses'!$H$17</f>
        <v>34</v>
      </c>
      <c r="M15" s="45">
        <v>4.32</v>
      </c>
      <c r="N15" s="45"/>
      <c r="O15" s="45"/>
      <c r="P15" s="45">
        <f t="shared" si="1"/>
        <v>38.32</v>
      </c>
      <c r="Q15" s="49">
        <f>'Shared Expenses'!$D$17/'Shared Expenses'!$H$17</f>
        <v>34</v>
      </c>
      <c r="R15" s="49">
        <v>5.42</v>
      </c>
      <c r="S15" s="49"/>
      <c r="T15" s="49"/>
      <c r="U15" s="49">
        <f t="shared" si="2"/>
        <v>39.42</v>
      </c>
      <c r="V15" s="51"/>
      <c r="W15" s="51"/>
      <c r="X15" s="51"/>
      <c r="Y15" s="51"/>
      <c r="Z15" s="51"/>
      <c r="AA15">
        <v>151</v>
      </c>
      <c r="AC15">
        <v>151</v>
      </c>
    </row>
    <row r="16" spans="1:29" x14ac:dyDescent="0.3">
      <c r="A16" s="58">
        <v>45252</v>
      </c>
      <c r="B16" s="43">
        <f>'Shared Expenses'!$D$18/'Shared Expenses'!$H$18</f>
        <v>34</v>
      </c>
      <c r="C16" s="43"/>
      <c r="D16" s="43"/>
      <c r="E16" s="43"/>
      <c r="F16" s="43">
        <f t="shared" si="4"/>
        <v>34</v>
      </c>
      <c r="G16" s="47">
        <f>'Shared Expenses'!$D$18/'Shared Expenses'!$H$18</f>
        <v>34</v>
      </c>
      <c r="H16" s="47">
        <v>5.42</v>
      </c>
      <c r="I16" s="47"/>
      <c r="J16" s="47"/>
      <c r="K16" s="47">
        <f t="shared" si="0"/>
        <v>39.42</v>
      </c>
      <c r="L16" s="45">
        <f>'Shared Expenses'!$D$18/'Shared Expenses'!$H$18</f>
        <v>34</v>
      </c>
      <c r="M16" s="45">
        <v>4.32</v>
      </c>
      <c r="N16" s="45"/>
      <c r="O16" s="45"/>
      <c r="P16" s="45">
        <f t="shared" si="1"/>
        <v>38.32</v>
      </c>
      <c r="Q16" s="49">
        <f>'Shared Expenses'!$D$18/'Shared Expenses'!$H$18</f>
        <v>34</v>
      </c>
      <c r="R16" s="49">
        <v>5.42</v>
      </c>
      <c r="S16" s="49"/>
      <c r="T16" s="49"/>
      <c r="U16" s="49">
        <f t="shared" si="2"/>
        <v>39.42</v>
      </c>
      <c r="V16" s="51"/>
      <c r="W16" s="51"/>
      <c r="X16" s="51"/>
      <c r="Y16" s="51"/>
      <c r="Z16" s="51"/>
      <c r="AA16">
        <v>151</v>
      </c>
      <c r="AC16">
        <v>151</v>
      </c>
    </row>
    <row r="17" spans="1:29" x14ac:dyDescent="0.3">
      <c r="A17" s="58">
        <v>45282</v>
      </c>
      <c r="B17" s="43">
        <f>'Shared Expenses'!$D$19/'Shared Expenses'!$H$19</f>
        <v>34</v>
      </c>
      <c r="C17" s="43"/>
      <c r="D17" s="43"/>
      <c r="E17" s="43"/>
      <c r="F17" s="43">
        <f t="shared" si="4"/>
        <v>34</v>
      </c>
      <c r="G17" s="47">
        <f>'Shared Expenses'!$D$19/'Shared Expenses'!$H$19</f>
        <v>34</v>
      </c>
      <c r="H17" s="47">
        <v>5.42</v>
      </c>
      <c r="I17" s="47"/>
      <c r="J17" s="47"/>
      <c r="K17" s="47">
        <f t="shared" si="0"/>
        <v>39.42</v>
      </c>
      <c r="L17" s="45">
        <f>'Shared Expenses'!$D$19/'Shared Expenses'!$H$19</f>
        <v>34</v>
      </c>
      <c r="M17" s="45">
        <v>4.32</v>
      </c>
      <c r="N17" s="45"/>
      <c r="O17" s="45"/>
      <c r="P17" s="45">
        <f t="shared" si="1"/>
        <v>38.32</v>
      </c>
      <c r="Q17" s="49">
        <f>'Shared Expenses'!$D$19/'Shared Expenses'!$H$19</f>
        <v>34</v>
      </c>
      <c r="R17" s="49">
        <v>5.42</v>
      </c>
      <c r="S17" s="49"/>
      <c r="T17" s="49"/>
      <c r="U17" s="49">
        <f t="shared" si="2"/>
        <v>39.42</v>
      </c>
      <c r="V17" s="51"/>
      <c r="W17" s="51"/>
      <c r="X17" s="51"/>
      <c r="Y17" s="51"/>
      <c r="Z17" s="51"/>
      <c r="AA17">
        <v>151</v>
      </c>
      <c r="AC17">
        <v>151</v>
      </c>
    </row>
    <row r="18" spans="1:29" x14ac:dyDescent="0.3">
      <c r="A18" s="58">
        <v>45313</v>
      </c>
      <c r="B18" s="43">
        <f>'Shared Expenses'!$D$20/'Shared Expenses'!$H$20</f>
        <v>34</v>
      </c>
      <c r="C18" s="43"/>
      <c r="D18" s="43"/>
      <c r="E18" s="43"/>
      <c r="F18" s="43">
        <f t="shared" si="4"/>
        <v>34</v>
      </c>
      <c r="G18" s="47">
        <f>'Shared Expenses'!$D$20/'Shared Expenses'!$H$20</f>
        <v>34</v>
      </c>
      <c r="H18" s="47">
        <v>5.42</v>
      </c>
      <c r="I18" s="47"/>
      <c r="J18" s="47"/>
      <c r="K18" s="47">
        <f t="shared" si="0"/>
        <v>39.42</v>
      </c>
      <c r="L18" s="45">
        <f>'Shared Expenses'!$D$20/'Shared Expenses'!$H$20</f>
        <v>34</v>
      </c>
      <c r="M18" s="45">
        <v>4.32</v>
      </c>
      <c r="N18" s="45"/>
      <c r="O18" s="45"/>
      <c r="P18" s="45">
        <f t="shared" si="1"/>
        <v>38.32</v>
      </c>
      <c r="Q18" s="49">
        <f>'Shared Expenses'!$D$20/'Shared Expenses'!$H$20</f>
        <v>34</v>
      </c>
      <c r="R18" s="49">
        <v>5.42</v>
      </c>
      <c r="S18" s="49"/>
      <c r="T18" s="49"/>
      <c r="U18" s="49">
        <f t="shared" si="2"/>
        <v>39.42</v>
      </c>
      <c r="V18" s="51"/>
      <c r="W18" s="51"/>
      <c r="X18" s="51"/>
      <c r="Y18" s="51"/>
      <c r="Z18" s="51"/>
      <c r="AA18">
        <v>151</v>
      </c>
      <c r="AC18">
        <v>151</v>
      </c>
    </row>
    <row r="19" spans="1:29" x14ac:dyDescent="0.3">
      <c r="A19" s="58">
        <v>45344</v>
      </c>
      <c r="B19" s="43">
        <f>'Shared Expenses'!$D$21/'Shared Expenses'!$H$21</f>
        <v>34</v>
      </c>
      <c r="C19" s="43"/>
      <c r="D19" s="43"/>
      <c r="E19" s="43"/>
      <c r="F19" s="43">
        <f t="shared" si="4"/>
        <v>34</v>
      </c>
      <c r="G19" s="47">
        <f>'Shared Expenses'!$D$21/'Shared Expenses'!$H$21</f>
        <v>34</v>
      </c>
      <c r="H19" s="47">
        <v>5.42</v>
      </c>
      <c r="I19" s="47"/>
      <c r="J19" s="47"/>
      <c r="K19" s="47">
        <f t="shared" si="0"/>
        <v>39.42</v>
      </c>
      <c r="L19" s="45">
        <f>'Shared Expenses'!$D$21/'Shared Expenses'!$H$21</f>
        <v>34</v>
      </c>
      <c r="M19" s="45">
        <v>4.32</v>
      </c>
      <c r="N19" s="45"/>
      <c r="O19" s="45"/>
      <c r="P19" s="45">
        <f t="shared" si="1"/>
        <v>38.32</v>
      </c>
      <c r="Q19" s="49">
        <f>'Shared Expenses'!$D$21/'Shared Expenses'!$H$21</f>
        <v>34</v>
      </c>
      <c r="R19" s="49">
        <v>5.42</v>
      </c>
      <c r="S19" s="49"/>
      <c r="T19" s="49"/>
      <c r="U19" s="49">
        <f t="shared" si="2"/>
        <v>39.42</v>
      </c>
      <c r="V19" s="51"/>
      <c r="W19" s="51"/>
      <c r="X19" s="51"/>
      <c r="Y19" s="51"/>
      <c r="Z19" s="51"/>
      <c r="AA19">
        <v>151</v>
      </c>
      <c r="AC19">
        <v>151</v>
      </c>
    </row>
    <row r="20" spans="1:29" x14ac:dyDescent="0.3">
      <c r="A20" s="58">
        <v>45373</v>
      </c>
      <c r="B20" s="43">
        <f>'Shared Expenses'!$D$22/'Shared Expenses'!$H$22</f>
        <v>34</v>
      </c>
      <c r="C20" s="43"/>
      <c r="D20" s="43"/>
      <c r="E20" s="43"/>
      <c r="F20" s="43">
        <f t="shared" si="4"/>
        <v>34</v>
      </c>
      <c r="G20" s="47">
        <f>'Shared Expenses'!$D$22/'Shared Expenses'!$H$22</f>
        <v>34</v>
      </c>
      <c r="H20" s="47">
        <v>5.42</v>
      </c>
      <c r="I20" s="47"/>
      <c r="J20" s="47"/>
      <c r="K20" s="47">
        <f t="shared" si="0"/>
        <v>39.42</v>
      </c>
      <c r="L20" s="45">
        <f>'Shared Expenses'!$D$22/'Shared Expenses'!$H$22</f>
        <v>34</v>
      </c>
      <c r="M20" s="45">
        <v>4.32</v>
      </c>
      <c r="N20" s="45"/>
      <c r="O20" s="45"/>
      <c r="P20" s="45">
        <f t="shared" si="1"/>
        <v>38.32</v>
      </c>
      <c r="Q20" s="49">
        <f>'Shared Expenses'!$D$22/'Shared Expenses'!$H$22</f>
        <v>34</v>
      </c>
      <c r="R20" s="49">
        <v>5.42</v>
      </c>
      <c r="S20" s="49"/>
      <c r="T20" s="49"/>
      <c r="U20" s="49">
        <f t="shared" si="2"/>
        <v>39.42</v>
      </c>
      <c r="V20" s="51"/>
      <c r="W20" s="51"/>
      <c r="X20" s="51"/>
      <c r="Y20" s="51"/>
      <c r="Z20" s="51"/>
      <c r="AA20">
        <v>151</v>
      </c>
      <c r="AC20">
        <v>151</v>
      </c>
    </row>
    <row r="21" spans="1:29" x14ac:dyDescent="0.3">
      <c r="A21" s="58">
        <v>45404</v>
      </c>
      <c r="B21" s="43">
        <f>'Shared Expenses'!$D$23/'Shared Expenses'!$H$23</f>
        <v>34</v>
      </c>
      <c r="C21" s="43"/>
      <c r="D21" s="43"/>
      <c r="E21" s="43"/>
      <c r="F21" s="43">
        <f t="shared" si="4"/>
        <v>34</v>
      </c>
      <c r="G21" s="47">
        <f>'Shared Expenses'!$D$23/'Shared Expenses'!$H$23</f>
        <v>34</v>
      </c>
      <c r="H21" s="47">
        <v>5.42</v>
      </c>
      <c r="I21" s="47"/>
      <c r="J21" s="47"/>
      <c r="K21" s="47">
        <f t="shared" si="0"/>
        <v>39.42</v>
      </c>
      <c r="L21" s="45">
        <f>'Shared Expenses'!$D$23/'Shared Expenses'!$H$23</f>
        <v>34</v>
      </c>
      <c r="M21" s="45">
        <v>4.32</v>
      </c>
      <c r="N21" s="45"/>
      <c r="O21" s="45"/>
      <c r="P21" s="45">
        <f t="shared" si="1"/>
        <v>38.32</v>
      </c>
      <c r="Q21" s="49">
        <f>'Shared Expenses'!$D$23/'Shared Expenses'!$H$23</f>
        <v>34</v>
      </c>
      <c r="R21" s="49">
        <v>5.42</v>
      </c>
      <c r="S21" s="49"/>
      <c r="T21" s="49"/>
      <c r="U21" s="49">
        <f t="shared" si="2"/>
        <v>39.42</v>
      </c>
      <c r="V21" s="51"/>
      <c r="W21" s="51"/>
      <c r="X21" s="51"/>
      <c r="Y21" s="51"/>
      <c r="Z21" s="51"/>
      <c r="AA21">
        <v>151</v>
      </c>
      <c r="AC21">
        <v>151</v>
      </c>
    </row>
    <row r="22" spans="1:29" x14ac:dyDescent="0.3">
      <c r="A22" s="58">
        <v>45434</v>
      </c>
      <c r="B22" s="43">
        <f>'Shared Expenses'!$D$24/'Shared Expenses'!$H$24</f>
        <v>34</v>
      </c>
      <c r="C22" s="43"/>
      <c r="D22" s="43"/>
      <c r="E22" s="43"/>
      <c r="F22" s="43">
        <f t="shared" si="4"/>
        <v>34</v>
      </c>
      <c r="G22" s="47">
        <f>'Shared Expenses'!$D$24/'Shared Expenses'!$H$24</f>
        <v>34</v>
      </c>
      <c r="H22" s="47">
        <v>5.42</v>
      </c>
      <c r="I22" s="47"/>
      <c r="J22" s="47"/>
      <c r="K22" s="47">
        <f t="shared" si="0"/>
        <v>39.42</v>
      </c>
      <c r="L22" s="45">
        <f>'Shared Expenses'!$D$24/'Shared Expenses'!$H$24</f>
        <v>34</v>
      </c>
      <c r="M22" s="45">
        <v>4.32</v>
      </c>
      <c r="N22" s="45"/>
      <c r="O22" s="45"/>
      <c r="P22" s="45">
        <f t="shared" si="1"/>
        <v>38.32</v>
      </c>
      <c r="Q22" s="49">
        <f>'Shared Expenses'!$D$24/'Shared Expenses'!$H$24</f>
        <v>34</v>
      </c>
      <c r="R22" s="49">
        <v>5.42</v>
      </c>
      <c r="S22" s="49"/>
      <c r="T22" s="49"/>
      <c r="U22" s="49">
        <f t="shared" si="2"/>
        <v>39.42</v>
      </c>
      <c r="V22" s="51"/>
      <c r="W22" s="51"/>
      <c r="X22" s="51"/>
      <c r="Y22" s="51"/>
      <c r="Z22" s="51"/>
      <c r="AA22">
        <v>151</v>
      </c>
      <c r="AC22">
        <v>151</v>
      </c>
    </row>
    <row r="23" spans="1:29" x14ac:dyDescent="0.3">
      <c r="A23" s="58">
        <v>45465</v>
      </c>
      <c r="B23" s="43">
        <f>'Shared Expenses'!$D$25/'Shared Expenses'!$H$25</f>
        <v>34</v>
      </c>
      <c r="C23" s="43"/>
      <c r="D23" s="43"/>
      <c r="E23" s="43"/>
      <c r="F23" s="43">
        <f t="shared" si="4"/>
        <v>34</v>
      </c>
      <c r="G23" s="47">
        <f>'Shared Expenses'!$D$25/'Shared Expenses'!$H$25</f>
        <v>34</v>
      </c>
      <c r="H23" s="47">
        <v>5.42</v>
      </c>
      <c r="I23" s="47"/>
      <c r="J23" s="47"/>
      <c r="K23" s="47">
        <f t="shared" si="0"/>
        <v>39.42</v>
      </c>
      <c r="L23" s="45">
        <f>'Shared Expenses'!$D$25/'Shared Expenses'!$H$25</f>
        <v>34</v>
      </c>
      <c r="M23" s="45">
        <v>4.32</v>
      </c>
      <c r="N23" s="45"/>
      <c r="O23" s="45"/>
      <c r="P23" s="45">
        <f t="shared" si="1"/>
        <v>38.32</v>
      </c>
      <c r="Q23" s="49">
        <f>'Shared Expenses'!$D$25/'Shared Expenses'!$H$25</f>
        <v>34</v>
      </c>
      <c r="R23" s="49">
        <v>5.42</v>
      </c>
      <c r="S23" s="49"/>
      <c r="T23" s="49"/>
      <c r="U23" s="49">
        <f t="shared" si="2"/>
        <v>39.42</v>
      </c>
      <c r="V23" s="51"/>
      <c r="W23" s="51"/>
      <c r="X23" s="51"/>
      <c r="Y23" s="51"/>
      <c r="Z23" s="51"/>
      <c r="AA23">
        <v>151</v>
      </c>
      <c r="AC23">
        <v>151</v>
      </c>
    </row>
    <row r="24" spans="1:29" x14ac:dyDescent="0.3">
      <c r="A24" s="58">
        <v>45495</v>
      </c>
      <c r="B24" s="43">
        <f>'Shared Expenses'!$D$25/'Shared Expenses'!$H$25</f>
        <v>34</v>
      </c>
      <c r="C24" s="43"/>
      <c r="D24" s="43"/>
      <c r="E24" s="43"/>
      <c r="F24" s="43">
        <f t="shared" si="4"/>
        <v>34</v>
      </c>
      <c r="G24" s="47">
        <f>'Shared Expenses'!$D$25/'Shared Expenses'!$H$25</f>
        <v>34</v>
      </c>
      <c r="H24" s="47">
        <v>5.42</v>
      </c>
      <c r="I24" s="47"/>
      <c r="J24" s="47"/>
      <c r="K24" s="47">
        <f t="shared" ref="K24:K28" si="5">SUM(G24:I24)-J24</f>
        <v>39.42</v>
      </c>
      <c r="L24" s="45">
        <f>'Shared Expenses'!$D$25/'Shared Expenses'!$H$25</f>
        <v>34</v>
      </c>
      <c r="M24" s="45">
        <v>4.32</v>
      </c>
      <c r="N24" s="45"/>
      <c r="O24" s="45"/>
      <c r="P24" s="45">
        <f t="shared" ref="P24:P28" si="6">SUM(L24:N24)-O24</f>
        <v>38.32</v>
      </c>
      <c r="Q24" s="49">
        <f>'Shared Expenses'!$D$25/'Shared Expenses'!$H$25</f>
        <v>34</v>
      </c>
      <c r="R24" s="49">
        <v>5.42</v>
      </c>
      <c r="S24" s="49"/>
      <c r="T24" s="49"/>
      <c r="U24" s="49">
        <f t="shared" ref="U24:U28" si="7">SUM(Q24:S24)-T24</f>
        <v>39.42</v>
      </c>
      <c r="V24" s="51"/>
      <c r="W24" s="51"/>
      <c r="X24" s="51"/>
      <c r="Y24" s="51"/>
      <c r="Z24" s="51"/>
      <c r="AA24">
        <v>151</v>
      </c>
      <c r="AC24">
        <v>151</v>
      </c>
    </row>
    <row r="25" spans="1:29" x14ac:dyDescent="0.3">
      <c r="A25" s="58">
        <v>45526</v>
      </c>
      <c r="B25" s="43">
        <f>'Shared Expenses'!$D$25/'Shared Expenses'!$H$25</f>
        <v>34</v>
      </c>
      <c r="C25" s="43"/>
      <c r="D25" s="43"/>
      <c r="E25" s="43"/>
      <c r="F25" s="43">
        <f t="shared" si="4"/>
        <v>34</v>
      </c>
      <c r="G25" s="47">
        <f>'Shared Expenses'!$D$25/'Shared Expenses'!$H$25</f>
        <v>34</v>
      </c>
      <c r="H25" s="47">
        <v>5.42</v>
      </c>
      <c r="I25" s="47"/>
      <c r="J25" s="47"/>
      <c r="K25" s="47">
        <f t="shared" si="5"/>
        <v>39.42</v>
      </c>
      <c r="L25" s="45">
        <f>'Shared Expenses'!$D$25/'Shared Expenses'!$H$25</f>
        <v>34</v>
      </c>
      <c r="M25" s="45">
        <v>4.32</v>
      </c>
      <c r="N25" s="45"/>
      <c r="O25" s="45"/>
      <c r="P25" s="45">
        <f t="shared" si="6"/>
        <v>38.32</v>
      </c>
      <c r="Q25" s="49">
        <f>'Shared Expenses'!$D$25/'Shared Expenses'!$H$25</f>
        <v>34</v>
      </c>
      <c r="R25" s="49">
        <v>5.42</v>
      </c>
      <c r="S25" s="49"/>
      <c r="T25" s="49"/>
      <c r="U25" s="49">
        <f t="shared" si="7"/>
        <v>39.42</v>
      </c>
      <c r="V25" s="51"/>
      <c r="W25" s="51"/>
      <c r="X25" s="51"/>
      <c r="Y25" s="51"/>
      <c r="Z25" s="51"/>
    </row>
    <row r="26" spans="1:29" x14ac:dyDescent="0.3">
      <c r="A26" s="58">
        <v>45557</v>
      </c>
      <c r="B26" s="43">
        <f>'Shared Expenses'!$D$25/'Shared Expenses'!$H$25</f>
        <v>34</v>
      </c>
      <c r="C26" s="43"/>
      <c r="D26" s="43"/>
      <c r="E26" s="43"/>
      <c r="F26" s="43">
        <f t="shared" si="4"/>
        <v>34</v>
      </c>
      <c r="G26" s="47">
        <f>'Shared Expenses'!$D$25/'Shared Expenses'!$H$25</f>
        <v>34</v>
      </c>
      <c r="H26" s="47">
        <v>5.42</v>
      </c>
      <c r="I26" s="47"/>
      <c r="J26" s="47"/>
      <c r="K26" s="47">
        <f t="shared" si="5"/>
        <v>39.42</v>
      </c>
      <c r="L26" s="45">
        <f>'Shared Expenses'!$D$25/'Shared Expenses'!$H$25</f>
        <v>34</v>
      </c>
      <c r="M26" s="45">
        <v>4.32</v>
      </c>
      <c r="N26" s="45"/>
      <c r="O26" s="45"/>
      <c r="P26" s="45">
        <f t="shared" si="6"/>
        <v>38.32</v>
      </c>
      <c r="Q26" s="49">
        <f>'Shared Expenses'!$D$25/'Shared Expenses'!$H$25</f>
        <v>34</v>
      </c>
      <c r="R26" s="49">
        <v>5.42</v>
      </c>
      <c r="S26" s="49"/>
      <c r="T26" s="49"/>
      <c r="U26" s="49">
        <f t="shared" si="7"/>
        <v>39.42</v>
      </c>
      <c r="V26" s="51"/>
      <c r="W26" s="51"/>
      <c r="X26" s="51"/>
      <c r="Y26" s="51"/>
      <c r="Z26" s="51"/>
    </row>
    <row r="27" spans="1:29" x14ac:dyDescent="0.3">
      <c r="A27" s="58">
        <v>45587</v>
      </c>
      <c r="B27" s="43">
        <f>'Shared Expenses'!$D$25/'Shared Expenses'!$H$25</f>
        <v>34</v>
      </c>
      <c r="C27" s="43"/>
      <c r="D27" s="43"/>
      <c r="E27" s="43"/>
      <c r="F27" s="43">
        <f t="shared" si="4"/>
        <v>34</v>
      </c>
      <c r="G27" s="47">
        <f>'Shared Expenses'!$D$25/'Shared Expenses'!$H$25</f>
        <v>34</v>
      </c>
      <c r="H27" s="47">
        <v>5.42</v>
      </c>
      <c r="I27" s="47"/>
      <c r="J27" s="47"/>
      <c r="K27" s="47">
        <f t="shared" si="5"/>
        <v>39.42</v>
      </c>
      <c r="L27" s="45">
        <f>'Shared Expenses'!$D$25/'Shared Expenses'!$H$25</f>
        <v>34</v>
      </c>
      <c r="M27" s="45">
        <v>4.32</v>
      </c>
      <c r="N27" s="45"/>
      <c r="O27" s="45"/>
      <c r="P27" s="45">
        <f t="shared" si="6"/>
        <v>38.32</v>
      </c>
      <c r="Q27" s="49">
        <f>'Shared Expenses'!$D$25/'Shared Expenses'!$H$25</f>
        <v>34</v>
      </c>
      <c r="R27" s="49">
        <v>5.42</v>
      </c>
      <c r="S27" s="49"/>
      <c r="T27" s="49"/>
      <c r="U27" s="49">
        <f t="shared" si="7"/>
        <v>39.42</v>
      </c>
      <c r="V27" s="51"/>
      <c r="W27" s="51"/>
      <c r="X27" s="51"/>
      <c r="Y27" s="51"/>
      <c r="Z27" s="51"/>
    </row>
    <row r="28" spans="1:29" x14ac:dyDescent="0.3">
      <c r="A28" s="58">
        <v>45618</v>
      </c>
      <c r="B28" s="43">
        <f>'Shared Expenses'!$D$25/'Shared Expenses'!$H$25</f>
        <v>34</v>
      </c>
      <c r="C28" s="43"/>
      <c r="D28" s="43"/>
      <c r="E28" s="43"/>
      <c r="F28" s="43">
        <f t="shared" si="4"/>
        <v>34</v>
      </c>
      <c r="G28" s="47">
        <f>'Shared Expenses'!$D$25/'Shared Expenses'!$H$25</f>
        <v>34</v>
      </c>
      <c r="H28" s="47">
        <v>5.42</v>
      </c>
      <c r="I28" s="47"/>
      <c r="J28" s="47"/>
      <c r="K28" s="47">
        <f t="shared" si="5"/>
        <v>39.42</v>
      </c>
      <c r="L28" s="45">
        <f>'Shared Expenses'!$D$25/'Shared Expenses'!$H$25</f>
        <v>34</v>
      </c>
      <c r="M28" s="45">
        <v>4.32</v>
      </c>
      <c r="N28" s="45"/>
      <c r="O28" s="45"/>
      <c r="P28" s="45">
        <f t="shared" si="6"/>
        <v>38.32</v>
      </c>
      <c r="Q28" s="49">
        <f>'Shared Expenses'!$D$25/'Shared Expenses'!$H$25</f>
        <v>34</v>
      </c>
      <c r="R28" s="49">
        <v>5.42</v>
      </c>
      <c r="S28" s="49"/>
      <c r="T28" s="49"/>
      <c r="U28" s="49">
        <f t="shared" si="7"/>
        <v>39.42</v>
      </c>
      <c r="V28" s="51"/>
      <c r="W28" s="51"/>
      <c r="X28" s="51"/>
      <c r="Y28" s="51"/>
      <c r="Z28" s="51"/>
    </row>
    <row r="29" spans="1:29" x14ac:dyDescent="0.3">
      <c r="A29" s="40"/>
      <c r="B29" s="43"/>
      <c r="C29" s="43"/>
      <c r="D29" s="43"/>
      <c r="E29" s="43"/>
      <c r="F29" s="43"/>
      <c r="G29" s="47"/>
      <c r="H29" s="47"/>
      <c r="I29" s="47"/>
      <c r="J29" s="47"/>
      <c r="K29" s="47"/>
      <c r="L29" s="45"/>
      <c r="M29" s="45"/>
      <c r="N29" s="45"/>
      <c r="O29" s="45"/>
      <c r="P29" s="45"/>
      <c r="Q29" s="49"/>
      <c r="R29" s="49"/>
      <c r="S29" s="49"/>
      <c r="T29" s="49"/>
      <c r="U29" s="49"/>
      <c r="V29" s="51"/>
      <c r="W29" s="51"/>
      <c r="X29" s="51"/>
      <c r="Y29" s="51"/>
      <c r="Z29" s="51"/>
    </row>
    <row r="30" spans="1:29" x14ac:dyDescent="0.3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9" x14ac:dyDescent="0.3">
      <c r="A31" t="s">
        <v>58</v>
      </c>
      <c r="F31">
        <f>SUM(F3:F23)</f>
        <v>662.38</v>
      </c>
      <c r="K31">
        <f>SUM(K3:K23)</f>
        <v>700.78</v>
      </c>
      <c r="P31">
        <f>SUM(P3:P23)</f>
        <v>588.78000000000009</v>
      </c>
      <c r="U31">
        <f>SUM(U3:U23)</f>
        <v>700.78</v>
      </c>
      <c r="Z31">
        <f>SUM(Z3:Z23)</f>
        <v>237.38000000000002</v>
      </c>
      <c r="AA31">
        <f>SUM(AA3:AA23)</f>
        <v>2980.64</v>
      </c>
      <c r="AC31">
        <f>SUM(AC3:AC23)</f>
        <v>2631.0699999999997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89"/>
  <sheetViews>
    <sheetView topLeftCell="B43" zoomScale="110" zoomScaleNormal="110" workbookViewId="0">
      <selection activeCell="N25" sqref="N25"/>
    </sheetView>
  </sheetViews>
  <sheetFormatPr defaultColWidth="9.109375" defaultRowHeight="18" x14ac:dyDescent="0.35"/>
  <cols>
    <col min="1" max="1" width="3.5546875" style="7" customWidth="1"/>
    <col min="2" max="2" width="32.6640625" style="7" customWidth="1"/>
    <col min="3" max="3" width="2.88671875" style="7" customWidth="1"/>
    <col min="4" max="4" width="10.88671875" style="7" customWidth="1"/>
    <col min="5" max="5" width="2.88671875" style="7" customWidth="1"/>
    <col min="6" max="6" width="13.44140625" style="7" bestFit="1" customWidth="1"/>
    <col min="7" max="9" width="2.88671875" style="7" customWidth="1"/>
    <col min="10" max="39" width="10.6640625" style="7" customWidth="1"/>
    <col min="40" max="16384" width="9.109375" style="7"/>
  </cols>
  <sheetData>
    <row r="2" spans="2:39" x14ac:dyDescent="0.35">
      <c r="B2" s="10" t="s">
        <v>18</v>
      </c>
    </row>
    <row r="4" spans="2:39" ht="18.600000000000001" thickBot="1" x14ac:dyDescent="0.4">
      <c r="B4" s="9" t="s">
        <v>1</v>
      </c>
      <c r="C4" s="15"/>
      <c r="D4" s="9" t="s">
        <v>2</v>
      </c>
      <c r="E4" s="15"/>
      <c r="F4" s="9" t="s">
        <v>0</v>
      </c>
      <c r="G4" s="15"/>
      <c r="H4" s="9" t="s">
        <v>4</v>
      </c>
      <c r="I4" s="15"/>
      <c r="J4" s="19" t="s">
        <v>19</v>
      </c>
      <c r="K4" s="19" t="s">
        <v>20</v>
      </c>
      <c r="L4" s="19" t="s">
        <v>21</v>
      </c>
      <c r="M4" s="19" t="s">
        <v>22</v>
      </c>
      <c r="N4" s="19" t="s">
        <v>23</v>
      </c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</row>
    <row r="5" spans="2:39" x14ac:dyDescent="0.35">
      <c r="B5" s="16" t="s">
        <v>24</v>
      </c>
      <c r="D5" s="17">
        <v>120</v>
      </c>
      <c r="F5" s="16" t="s">
        <v>19</v>
      </c>
      <c r="H5" s="7">
        <f>IF(NOT(ISBLANK($B5)),COUNTA($J5:$AM5),"")</f>
        <v>2</v>
      </c>
      <c r="J5" s="18" t="s">
        <v>3</v>
      </c>
      <c r="K5" s="18"/>
      <c r="L5" s="18"/>
      <c r="M5" s="18" t="s">
        <v>3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</row>
    <row r="6" spans="2:39" x14ac:dyDescent="0.35">
      <c r="B6" s="16" t="s">
        <v>25</v>
      </c>
      <c r="D6" s="17">
        <v>140</v>
      </c>
      <c r="F6" s="16" t="s">
        <v>19</v>
      </c>
      <c r="H6" s="7">
        <f t="shared" ref="H6:H55" si="0">IF(NOT(ISBLANK($B6)),COUNTA($J6:$AM6),"")</f>
        <v>4</v>
      </c>
      <c r="J6" s="18" t="s">
        <v>3</v>
      </c>
      <c r="K6" s="18" t="s">
        <v>3</v>
      </c>
      <c r="L6" s="18" t="s">
        <v>3</v>
      </c>
      <c r="M6" s="18" t="s">
        <v>3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</row>
    <row r="7" spans="2:39" x14ac:dyDescent="0.35">
      <c r="B7" s="16" t="s">
        <v>26</v>
      </c>
      <c r="D7" s="17">
        <v>194</v>
      </c>
      <c r="F7" s="16" t="s">
        <v>19</v>
      </c>
      <c r="H7" s="7">
        <f t="shared" si="0"/>
        <v>5</v>
      </c>
      <c r="J7" s="18" t="s">
        <v>3</v>
      </c>
      <c r="K7" s="18" t="s">
        <v>3</v>
      </c>
      <c r="L7" s="18" t="s">
        <v>3</v>
      </c>
      <c r="M7" s="18" t="s">
        <v>3</v>
      </c>
      <c r="N7" s="18" t="s">
        <v>3</v>
      </c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</row>
    <row r="8" spans="2:39" x14ac:dyDescent="0.35">
      <c r="B8" s="16" t="s">
        <v>40</v>
      </c>
      <c r="D8" s="17">
        <v>160</v>
      </c>
      <c r="F8" s="16" t="s">
        <v>19</v>
      </c>
      <c r="H8" s="7">
        <f t="shared" si="0"/>
        <v>5</v>
      </c>
      <c r="J8" s="18" t="s">
        <v>3</v>
      </c>
      <c r="K8" s="18" t="s">
        <v>3</v>
      </c>
      <c r="L8" s="18" t="s">
        <v>3</v>
      </c>
      <c r="M8" s="18" t="s">
        <v>3</v>
      </c>
      <c r="N8" s="18" t="s">
        <v>3</v>
      </c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</row>
    <row r="9" spans="2:39" x14ac:dyDescent="0.35">
      <c r="B9" s="16" t="s">
        <v>41</v>
      </c>
      <c r="D9" s="17">
        <v>160</v>
      </c>
      <c r="F9" s="16" t="s">
        <v>19</v>
      </c>
      <c r="H9" s="7">
        <f t="shared" si="0"/>
        <v>5</v>
      </c>
      <c r="J9" s="18" t="s">
        <v>3</v>
      </c>
      <c r="K9" s="18" t="s">
        <v>3</v>
      </c>
      <c r="L9" s="18" t="s">
        <v>3</v>
      </c>
      <c r="M9" s="18" t="s">
        <v>3</v>
      </c>
      <c r="N9" s="18" t="s">
        <v>3</v>
      </c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2:39" x14ac:dyDescent="0.35">
      <c r="B10" s="16" t="s">
        <v>42</v>
      </c>
      <c r="D10" s="17">
        <v>160</v>
      </c>
      <c r="F10" s="16" t="s">
        <v>19</v>
      </c>
      <c r="H10" s="7">
        <f t="shared" si="0"/>
        <v>5</v>
      </c>
      <c r="J10" s="18" t="s">
        <v>3</v>
      </c>
      <c r="K10" s="18" t="s">
        <v>3</v>
      </c>
      <c r="L10" s="18" t="s">
        <v>3</v>
      </c>
      <c r="M10" s="18" t="s">
        <v>3</v>
      </c>
      <c r="N10" s="18" t="s">
        <v>3</v>
      </c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</row>
    <row r="11" spans="2:39" x14ac:dyDescent="0.35">
      <c r="B11" s="16" t="s">
        <v>43</v>
      </c>
      <c r="D11" s="17">
        <v>160</v>
      </c>
      <c r="F11" s="16" t="s">
        <v>19</v>
      </c>
      <c r="H11" s="7">
        <f t="shared" si="0"/>
        <v>5</v>
      </c>
      <c r="J11" s="18" t="s">
        <v>3</v>
      </c>
      <c r="K11" s="18" t="s">
        <v>3</v>
      </c>
      <c r="L11" s="18" t="s">
        <v>3</v>
      </c>
      <c r="M11" s="18" t="s">
        <v>3</v>
      </c>
      <c r="N11" s="18" t="s">
        <v>3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</row>
    <row r="12" spans="2:39" x14ac:dyDescent="0.35">
      <c r="B12" s="16" t="s">
        <v>44</v>
      </c>
      <c r="D12" s="17">
        <v>160</v>
      </c>
      <c r="F12" s="16" t="s">
        <v>19</v>
      </c>
      <c r="H12" s="7">
        <f t="shared" si="0"/>
        <v>5</v>
      </c>
      <c r="J12" s="18" t="s">
        <v>3</v>
      </c>
      <c r="K12" s="18" t="s">
        <v>3</v>
      </c>
      <c r="L12" s="18" t="s">
        <v>3</v>
      </c>
      <c r="M12" s="18" t="s">
        <v>3</v>
      </c>
      <c r="N12" s="18" t="s">
        <v>3</v>
      </c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</row>
    <row r="13" spans="2:39" x14ac:dyDescent="0.35">
      <c r="B13" s="16" t="s">
        <v>45</v>
      </c>
      <c r="D13" s="17">
        <v>160</v>
      </c>
      <c r="F13" s="16" t="s">
        <v>19</v>
      </c>
      <c r="H13" s="7">
        <f t="shared" si="0"/>
        <v>5</v>
      </c>
      <c r="J13" s="18" t="s">
        <v>3</v>
      </c>
      <c r="K13" s="18" t="s">
        <v>3</v>
      </c>
      <c r="L13" s="18" t="s">
        <v>3</v>
      </c>
      <c r="M13" s="18" t="s">
        <v>3</v>
      </c>
      <c r="N13" s="18" t="s">
        <v>3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</row>
    <row r="14" spans="2:39" x14ac:dyDescent="0.35">
      <c r="B14" s="16" t="s">
        <v>46</v>
      </c>
      <c r="D14" s="17">
        <v>160</v>
      </c>
      <c r="F14" s="16" t="s">
        <v>19</v>
      </c>
      <c r="H14" s="7">
        <f t="shared" si="0"/>
        <v>5</v>
      </c>
      <c r="J14" s="18" t="s">
        <v>3</v>
      </c>
      <c r="K14" s="18" t="s">
        <v>3</v>
      </c>
      <c r="L14" s="18" t="s">
        <v>3</v>
      </c>
      <c r="M14" s="18" t="s">
        <v>3</v>
      </c>
      <c r="N14" s="18" t="s">
        <v>3</v>
      </c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</row>
    <row r="15" spans="2:39" x14ac:dyDescent="0.35">
      <c r="B15" s="16" t="s">
        <v>47</v>
      </c>
      <c r="D15" s="17">
        <v>142.9</v>
      </c>
      <c r="F15" s="16" t="s">
        <v>19</v>
      </c>
      <c r="H15" s="7">
        <f t="shared" si="0"/>
        <v>5</v>
      </c>
      <c r="J15" s="18" t="s">
        <v>3</v>
      </c>
      <c r="K15" s="18" t="s">
        <v>3</v>
      </c>
      <c r="L15" s="18" t="s">
        <v>3</v>
      </c>
      <c r="M15" s="18" t="s">
        <v>3</v>
      </c>
      <c r="N15" s="18" t="s">
        <v>3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</row>
    <row r="16" spans="2:39" x14ac:dyDescent="0.35">
      <c r="B16" s="16" t="s">
        <v>48</v>
      </c>
      <c r="D16" s="17">
        <v>136</v>
      </c>
      <c r="F16" s="16" t="s">
        <v>19</v>
      </c>
      <c r="H16" s="7">
        <f t="shared" si="0"/>
        <v>4</v>
      </c>
      <c r="J16" s="18" t="s">
        <v>3</v>
      </c>
      <c r="K16" s="18" t="s">
        <v>3</v>
      </c>
      <c r="L16" s="18" t="s">
        <v>3</v>
      </c>
      <c r="M16" s="18" t="s">
        <v>3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</row>
    <row r="17" spans="2:39" x14ac:dyDescent="0.35">
      <c r="B17" s="16" t="s">
        <v>49</v>
      </c>
      <c r="D17" s="17">
        <v>136</v>
      </c>
      <c r="F17" s="16" t="s">
        <v>19</v>
      </c>
      <c r="H17" s="7">
        <f t="shared" si="0"/>
        <v>4</v>
      </c>
      <c r="J17" s="18" t="s">
        <v>3</v>
      </c>
      <c r="K17" s="18" t="s">
        <v>3</v>
      </c>
      <c r="L17" s="18" t="s">
        <v>3</v>
      </c>
      <c r="M17" s="18" t="s">
        <v>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</row>
    <row r="18" spans="2:39" x14ac:dyDescent="0.35">
      <c r="B18" s="16" t="s">
        <v>50</v>
      </c>
      <c r="D18" s="17">
        <v>136</v>
      </c>
      <c r="F18" s="16" t="s">
        <v>19</v>
      </c>
      <c r="H18" s="7">
        <f t="shared" si="0"/>
        <v>4</v>
      </c>
      <c r="J18" s="18" t="s">
        <v>3</v>
      </c>
      <c r="K18" s="18" t="s">
        <v>3</v>
      </c>
      <c r="L18" s="18" t="s">
        <v>3</v>
      </c>
      <c r="M18" s="18" t="s">
        <v>3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</row>
    <row r="19" spans="2:39" x14ac:dyDescent="0.35">
      <c r="B19" s="16" t="s">
        <v>51</v>
      </c>
      <c r="D19" s="17">
        <v>136</v>
      </c>
      <c r="F19" s="16" t="s">
        <v>19</v>
      </c>
      <c r="H19" s="7">
        <f t="shared" si="0"/>
        <v>4</v>
      </c>
      <c r="J19" s="18" t="s">
        <v>3</v>
      </c>
      <c r="K19" s="18" t="s">
        <v>3</v>
      </c>
      <c r="L19" s="18" t="s">
        <v>3</v>
      </c>
      <c r="M19" s="18" t="s">
        <v>3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</row>
    <row r="20" spans="2:39" x14ac:dyDescent="0.35">
      <c r="B20" s="16" t="s">
        <v>52</v>
      </c>
      <c r="D20" s="17">
        <v>136</v>
      </c>
      <c r="F20" s="16" t="s">
        <v>19</v>
      </c>
      <c r="H20" s="7">
        <f t="shared" si="0"/>
        <v>4</v>
      </c>
      <c r="J20" s="18" t="s">
        <v>3</v>
      </c>
      <c r="K20" s="18" t="s">
        <v>3</v>
      </c>
      <c r="L20" s="18" t="s">
        <v>3</v>
      </c>
      <c r="M20" s="18" t="s">
        <v>3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</row>
    <row r="21" spans="2:39" x14ac:dyDescent="0.35">
      <c r="B21" s="16" t="s">
        <v>53</v>
      </c>
      <c r="D21" s="17">
        <v>136</v>
      </c>
      <c r="F21" s="16" t="s">
        <v>19</v>
      </c>
      <c r="H21" s="7">
        <f t="shared" si="0"/>
        <v>4</v>
      </c>
      <c r="J21" s="18" t="s">
        <v>3</v>
      </c>
      <c r="K21" s="18" t="s">
        <v>3</v>
      </c>
      <c r="L21" s="18" t="s">
        <v>3</v>
      </c>
      <c r="M21" s="18" t="s">
        <v>3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</row>
    <row r="22" spans="2:39" x14ac:dyDescent="0.35">
      <c r="B22" s="16" t="s">
        <v>57</v>
      </c>
      <c r="D22" s="17">
        <v>136</v>
      </c>
      <c r="F22" s="16" t="s">
        <v>19</v>
      </c>
      <c r="H22" s="7">
        <f t="shared" si="0"/>
        <v>4</v>
      </c>
      <c r="J22" s="18" t="s">
        <v>3</v>
      </c>
      <c r="K22" s="18" t="s">
        <v>3</v>
      </c>
      <c r="L22" s="18" t="s">
        <v>3</v>
      </c>
      <c r="M22" s="18" t="s">
        <v>3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</row>
    <row r="23" spans="2:39" x14ac:dyDescent="0.35">
      <c r="B23" s="16" t="s">
        <v>54</v>
      </c>
      <c r="D23" s="17">
        <v>136</v>
      </c>
      <c r="F23" s="16" t="s">
        <v>19</v>
      </c>
      <c r="H23" s="7">
        <f t="shared" si="0"/>
        <v>4</v>
      </c>
      <c r="J23" s="18" t="s">
        <v>3</v>
      </c>
      <c r="K23" s="18" t="s">
        <v>3</v>
      </c>
      <c r="L23" s="18" t="s">
        <v>3</v>
      </c>
      <c r="M23" s="18" t="s">
        <v>3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</row>
    <row r="24" spans="2:39" x14ac:dyDescent="0.35">
      <c r="B24" s="16" t="s">
        <v>55</v>
      </c>
      <c r="D24" s="17">
        <v>136</v>
      </c>
      <c r="F24" s="16" t="s">
        <v>19</v>
      </c>
      <c r="H24" s="7">
        <f t="shared" si="0"/>
        <v>4</v>
      </c>
      <c r="J24" s="18" t="s">
        <v>3</v>
      </c>
      <c r="K24" s="18" t="s">
        <v>3</v>
      </c>
      <c r="L24" s="18" t="s">
        <v>3</v>
      </c>
      <c r="M24" s="18" t="s">
        <v>3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</row>
    <row r="25" spans="2:39" x14ac:dyDescent="0.35">
      <c r="B25" s="16" t="s">
        <v>56</v>
      </c>
      <c r="D25" s="17">
        <v>136</v>
      </c>
      <c r="F25" s="16" t="s">
        <v>19</v>
      </c>
      <c r="H25" s="7">
        <f t="shared" si="0"/>
        <v>4</v>
      </c>
      <c r="J25" s="18" t="s">
        <v>3</v>
      </c>
      <c r="K25" s="18" t="s">
        <v>3</v>
      </c>
      <c r="L25" s="18" t="s">
        <v>3</v>
      </c>
      <c r="M25" s="18" t="s">
        <v>3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</row>
    <row r="26" spans="2:39" x14ac:dyDescent="0.35">
      <c r="B26" s="16"/>
      <c r="D26" s="17"/>
      <c r="F26" s="16"/>
      <c r="H26" s="7" t="str">
        <f t="shared" si="0"/>
        <v/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</row>
    <row r="27" spans="2:39" x14ac:dyDescent="0.35">
      <c r="B27" s="16"/>
      <c r="D27" s="17"/>
      <c r="F27" s="16"/>
      <c r="H27" s="7" t="str">
        <f t="shared" si="0"/>
        <v/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</row>
    <row r="28" spans="2:39" x14ac:dyDescent="0.35">
      <c r="B28" s="16"/>
      <c r="D28" s="17"/>
      <c r="F28" s="16"/>
      <c r="H28" s="7" t="str">
        <f t="shared" si="0"/>
        <v/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</row>
    <row r="29" spans="2:39" x14ac:dyDescent="0.35">
      <c r="B29" s="16"/>
      <c r="D29" s="17"/>
      <c r="F29" s="16"/>
      <c r="H29" s="7" t="str">
        <f t="shared" si="0"/>
        <v/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</row>
    <row r="30" spans="2:39" x14ac:dyDescent="0.35">
      <c r="B30" s="16"/>
      <c r="D30" s="17"/>
      <c r="F30" s="16"/>
      <c r="H30" s="7" t="str">
        <f t="shared" si="0"/>
        <v/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</row>
    <row r="31" spans="2:39" x14ac:dyDescent="0.35">
      <c r="B31" s="16"/>
      <c r="D31" s="17"/>
      <c r="F31" s="16"/>
      <c r="H31" s="7" t="str">
        <f t="shared" si="0"/>
        <v/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</row>
    <row r="32" spans="2:39" x14ac:dyDescent="0.35">
      <c r="B32" s="16"/>
      <c r="D32" s="17"/>
      <c r="F32" s="16"/>
      <c r="H32" s="7" t="str">
        <f t="shared" si="0"/>
        <v/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</row>
    <row r="33" spans="2:39" x14ac:dyDescent="0.35">
      <c r="B33" s="16"/>
      <c r="D33" s="17"/>
      <c r="F33" s="16"/>
      <c r="H33" s="7" t="str">
        <f t="shared" si="0"/>
        <v/>
      </c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</row>
    <row r="34" spans="2:39" x14ac:dyDescent="0.35">
      <c r="B34" s="16"/>
      <c r="D34" s="17"/>
      <c r="F34" s="16"/>
      <c r="H34" s="7" t="str">
        <f t="shared" si="0"/>
        <v/>
      </c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</row>
    <row r="35" spans="2:39" x14ac:dyDescent="0.35">
      <c r="B35" s="16"/>
      <c r="D35" s="17"/>
      <c r="F35" s="16"/>
      <c r="H35" s="7" t="str">
        <f t="shared" si="0"/>
        <v/>
      </c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</row>
    <row r="36" spans="2:39" x14ac:dyDescent="0.35">
      <c r="B36" s="16"/>
      <c r="D36" s="17"/>
      <c r="F36" s="16"/>
      <c r="H36" s="7" t="str">
        <f t="shared" si="0"/>
        <v/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</row>
    <row r="37" spans="2:39" x14ac:dyDescent="0.35">
      <c r="B37" s="16"/>
      <c r="D37" s="17"/>
      <c r="F37" s="16"/>
      <c r="H37" s="7" t="str">
        <f t="shared" si="0"/>
        <v/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</row>
    <row r="38" spans="2:39" x14ac:dyDescent="0.35">
      <c r="B38" s="16"/>
      <c r="D38" s="17"/>
      <c r="F38" s="16"/>
      <c r="H38" s="7" t="str">
        <f t="shared" si="0"/>
        <v/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</row>
    <row r="39" spans="2:39" x14ac:dyDescent="0.35">
      <c r="B39" s="16"/>
      <c r="D39" s="17"/>
      <c r="F39" s="16"/>
      <c r="H39" s="7" t="str">
        <f t="shared" si="0"/>
        <v/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</row>
    <row r="40" spans="2:39" x14ac:dyDescent="0.35">
      <c r="B40" s="16"/>
      <c r="D40" s="17"/>
      <c r="F40" s="16"/>
      <c r="H40" s="7" t="str">
        <f t="shared" si="0"/>
        <v/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</row>
    <row r="41" spans="2:39" x14ac:dyDescent="0.35">
      <c r="B41" s="16"/>
      <c r="D41" s="17"/>
      <c r="F41" s="16"/>
      <c r="H41" s="7" t="str">
        <f t="shared" si="0"/>
        <v/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</row>
    <row r="42" spans="2:39" x14ac:dyDescent="0.35">
      <c r="B42" s="16"/>
      <c r="D42" s="17"/>
      <c r="F42" s="16"/>
      <c r="H42" s="7" t="str">
        <f t="shared" si="0"/>
        <v/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</row>
    <row r="43" spans="2:39" x14ac:dyDescent="0.35">
      <c r="B43" s="16"/>
      <c r="D43" s="17"/>
      <c r="F43" s="16"/>
      <c r="H43" s="7" t="str">
        <f t="shared" si="0"/>
        <v/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</row>
    <row r="44" spans="2:39" x14ac:dyDescent="0.35">
      <c r="B44" s="16"/>
      <c r="D44" s="17"/>
      <c r="F44" s="16"/>
      <c r="H44" s="7" t="str">
        <f t="shared" si="0"/>
        <v/>
      </c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</row>
    <row r="45" spans="2:39" x14ac:dyDescent="0.35">
      <c r="B45" s="16"/>
      <c r="D45" s="17"/>
      <c r="F45" s="16"/>
      <c r="H45" s="7" t="str">
        <f t="shared" si="0"/>
        <v/>
      </c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</row>
    <row r="46" spans="2:39" x14ac:dyDescent="0.35">
      <c r="B46" s="16"/>
      <c r="D46" s="17"/>
      <c r="F46" s="16"/>
      <c r="H46" s="7" t="str">
        <f t="shared" si="0"/>
        <v/>
      </c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</row>
    <row r="47" spans="2:39" x14ac:dyDescent="0.35">
      <c r="B47" s="16"/>
      <c r="D47" s="17"/>
      <c r="F47" s="16"/>
      <c r="H47" s="7" t="str">
        <f t="shared" si="0"/>
        <v/>
      </c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</row>
    <row r="48" spans="2:39" x14ac:dyDescent="0.35">
      <c r="B48" s="16"/>
      <c r="D48" s="17"/>
      <c r="F48" s="16"/>
      <c r="H48" s="7" t="str">
        <f t="shared" si="0"/>
        <v/>
      </c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</row>
    <row r="49" spans="2:39" x14ac:dyDescent="0.35">
      <c r="B49" s="16"/>
      <c r="D49" s="17"/>
      <c r="F49" s="16"/>
      <c r="H49" s="7" t="str">
        <f t="shared" si="0"/>
        <v/>
      </c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</row>
    <row r="50" spans="2:39" x14ac:dyDescent="0.35">
      <c r="B50" s="16"/>
      <c r="D50" s="17"/>
      <c r="F50" s="16"/>
      <c r="H50" s="7" t="str">
        <f t="shared" si="0"/>
        <v/>
      </c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</row>
    <row r="51" spans="2:39" x14ac:dyDescent="0.35">
      <c r="B51" s="16"/>
      <c r="D51" s="17"/>
      <c r="F51" s="16"/>
      <c r="H51" s="7" t="str">
        <f t="shared" si="0"/>
        <v/>
      </c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</row>
    <row r="52" spans="2:39" x14ac:dyDescent="0.35">
      <c r="B52" s="16"/>
      <c r="D52" s="17"/>
      <c r="F52" s="16"/>
      <c r="H52" s="7" t="str">
        <f t="shared" si="0"/>
        <v/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</row>
    <row r="53" spans="2:39" x14ac:dyDescent="0.35">
      <c r="B53" s="16"/>
      <c r="D53" s="17"/>
      <c r="F53" s="16"/>
      <c r="H53" s="7" t="str">
        <f t="shared" si="0"/>
        <v/>
      </c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</row>
    <row r="54" spans="2:39" x14ac:dyDescent="0.35">
      <c r="B54" s="16"/>
      <c r="D54" s="17"/>
      <c r="F54" s="16"/>
      <c r="H54" s="7" t="str">
        <f t="shared" si="0"/>
        <v/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</row>
    <row r="55" spans="2:39" ht="2.25" customHeight="1" thickBot="1" x14ac:dyDescent="0.4">
      <c r="B55" s="8"/>
      <c r="C55" s="8"/>
      <c r="D55" s="8"/>
      <c r="E55" s="8"/>
      <c r="F55" s="8"/>
      <c r="G55" s="8"/>
      <c r="H55" s="8" t="str">
        <f t="shared" si="0"/>
        <v/>
      </c>
      <c r="I55" s="8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spans="2:39" ht="18.600000000000001" thickTop="1" x14ac:dyDescent="0.35">
      <c r="B56" s="10" t="s">
        <v>16</v>
      </c>
      <c r="D56" s="11">
        <f>SUM(D5:D55)</f>
        <v>3076.9</v>
      </c>
      <c r="J56" s="20">
        <f t="array" ref="J56">SUM(IF(NOT(ISBLANK(J5:J55)),(1/$H$5:$H$55)*$D$5:$D$55))-SUMIF($F$5:$F$55,J4,$D$5:$D$55)</f>
        <v>-2350.52</v>
      </c>
      <c r="K56" s="20">
        <f t="array" ref="K56">SUM(IF(NOT(ISBLANK(K5:K55)),(1/$H$5:$H$55)*$D$5:$D$55))-SUMIF($F$5:$F$55,K4,$D$5:$D$55)</f>
        <v>666.38</v>
      </c>
      <c r="L56" s="20">
        <f t="array" ref="L56">SUM(IF(NOT(ISBLANK(L5:L55)),(1/$H$5:$H$55)*$D$5:$D$55))-SUMIF($F$5:$F$55,L4,$D$5:$D$55)</f>
        <v>666.38</v>
      </c>
      <c r="M56" s="20">
        <f t="array" ref="M56">SUM(IF(NOT(ISBLANK(M5:M55)),(1/$H$5:$H$55)*$D$5:$D$55))-SUMIF($F$5:$F$55,M4,$D$5:$D$55)</f>
        <v>726.38</v>
      </c>
      <c r="N56" s="20">
        <f t="array" ref="N56">SUM(IF(NOT(ISBLANK(N5:N55)),(1/$H$5:$H$55)*$D$5:$D$55))-SUMIF($F$5:$F$55,N4,$D$5:$D$55)</f>
        <v>291.38</v>
      </c>
      <c r="O56" s="20">
        <f t="array" ref="O56">SUM(IF(NOT(ISBLANK(O5:O55)),(1/$H$5:$H$55)*$D$5:$D$55))-SUMIF($F$5:$F$55,O4,$D$5:$D$55)</f>
        <v>0</v>
      </c>
      <c r="P56" s="20">
        <f t="array" ref="P56">SUM(IF(NOT(ISBLANK(P5:P55)),(1/$H$5:$H$55)*$D$5:$D$55))-SUMIF($F$5:$F$55,P4,$D$5:$D$55)</f>
        <v>0</v>
      </c>
      <c r="Q56" s="20">
        <f t="array" ref="Q56">SUM(IF(NOT(ISBLANK(Q5:Q55)),(1/$H$5:$H$55)*$D$5:$D$55))-SUMIF($F$5:$F$55,Q4,$D$5:$D$55)</f>
        <v>0</v>
      </c>
      <c r="R56" s="20">
        <f t="array" ref="R56">SUM(IF(NOT(ISBLANK(R5:R55)),(1/$H$5:$H$55)*$D$5:$D$55))-SUMIF($F$5:$F$55,R4,$D$5:$D$55)</f>
        <v>0</v>
      </c>
      <c r="S56" s="20">
        <f t="array" ref="S56">SUM(IF(NOT(ISBLANK(S5:S55)),(1/$H$5:$H$55)*$D$5:$D$55))-SUMIF($F$5:$F$55,S4,$D$5:$D$55)</f>
        <v>0</v>
      </c>
      <c r="T56" s="20">
        <f t="array" ref="T56">SUM(IF(NOT(ISBLANK(T5:T55)),(1/$H$5:$H$55)*$D$5:$D$55))-SUMIF($F$5:$F$55,T4,$D$5:$D$55)</f>
        <v>0</v>
      </c>
      <c r="U56" s="20">
        <f t="array" ref="U56">SUM(IF(NOT(ISBLANK(U5:U55)),(1/$H$5:$H$55)*$D$5:$D$55))-SUMIF($F$5:$F$55,U4,$D$5:$D$55)</f>
        <v>0</v>
      </c>
      <c r="V56" s="20">
        <f t="array" ref="V56">SUM(IF(NOT(ISBLANK(V5:V55)),(1/$H$5:$H$55)*$D$5:$D$55))-SUMIF($F$5:$F$55,V4,$D$5:$D$55)</f>
        <v>0</v>
      </c>
      <c r="W56" s="20">
        <f t="array" ref="W56">SUM(IF(NOT(ISBLANK(W5:W55)),(1/$H$5:$H$55)*$D$5:$D$55))-SUMIF($F$5:$F$55,W4,$D$5:$D$55)</f>
        <v>0</v>
      </c>
      <c r="X56" s="20">
        <f t="array" ref="X56">SUM(IF(NOT(ISBLANK(X5:X55)),(1/$H$5:$H$55)*$D$5:$D$55))-SUMIF($F$5:$F$55,X4,$D$5:$D$55)</f>
        <v>0</v>
      </c>
      <c r="Y56" s="20">
        <f t="array" ref="Y56">SUM(IF(NOT(ISBLANK(Y5:Y55)),(1/$H$5:$H$55)*$D$5:$D$55))-SUMIF($F$5:$F$55,Y4,$D$5:$D$55)</f>
        <v>0</v>
      </c>
      <c r="Z56" s="20">
        <f t="array" ref="Z56">SUM(IF(NOT(ISBLANK(Z5:Z55)),(1/$H$5:$H$55)*$D$5:$D$55))-SUMIF($F$5:$F$55,Z4,$D$5:$D$55)</f>
        <v>0</v>
      </c>
      <c r="AA56" s="20">
        <f t="array" ref="AA56">SUM(IF(NOT(ISBLANK(AA5:AA55)),(1/$H$5:$H$55)*$D$5:$D$55))-SUMIF($F$5:$F$55,AA4,$D$5:$D$55)</f>
        <v>0</v>
      </c>
      <c r="AB56" s="20">
        <f t="array" ref="AB56">SUM(IF(NOT(ISBLANK(AB5:AB55)),(1/$H$5:$H$55)*$D$5:$D$55))-SUMIF($F$5:$F$55,AB4,$D$5:$D$55)</f>
        <v>0</v>
      </c>
      <c r="AC56" s="20">
        <f t="array" ref="AC56">SUM(IF(NOT(ISBLANK(AC5:AC55)),(1/$H$5:$H$55)*$D$5:$D$55))-SUMIF($F$5:$F$55,AC4,$D$5:$D$55)</f>
        <v>0</v>
      </c>
      <c r="AD56" s="20">
        <f t="array" ref="AD56">SUM(IF(NOT(ISBLANK(AD5:AD55)),(1/$H$5:$H$55)*$D$5:$D$55))-SUMIF($F$5:$F$55,AD4,$D$5:$D$55)</f>
        <v>0</v>
      </c>
      <c r="AE56" s="20">
        <f t="array" ref="AE56">SUM(IF(NOT(ISBLANK(AE5:AE55)),(1/$H$5:$H$55)*$D$5:$D$55))-SUMIF($F$5:$F$55,AE4,$D$5:$D$55)</f>
        <v>0</v>
      </c>
      <c r="AF56" s="20">
        <f t="array" ref="AF56">SUM(IF(NOT(ISBLANK(AF5:AF55)),(1/$H$5:$H$55)*$D$5:$D$55))-SUMIF($F$5:$F$55,AF4,$D$5:$D$55)</f>
        <v>0</v>
      </c>
      <c r="AG56" s="20">
        <f t="array" ref="AG56">SUM(IF(NOT(ISBLANK(AG5:AG55)),(1/$H$5:$H$55)*$D$5:$D$55))-SUMIF($F$5:$F$55,AG4,$D$5:$D$55)</f>
        <v>0</v>
      </c>
      <c r="AH56" s="20">
        <f t="array" ref="AH56">SUM(IF(NOT(ISBLANK(AH5:AH55)),(1/$H$5:$H$55)*$D$5:$D$55))-SUMIF($F$5:$F$55,AH4,$D$5:$D$55)</f>
        <v>0</v>
      </c>
      <c r="AI56" s="20">
        <f t="array" ref="AI56">SUM(IF(NOT(ISBLANK(AI5:AI55)),(1/$H$5:$H$55)*$D$5:$D$55))-SUMIF($F$5:$F$55,AI4,$D$5:$D$55)</f>
        <v>0</v>
      </c>
      <c r="AJ56" s="20">
        <f t="array" ref="AJ56">SUM(IF(NOT(ISBLANK(AJ5:AJ55)),(1/$H$5:$H$55)*$D$5:$D$55))-SUMIF($F$5:$F$55,AJ4,$D$5:$D$55)</f>
        <v>0</v>
      </c>
      <c r="AK56" s="20">
        <f t="array" ref="AK56">SUM(IF(NOT(ISBLANK(AK5:AK55)),(1/$H$5:$H$55)*$D$5:$D$55))-SUMIF($F$5:$F$55,AK4,$D$5:$D$55)</f>
        <v>0</v>
      </c>
      <c r="AL56" s="20">
        <f t="array" ref="AL56">SUM(IF(NOT(ISBLANK(AL5:AL55)),(1/$H$5:$H$55)*$D$5:$D$55))-SUMIF($F$5:$F$55,AL4,$D$5:$D$55)</f>
        <v>0</v>
      </c>
      <c r="AM56" s="20">
        <f t="array" ref="AM56">SUM(IF(NOT(ISBLANK(AM5:AM55)),(1/$H$5:$H$55)*$D$5:$D$55))-SUMIF($F$5:$F$55,AM4,$D$5:$D$55)</f>
        <v>0</v>
      </c>
    </row>
    <row r="57" spans="2:39" ht="18.600000000000001" thickBot="1" x14ac:dyDescent="0.4"/>
    <row r="58" spans="2:39" ht="18.600000000000001" thickBot="1" x14ac:dyDescent="0.4">
      <c r="B58" s="9" t="s">
        <v>7</v>
      </c>
      <c r="E58" s="21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3"/>
    </row>
    <row r="59" spans="2:39" ht="18.75" customHeight="1" x14ac:dyDescent="0.35">
      <c r="B59" s="7" t="str">
        <f>IF(NOT('Settlement Transactions'!B4=""),INDEX('Shared Expenses'!$J$4:$AM$4,'Settlement Transactions'!C4)&amp;" pays "&amp;INDEX('Shared Expenses'!$J$4:$AM$4,'Settlement Transactions'!B4)&amp;" $"&amp;TEXT('Settlement Transactions'!D4,"#.00")&amp;".","")</f>
        <v>Hira pays Srijan $726.38.</v>
      </c>
      <c r="E59" s="24"/>
      <c r="F59" s="36" t="s">
        <v>17</v>
      </c>
      <c r="G59" s="36"/>
      <c r="H59" s="36"/>
      <c r="I59" s="36"/>
      <c r="J59" s="36"/>
      <c r="K59" s="36"/>
      <c r="L59" s="36"/>
      <c r="M59" s="36"/>
      <c r="N59" s="36"/>
      <c r="O59" s="36"/>
      <c r="P59" s="37"/>
    </row>
    <row r="60" spans="2:39" x14ac:dyDescent="0.35">
      <c r="B60" s="7" t="str">
        <f>IF(NOT('Settlement Transactions'!B5=""),INDEX('Shared Expenses'!$J$4:$AM$4,'Settlement Transactions'!C5)&amp;" pays "&amp;INDEX('Shared Expenses'!$J$4:$AM$4,'Settlement Transactions'!B5)&amp;" $"&amp;TEXT('Settlement Transactions'!D5,"#.00")&amp;".","")</f>
        <v>Arnab pays Srijan $666.38.</v>
      </c>
      <c r="E60" s="24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7"/>
    </row>
    <row r="61" spans="2:39" x14ac:dyDescent="0.35">
      <c r="B61" s="7" t="str">
        <f>IF(NOT('Settlement Transactions'!B6=""),INDEX('Shared Expenses'!$J$4:$AM$4,'Settlement Transactions'!C6)&amp;" pays "&amp;INDEX('Shared Expenses'!$J$4:$AM$4,'Settlement Transactions'!B6)&amp;" $"&amp;TEXT('Settlement Transactions'!D6,"#.00")&amp;".","")</f>
        <v>Yuvraja pays Srijan $666.38.</v>
      </c>
      <c r="E61" s="24"/>
      <c r="F61" s="34" t="s">
        <v>11</v>
      </c>
      <c r="G61" s="34"/>
      <c r="H61" s="34"/>
      <c r="I61" s="34"/>
      <c r="J61" s="34"/>
      <c r="K61" s="34"/>
      <c r="L61" s="34"/>
      <c r="M61" s="34"/>
      <c r="N61" s="34"/>
      <c r="O61" s="34"/>
      <c r="P61" s="35"/>
    </row>
    <row r="62" spans="2:39" x14ac:dyDescent="0.35">
      <c r="B62" s="7" t="str">
        <f>IF(NOT('Settlement Transactions'!B7=""),INDEX('Shared Expenses'!$J$4:$AM$4,'Settlement Transactions'!C7)&amp;" pays "&amp;INDEX('Shared Expenses'!$J$4:$AM$4,'Settlement Transactions'!B7)&amp;" $"&amp;TEXT('Settlement Transactions'!D7,"#.00")&amp;".","")</f>
        <v>Jiten pays Srijan $291.38.</v>
      </c>
      <c r="E62" s="24"/>
      <c r="F62" s="34" t="s">
        <v>12</v>
      </c>
      <c r="G62" s="34"/>
      <c r="H62" s="34"/>
      <c r="I62" s="34"/>
      <c r="J62" s="34"/>
      <c r="K62" s="34"/>
      <c r="L62" s="34"/>
      <c r="M62" s="34"/>
      <c r="N62" s="34"/>
      <c r="O62" s="34"/>
      <c r="P62" s="35"/>
    </row>
    <row r="63" spans="2:39" ht="18.75" customHeight="1" x14ac:dyDescent="0.35">
      <c r="B63" s="7" t="str">
        <f>IF(NOT('Settlement Transactions'!B8=""),INDEX('Shared Expenses'!$J$4:$AM$4,'Settlement Transactions'!C8)&amp;" pays "&amp;INDEX('Shared Expenses'!$J$4:$AM$4,'Settlement Transactions'!B8)&amp;" $"&amp;TEXT('Settlement Transactions'!D8,"#.00")&amp;".","")</f>
        <v/>
      </c>
      <c r="E63" s="24"/>
      <c r="F63" s="28" t="s">
        <v>15</v>
      </c>
      <c r="G63" s="30"/>
      <c r="H63" s="30"/>
      <c r="I63" s="30"/>
      <c r="J63" s="30"/>
      <c r="K63" s="30"/>
      <c r="L63" s="30"/>
      <c r="M63" s="30"/>
      <c r="N63" s="30"/>
      <c r="O63" s="30"/>
      <c r="P63" s="31"/>
    </row>
    <row r="64" spans="2:39" x14ac:dyDescent="0.35">
      <c r="B64" s="7" t="str">
        <f>IF(NOT('Settlement Transactions'!B9=""),INDEX('Shared Expenses'!$J$4:$AM$4,'Settlement Transactions'!C9)&amp;" pays "&amp;INDEX('Shared Expenses'!$J$4:$AM$4,'Settlement Transactions'!B9)&amp;" $"&amp;TEXT('Settlement Transactions'!D9,"#.00")&amp;".","")</f>
        <v/>
      </c>
      <c r="E64" s="24"/>
      <c r="F64" s="32" t="s">
        <v>14</v>
      </c>
      <c r="G64" s="32"/>
      <c r="H64" s="32"/>
      <c r="I64" s="32"/>
      <c r="J64" s="32"/>
      <c r="K64" s="32"/>
      <c r="L64" s="32"/>
      <c r="M64" s="32"/>
      <c r="N64" s="32"/>
      <c r="O64" s="32"/>
      <c r="P64" s="33"/>
    </row>
    <row r="65" spans="2:16" ht="18.75" customHeight="1" x14ac:dyDescent="0.35">
      <c r="B65" s="7" t="str">
        <f>IF(NOT('Settlement Transactions'!B10=""),INDEX('Shared Expenses'!$J$4:$AM$4,'Settlement Transactions'!C10)&amp;" pays "&amp;INDEX('Shared Expenses'!$J$4:$AM$4,'Settlement Transactions'!B10)&amp;" $"&amp;TEXT('Settlement Transactions'!D10,"#.00")&amp;".","")</f>
        <v/>
      </c>
      <c r="E65" s="2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25"/>
    </row>
    <row r="66" spans="2:16" x14ac:dyDescent="0.35">
      <c r="B66" s="7" t="str">
        <f>IF(NOT('Settlement Transactions'!B11=""),INDEX('Shared Expenses'!$J$4:$AM$4,'Settlement Transactions'!C11)&amp;" pays "&amp;INDEX('Shared Expenses'!$J$4:$AM$4,'Settlement Transactions'!B11)&amp;" $"&amp;TEXT('Settlement Transactions'!D11,"#.00")&amp;".","")</f>
        <v/>
      </c>
      <c r="E66" s="24"/>
      <c r="F66" s="29" t="s">
        <v>13</v>
      </c>
      <c r="G66" s="14"/>
      <c r="H66" s="14"/>
      <c r="I66" s="14"/>
      <c r="J66" s="14"/>
      <c r="K66" s="14"/>
      <c r="L66" s="14"/>
      <c r="M66" s="14"/>
      <c r="N66" s="14"/>
      <c r="O66" s="14"/>
      <c r="P66" s="25"/>
    </row>
    <row r="67" spans="2:16" ht="18.600000000000001" thickBot="1" x14ac:dyDescent="0.4">
      <c r="B67" s="7" t="str">
        <f>IF(NOT('Settlement Transactions'!B12=""),INDEX('Shared Expenses'!$J$4:$AM$4,'Settlement Transactions'!C12)&amp;" pays "&amp;INDEX('Shared Expenses'!$J$4:$AM$4,'Settlement Transactions'!B12)&amp;" $"&amp;TEXT('Settlement Transactions'!D12,"#.00")&amp;".","")</f>
        <v/>
      </c>
      <c r="E67" s="26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27"/>
    </row>
    <row r="68" spans="2:16" x14ac:dyDescent="0.35">
      <c r="B68" s="7" t="str">
        <f>IF(NOT('Settlement Transactions'!B13=""),INDEX('Shared Expenses'!$J$4:$AM$4,'Settlement Transactions'!C13)&amp;" pays "&amp;INDEX('Shared Expenses'!$J$4:$AM$4,'Settlement Transactions'!B13)&amp;" $"&amp;TEXT('Settlement Transactions'!D13,"#.00")&amp;".","")</f>
        <v/>
      </c>
    </row>
    <row r="69" spans="2:16" x14ac:dyDescent="0.35">
      <c r="B69" s="7" t="str">
        <f>IF(NOT('Settlement Transactions'!B14=""),INDEX('Shared Expenses'!$J$4:$AM$4,'Settlement Transactions'!C14)&amp;" pays "&amp;INDEX('Shared Expenses'!$J$4:$AM$4,'Settlement Transactions'!B14)&amp;" $"&amp;TEXT('Settlement Transactions'!D14,"#.00")&amp;".","")</f>
        <v/>
      </c>
    </row>
    <row r="70" spans="2:16" x14ac:dyDescent="0.35">
      <c r="B70" s="7" t="str">
        <f>IF(NOT('Settlement Transactions'!B15=""),INDEX('Shared Expenses'!$J$4:$AM$4,'Settlement Transactions'!C15)&amp;" pays "&amp;INDEX('Shared Expenses'!$J$4:$AM$4,'Settlement Transactions'!B15)&amp;" $"&amp;TEXT('Settlement Transactions'!D15,"#.00")&amp;".","")</f>
        <v/>
      </c>
    </row>
    <row r="71" spans="2:16" x14ac:dyDescent="0.35">
      <c r="B71" s="7" t="str">
        <f>IF(NOT('Settlement Transactions'!B16=""),INDEX('Shared Expenses'!$J$4:$AM$4,'Settlement Transactions'!C16)&amp;" pays "&amp;INDEX('Shared Expenses'!$J$4:$AM$4,'Settlement Transactions'!B16)&amp;" $"&amp;TEXT('Settlement Transactions'!D16,"#.00")&amp;".","")</f>
        <v/>
      </c>
    </row>
    <row r="72" spans="2:16" x14ac:dyDescent="0.35">
      <c r="B72" s="7" t="str">
        <f>IF(NOT('Settlement Transactions'!B17=""),INDEX('Shared Expenses'!$J$4:$AM$4,'Settlement Transactions'!C17)&amp;" pays "&amp;INDEX('Shared Expenses'!$J$4:$AM$4,'Settlement Transactions'!B17)&amp;" $"&amp;TEXT('Settlement Transactions'!D17,"#.00")&amp;".","")</f>
        <v/>
      </c>
    </row>
    <row r="73" spans="2:16" x14ac:dyDescent="0.35">
      <c r="B73" s="7" t="str">
        <f>IF(NOT('Settlement Transactions'!B18=""),INDEX('Shared Expenses'!$J$4:$AM$4,'Settlement Transactions'!C18)&amp;" pays "&amp;INDEX('Shared Expenses'!$J$4:$AM$4,'Settlement Transactions'!B18)&amp;" $"&amp;TEXT('Settlement Transactions'!D18,"#.00")&amp;".","")</f>
        <v/>
      </c>
    </row>
    <row r="74" spans="2:16" x14ac:dyDescent="0.35">
      <c r="B74" s="7" t="str">
        <f>IF(NOT('Settlement Transactions'!B19=""),INDEX('Shared Expenses'!$J$4:$AM$4,'Settlement Transactions'!C19)&amp;" pays "&amp;INDEX('Shared Expenses'!$J$4:$AM$4,'Settlement Transactions'!B19)&amp;" $"&amp;TEXT('Settlement Transactions'!D19,"#.00")&amp;".","")</f>
        <v/>
      </c>
    </row>
    <row r="75" spans="2:16" x14ac:dyDescent="0.35">
      <c r="B75" s="7" t="str">
        <f>IF(NOT('Settlement Transactions'!B20=""),INDEX('Shared Expenses'!$J$4:$AM$4,'Settlement Transactions'!C20)&amp;" pays "&amp;INDEX('Shared Expenses'!$J$4:$AM$4,'Settlement Transactions'!B20)&amp;" $"&amp;TEXT('Settlement Transactions'!D20,"#.00")&amp;".","")</f>
        <v/>
      </c>
    </row>
    <row r="76" spans="2:16" x14ac:dyDescent="0.35">
      <c r="B76" s="7" t="str">
        <f>IF(NOT('Settlement Transactions'!B21=""),INDEX('Shared Expenses'!$J$4:$AM$4,'Settlement Transactions'!C21)&amp;" pays "&amp;INDEX('Shared Expenses'!$J$4:$AM$4,'Settlement Transactions'!B21)&amp;" $"&amp;TEXT('Settlement Transactions'!D21,"#.00")&amp;".","")</f>
        <v/>
      </c>
    </row>
    <row r="77" spans="2:16" x14ac:dyDescent="0.35">
      <c r="B77" s="7" t="str">
        <f>IF(NOT('Settlement Transactions'!B22=""),INDEX('Shared Expenses'!$J$4:$AM$4,'Settlement Transactions'!C22)&amp;" pays "&amp;INDEX('Shared Expenses'!$J$4:$AM$4,'Settlement Transactions'!B22)&amp;" $"&amp;TEXT('Settlement Transactions'!D22,"#.00")&amp;".","")</f>
        <v/>
      </c>
    </row>
    <row r="78" spans="2:16" x14ac:dyDescent="0.35">
      <c r="B78" s="7" t="str">
        <f>IF(NOT('Settlement Transactions'!B23=""),INDEX('Shared Expenses'!$J$4:$AM$4,'Settlement Transactions'!C23)&amp;" pays "&amp;INDEX('Shared Expenses'!$J$4:$AM$4,'Settlement Transactions'!B23)&amp;" $"&amp;TEXT('Settlement Transactions'!D23,"#.00")&amp;".","")</f>
        <v/>
      </c>
    </row>
    <row r="79" spans="2:16" x14ac:dyDescent="0.35">
      <c r="B79" s="7" t="str">
        <f>IF(NOT('Settlement Transactions'!B24=""),INDEX('Shared Expenses'!$J$4:$AM$4,'Settlement Transactions'!C24)&amp;" pays "&amp;INDEX('Shared Expenses'!$J$4:$AM$4,'Settlement Transactions'!B24)&amp;" $"&amp;TEXT('Settlement Transactions'!D24,"#.00")&amp;".","")</f>
        <v/>
      </c>
    </row>
    <row r="80" spans="2:16" x14ac:dyDescent="0.35">
      <c r="B80" s="7" t="str">
        <f>IF(NOT('Settlement Transactions'!B25=""),INDEX('Shared Expenses'!$J$4:$AM$4,'Settlement Transactions'!C25)&amp;" pays "&amp;INDEX('Shared Expenses'!$J$4:$AM$4,'Settlement Transactions'!B25)&amp;" $"&amp;TEXT('Settlement Transactions'!D25,"#.00")&amp;".","")</f>
        <v/>
      </c>
    </row>
    <row r="81" spans="2:2" x14ac:dyDescent="0.35">
      <c r="B81" s="7" t="str">
        <f>IF(NOT('Settlement Transactions'!B26=""),INDEX('Shared Expenses'!$J$4:$AM$4,'Settlement Transactions'!C26)&amp;" pays "&amp;INDEX('Shared Expenses'!$J$4:$AM$4,'Settlement Transactions'!B26)&amp;" $"&amp;TEXT('Settlement Transactions'!D26,"#.00")&amp;".","")</f>
        <v/>
      </c>
    </row>
    <row r="82" spans="2:2" x14ac:dyDescent="0.35">
      <c r="B82" s="7" t="str">
        <f>IF(NOT('Settlement Transactions'!B27=""),INDEX('Shared Expenses'!$J$4:$AM$4,'Settlement Transactions'!C27)&amp;" pays "&amp;INDEX('Shared Expenses'!$J$4:$AM$4,'Settlement Transactions'!B27)&amp;" $"&amp;TEXT('Settlement Transactions'!D27,"#.00")&amp;".","")</f>
        <v/>
      </c>
    </row>
    <row r="83" spans="2:2" x14ac:dyDescent="0.35">
      <c r="B83" s="7" t="str">
        <f>IF(NOT('Settlement Transactions'!B28=""),INDEX('Shared Expenses'!$J$4:$AM$4,'Settlement Transactions'!C28)&amp;" pays "&amp;INDEX('Shared Expenses'!$J$4:$AM$4,'Settlement Transactions'!B28)&amp;" $"&amp;TEXT('Settlement Transactions'!D28,"#.00")&amp;".","")</f>
        <v/>
      </c>
    </row>
    <row r="84" spans="2:2" x14ac:dyDescent="0.35">
      <c r="B84" s="7" t="str">
        <f>IF(NOT('Settlement Transactions'!B29=""),INDEX('Shared Expenses'!$J$4:$AM$4,'Settlement Transactions'!C29)&amp;" pays "&amp;INDEX('Shared Expenses'!$J$4:$AM$4,'Settlement Transactions'!B29)&amp;" $"&amp;TEXT('Settlement Transactions'!D29,"#.00")&amp;".","")</f>
        <v/>
      </c>
    </row>
    <row r="85" spans="2:2" x14ac:dyDescent="0.35">
      <c r="B85" s="7" t="str">
        <f>IF(NOT('Settlement Transactions'!B30=""),INDEX('Shared Expenses'!$J$4:$AM$4,'Settlement Transactions'!C30)&amp;" pays "&amp;INDEX('Shared Expenses'!$J$4:$AM$4,'Settlement Transactions'!B30)&amp;" $"&amp;TEXT('Settlement Transactions'!D30,"#.00")&amp;".","")</f>
        <v/>
      </c>
    </row>
    <row r="86" spans="2:2" x14ac:dyDescent="0.35">
      <c r="B86" s="7" t="str">
        <f>IF(NOT('Settlement Transactions'!B31=""),INDEX('Shared Expenses'!$J$4:$AM$4,'Settlement Transactions'!C31)&amp;" pays "&amp;INDEX('Shared Expenses'!$J$4:$AM$4,'Settlement Transactions'!B31)&amp;" $"&amp;TEXT('Settlement Transactions'!D31,"#.00")&amp;".","")</f>
        <v/>
      </c>
    </row>
    <row r="87" spans="2:2" x14ac:dyDescent="0.35">
      <c r="B87" s="7" t="str">
        <f>IF(NOT('Settlement Transactions'!B32=""),INDEX('Shared Expenses'!$J$4:$AM$4,'Settlement Transactions'!C32)&amp;" pays "&amp;INDEX('Shared Expenses'!$J$4:$AM$4,'Settlement Transactions'!B32)&amp;" $"&amp;TEXT('Settlement Transactions'!D32,"#.00")&amp;".","")</f>
        <v/>
      </c>
    </row>
    <row r="88" spans="2:2" ht="18.600000000000001" thickBot="1" x14ac:dyDescent="0.4">
      <c r="B88" s="8" t="str">
        <f>IF(NOT('Settlement Transactions'!B33=""),INDEX('Shared Expenses'!$J$4:$AM$4,'Settlement Transactions'!C33)&amp;" pays "&amp;INDEX('Shared Expenses'!$J$4:$AM$4,'Settlement Transactions'!B33)&amp;" $"&amp;TEXT('Settlement Transactions'!D33,"#.00")&amp;".","")</f>
        <v/>
      </c>
    </row>
    <row r="89" spans="2:2" ht="18.600000000000001" thickTop="1" x14ac:dyDescent="0.35"/>
  </sheetData>
  <sheetProtection sheet="1" objects="1" scenarios="1" insertRows="0"/>
  <mergeCells count="4">
    <mergeCell ref="F64:P64"/>
    <mergeCell ref="F61:P61"/>
    <mergeCell ref="F62:P62"/>
    <mergeCell ref="F59:P60"/>
  </mergeCells>
  <phoneticPr fontId="9" type="noConversion"/>
  <conditionalFormatting sqref="J56:AM56">
    <cfRule type="expression" dxfId="25" priority="47">
      <formula>J56&lt;0.009</formula>
    </cfRule>
  </conditionalFormatting>
  <conditionalFormatting sqref="H5:H8 H45:H55">
    <cfRule type="expression" dxfId="24" priority="46">
      <formula>ISBLANK(H5)</formula>
    </cfRule>
  </conditionalFormatting>
  <conditionalFormatting sqref="F5:F8 F43:F55">
    <cfRule type="expression" dxfId="23" priority="41">
      <formula>AND(NOT(ISBLANK($B5)),ISBLANK($F5))</formula>
    </cfRule>
    <cfRule type="expression" dxfId="22" priority="44">
      <formula>AND(ISERROR(MATCH(F5,$J$4:$AM$4,0)),NOT(ISBLANK(B5)))</formula>
    </cfRule>
  </conditionalFormatting>
  <conditionalFormatting sqref="D5:D8 D45:D55">
    <cfRule type="expression" dxfId="21" priority="42">
      <formula>AND(NOT(ISBLANK($B5)),NOT(ISNUMBER($D5)))</formula>
    </cfRule>
  </conditionalFormatting>
  <conditionalFormatting sqref="B5:B54">
    <cfRule type="expression" dxfId="20" priority="38">
      <formula>AND(NOT(ISBLANK($B4)),ISBLANK($B5))</formula>
    </cfRule>
  </conditionalFormatting>
  <conditionalFormatting sqref="J4:AM4">
    <cfRule type="expression" dxfId="19" priority="36">
      <formula>AND(NOT(ISBLANK(I$4)),ISBLANK(J$4))</formula>
    </cfRule>
  </conditionalFormatting>
  <conditionalFormatting sqref="H19:H26 H43:H44">
    <cfRule type="expression" dxfId="18" priority="34">
      <formula>ISBLANK(H19)</formula>
    </cfRule>
  </conditionalFormatting>
  <conditionalFormatting sqref="F19:F26">
    <cfRule type="expression" dxfId="17" priority="30">
      <formula>AND(NOT(ISBLANK($B19)),ISBLANK($F19))</formula>
    </cfRule>
    <cfRule type="expression" dxfId="16" priority="33">
      <formula>AND(ISERROR(MATCH(F19,$J$4:$AM$4,0)),NOT(ISBLANK(B19)))</formula>
    </cfRule>
  </conditionalFormatting>
  <conditionalFormatting sqref="D19:D26 D43:D44">
    <cfRule type="expression" dxfId="15" priority="31">
      <formula>AND(NOT(ISBLANK($B19)),NOT(ISNUMBER($D19)))</formula>
    </cfRule>
  </conditionalFormatting>
  <conditionalFormatting sqref="H9:H18">
    <cfRule type="expression" dxfId="14" priority="25">
      <formula>ISBLANK(H9)</formula>
    </cfRule>
  </conditionalFormatting>
  <conditionalFormatting sqref="F9:F18">
    <cfRule type="expression" dxfId="13" priority="21">
      <formula>AND(NOT(ISBLANK($B9)),ISBLANK($F9))</formula>
    </cfRule>
    <cfRule type="expression" dxfId="12" priority="24">
      <formula>AND(ISERROR(MATCH(F9,$J$4:$AM$4,0)),NOT(ISBLANK(B9)))</formula>
    </cfRule>
  </conditionalFormatting>
  <conditionalFormatting sqref="D9:D18">
    <cfRule type="expression" dxfId="11" priority="22">
      <formula>AND(NOT(ISBLANK($B9)),NOT(ISNUMBER($D9)))</formula>
    </cfRule>
  </conditionalFormatting>
  <conditionalFormatting sqref="H36:H42">
    <cfRule type="expression" dxfId="10" priority="15">
      <formula>ISBLANK(H36)</formula>
    </cfRule>
  </conditionalFormatting>
  <conditionalFormatting sqref="F36:F42">
    <cfRule type="expression" dxfId="9" priority="11">
      <formula>AND(NOT(ISBLANK($B36)),ISBLANK($F36))</formula>
    </cfRule>
    <cfRule type="expression" dxfId="8" priority="14">
      <formula>AND(ISERROR(MATCH(F36,$J$4:$AM$4,0)),NOT(ISBLANK(B36)))</formula>
    </cfRule>
  </conditionalFormatting>
  <conditionalFormatting sqref="D36:D42">
    <cfRule type="expression" dxfId="7" priority="12">
      <formula>AND(NOT(ISBLANK($B36)),NOT(ISNUMBER($D36)))</formula>
    </cfRule>
  </conditionalFormatting>
  <conditionalFormatting sqref="H27:H35">
    <cfRule type="expression" dxfId="6" priority="8">
      <formula>ISBLANK(H27)</formula>
    </cfRule>
  </conditionalFormatting>
  <conditionalFormatting sqref="F27:F35">
    <cfRule type="expression" dxfId="5" priority="4">
      <formula>AND(NOT(ISBLANK($B27)),ISBLANK($F27))</formula>
    </cfRule>
    <cfRule type="expression" dxfId="4" priority="7">
      <formula>AND(ISERROR(MATCH(F27,$J$4:$AM$4,0)),NOT(ISBLANK(B27)))</formula>
    </cfRule>
  </conditionalFormatting>
  <conditionalFormatting sqref="D27:D35">
    <cfRule type="expression" dxfId="3" priority="5">
      <formula>AND(NOT(ISBLANK($B27)),NOT(ISNUMBER($D27)))</formula>
    </cfRule>
  </conditionalFormatting>
  <conditionalFormatting sqref="J5:AM55">
    <cfRule type="expression" dxfId="2" priority="37">
      <formula>AND(NOT(ISBLANK(J$4)),NOT(ISBLANK($B5)),$H5&lt;1)</formula>
    </cfRule>
    <cfRule type="expression" dxfId="1" priority="40">
      <formula>AND(NOT(ISBLANK(J$4)),ISBLANK($B5))</formula>
    </cfRule>
    <cfRule type="expression" dxfId="0" priority="43">
      <formula>AND(NOT(ISBLANK(J$4)),NOT(ISBLANK($B5)))</formula>
    </cfRule>
  </conditionalFormatting>
  <dataValidations count="2">
    <dataValidation type="list" allowBlank="1" showInputMessage="1" showErrorMessage="1" sqref="F5:F55" xr:uid="{00000000-0002-0000-0000-000000000000}">
      <formula1>Participants</formula1>
    </dataValidation>
    <dataValidation type="list" allowBlank="1" showDropDown="1" showInputMessage="1" showErrorMessage="1" errorTitle="Oops!" error="I didn't understand that. Use an &quot;X&quot; to mark the people who shared the bill." sqref="J5:AM55" xr:uid="{00000000-0002-0000-0000-000001000000}">
      <formula1>Marks</formula1>
    </dataValidation>
  </dataValidations>
  <hyperlinks>
    <hyperlink ref="F66" r:id="rId1" xr:uid="{00000000-0004-0000-0000-000000000000}"/>
  </hyperlinks>
  <pageMargins left="0.7" right="0.7" top="0.75" bottom="0.75" header="0.3" footer="0.3"/>
  <pageSetup orientation="portrait" horizontalDpi="300" verticalDpi="30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I38"/>
  <sheetViews>
    <sheetView workbookViewId="0"/>
  </sheetViews>
  <sheetFormatPr defaultRowHeight="14.4" x14ac:dyDescent="0.3"/>
  <cols>
    <col min="1" max="1" width="2.88671875" customWidth="1"/>
    <col min="2" max="4" width="9.5546875" customWidth="1"/>
    <col min="5" max="5" width="2.88671875" customWidth="1"/>
  </cols>
  <sheetData>
    <row r="2" spans="2:35" ht="15" thickBot="1" x14ac:dyDescent="0.35">
      <c r="B2" s="1" t="s">
        <v>6</v>
      </c>
      <c r="C2" s="1" t="s">
        <v>5</v>
      </c>
      <c r="D2" s="1" t="s">
        <v>2</v>
      </c>
      <c r="F2" s="1" t="str">
        <f>IFERROR(INDEX('Shared Expenses'!$J$4:$AM$4,1,COLUMN()-COLUMN(Payer)+1),"")</f>
        <v>Srijan</v>
      </c>
      <c r="G2" s="1" t="str">
        <f>IFERROR(INDEX('Shared Expenses'!$J$4:$AM$4,1,COLUMN()-COLUMN(Payer)+1),"")</f>
        <v>Arnab</v>
      </c>
      <c r="H2" s="1" t="str">
        <f>IFERROR(INDEX('Shared Expenses'!$J$4:$AM$4,1,COLUMN()-COLUMN(Payer)+1),"")</f>
        <v>Yuvraja</v>
      </c>
      <c r="I2" s="1" t="str">
        <f>IFERROR(INDEX('Shared Expenses'!$J$4:$AM$4,1,COLUMN()-COLUMN(Payer)+1),"")</f>
        <v>Hira</v>
      </c>
      <c r="J2" s="1" t="str">
        <f>IFERROR(INDEX('Shared Expenses'!$J$4:$AM$4,1,COLUMN()-COLUMN(Payer)+1),"")</f>
        <v>Jiten</v>
      </c>
      <c r="K2" s="1">
        <f>IFERROR(INDEX('Shared Expenses'!$J$4:$AM$4,1,COLUMN()-COLUMN(Payer)+1),"")</f>
        <v>0</v>
      </c>
      <c r="L2" s="1">
        <f>IFERROR(INDEX('Shared Expenses'!$J$4:$AM$4,1,COLUMN()-COLUMN(Payer)+1),"")</f>
        <v>0</v>
      </c>
      <c r="M2" s="1">
        <f>IFERROR(INDEX('Shared Expenses'!$J$4:$AM$4,1,COLUMN()-COLUMN(Payer)+1),"")</f>
        <v>0</v>
      </c>
      <c r="N2" s="1">
        <f>IFERROR(INDEX('Shared Expenses'!$J$4:$AM$4,1,COLUMN()-COLUMN(Payer)+1),"")</f>
        <v>0</v>
      </c>
      <c r="O2" s="1">
        <f>IFERROR(INDEX('Shared Expenses'!$J$4:$AM$4,1,COLUMN()-COLUMN(Payer)+1),"")</f>
        <v>0</v>
      </c>
      <c r="P2" s="1">
        <f>IFERROR(INDEX('Shared Expenses'!$J$4:$AM$4,1,COLUMN()-COLUMN(Payer)+1),"")</f>
        <v>0</v>
      </c>
      <c r="Q2" s="1">
        <f>IFERROR(INDEX('Shared Expenses'!$J$4:$AM$4,1,COLUMN()-COLUMN(Payer)+1),"")</f>
        <v>0</v>
      </c>
      <c r="R2" s="1">
        <f>IFERROR(INDEX('Shared Expenses'!$J$4:$AM$4,1,COLUMN()-COLUMN(Payer)+1),"")</f>
        <v>0</v>
      </c>
      <c r="S2" s="1">
        <f>IFERROR(INDEX('Shared Expenses'!$J$4:$AM$4,1,COLUMN()-COLUMN(Payer)+1),"")</f>
        <v>0</v>
      </c>
      <c r="T2" s="1">
        <f>IFERROR(INDEX('Shared Expenses'!$J$4:$AM$4,1,COLUMN()-COLUMN(Payer)+1),"")</f>
        <v>0</v>
      </c>
      <c r="U2" s="1">
        <f>IFERROR(INDEX('Shared Expenses'!$J$4:$AM$4,1,COLUMN()-COLUMN(Payer)+1),"")</f>
        <v>0</v>
      </c>
      <c r="V2" s="1">
        <f>IFERROR(INDEX('Shared Expenses'!$J$4:$AM$4,1,COLUMN()-COLUMN(Payer)+1),"")</f>
        <v>0</v>
      </c>
      <c r="W2" s="1">
        <f>IFERROR(INDEX('Shared Expenses'!$J$4:$AM$4,1,COLUMN()-COLUMN(Payer)+1),"")</f>
        <v>0</v>
      </c>
      <c r="X2" s="1">
        <f>IFERROR(INDEX('Shared Expenses'!$J$4:$AM$4,1,COLUMN()-COLUMN(Payer)+1),"")</f>
        <v>0</v>
      </c>
      <c r="Y2" s="1">
        <f>IFERROR(INDEX('Shared Expenses'!$J$4:$AM$4,1,COLUMN()-COLUMN(Payer)+1),"")</f>
        <v>0</v>
      </c>
      <c r="Z2" s="1">
        <f>IFERROR(INDEX('Shared Expenses'!$J$4:$AM$4,1,COLUMN()-COLUMN(Payer)+1),"")</f>
        <v>0</v>
      </c>
      <c r="AA2" s="1">
        <f>IFERROR(INDEX('Shared Expenses'!$J$4:$AM$4,1,COLUMN()-COLUMN(Payer)+1),"")</f>
        <v>0</v>
      </c>
      <c r="AB2" s="1">
        <f>IFERROR(INDEX('Shared Expenses'!$J$4:$AM$4,1,COLUMN()-COLUMN(Payer)+1),"")</f>
        <v>0</v>
      </c>
      <c r="AC2" s="1">
        <f>IFERROR(INDEX('Shared Expenses'!$J$4:$AM$4,1,COLUMN()-COLUMN(Payer)+1),"")</f>
        <v>0</v>
      </c>
      <c r="AD2" s="1">
        <f>IFERROR(INDEX('Shared Expenses'!$J$4:$AM$4,1,COLUMN()-COLUMN(Payer)+1),"")</f>
        <v>0</v>
      </c>
      <c r="AE2" s="1">
        <f>IFERROR(INDEX('Shared Expenses'!$J$4:$AM$4,1,COLUMN()-COLUMN(Payer)+1),"")</f>
        <v>0</v>
      </c>
      <c r="AF2" s="1">
        <f>IFERROR(INDEX('Shared Expenses'!$J$4:$AM$4,1,COLUMN()-COLUMN(Payer)+1),"")</f>
        <v>0</v>
      </c>
      <c r="AG2" s="1">
        <f>IFERROR(INDEX('Shared Expenses'!$J$4:$AM$4,1,COLUMN()-COLUMN(Payer)+1),"")</f>
        <v>0</v>
      </c>
      <c r="AH2" s="1">
        <f>IFERROR(INDEX('Shared Expenses'!$J$4:$AM$4,1,COLUMN()-COLUMN(Payer)+1),"")</f>
        <v>0</v>
      </c>
      <c r="AI2" s="1">
        <f>IFERROR(INDEX('Shared Expenses'!$J$4:$AM$4,1,COLUMN()-COLUMN(Payer)+1),"")</f>
        <v>0</v>
      </c>
    </row>
    <row r="3" spans="2:35" x14ac:dyDescent="0.3">
      <c r="B3" s="38" t="s">
        <v>8</v>
      </c>
      <c r="C3" s="38"/>
      <c r="D3" s="38"/>
      <c r="F3" s="4">
        <f>'Shared Expenses'!J56</f>
        <v>-2350.52</v>
      </c>
      <c r="G3" s="4">
        <f>'Shared Expenses'!K56</f>
        <v>666.38</v>
      </c>
      <c r="H3" s="4">
        <f>'Shared Expenses'!L56</f>
        <v>666.38</v>
      </c>
      <c r="I3" s="4">
        <f>'Shared Expenses'!M56</f>
        <v>726.38</v>
      </c>
      <c r="J3" s="4">
        <f>'Shared Expenses'!N56</f>
        <v>291.38</v>
      </c>
      <c r="K3" s="4">
        <f>'Shared Expenses'!O56</f>
        <v>0</v>
      </c>
      <c r="L3" s="4">
        <f>'Shared Expenses'!P56</f>
        <v>0</v>
      </c>
      <c r="M3" s="4">
        <f>'Shared Expenses'!Q56</f>
        <v>0</v>
      </c>
      <c r="N3" s="4">
        <f>'Shared Expenses'!R56</f>
        <v>0</v>
      </c>
      <c r="O3" s="4">
        <f>'Shared Expenses'!S56</f>
        <v>0</v>
      </c>
      <c r="P3" s="4">
        <f>'Shared Expenses'!T56</f>
        <v>0</v>
      </c>
      <c r="Q3" s="4">
        <f>'Shared Expenses'!U56</f>
        <v>0</v>
      </c>
      <c r="R3" s="4">
        <f>'Shared Expenses'!V56</f>
        <v>0</v>
      </c>
      <c r="S3" s="4">
        <f>'Shared Expenses'!W56</f>
        <v>0</v>
      </c>
      <c r="T3" s="4">
        <f>'Shared Expenses'!X56</f>
        <v>0</v>
      </c>
      <c r="U3" s="4">
        <f>'Shared Expenses'!Y56</f>
        <v>0</v>
      </c>
      <c r="V3" s="4">
        <f>'Shared Expenses'!Z56</f>
        <v>0</v>
      </c>
      <c r="W3" s="4">
        <f>'Shared Expenses'!AA56</f>
        <v>0</v>
      </c>
      <c r="X3" s="4">
        <f>'Shared Expenses'!AB56</f>
        <v>0</v>
      </c>
      <c r="Y3" s="4">
        <f>'Shared Expenses'!AC56</f>
        <v>0</v>
      </c>
      <c r="Z3" s="4">
        <f>'Shared Expenses'!AD56</f>
        <v>0</v>
      </c>
      <c r="AA3" s="4">
        <f>'Shared Expenses'!AE56</f>
        <v>0</v>
      </c>
      <c r="AB3" s="4">
        <f>'Shared Expenses'!AF56</f>
        <v>0</v>
      </c>
      <c r="AC3" s="4">
        <f>'Shared Expenses'!AG56</f>
        <v>0</v>
      </c>
      <c r="AD3" s="4">
        <f>'Shared Expenses'!AH56</f>
        <v>0</v>
      </c>
      <c r="AE3" s="4">
        <f>'Shared Expenses'!AI56</f>
        <v>0</v>
      </c>
      <c r="AF3" s="4">
        <f>'Shared Expenses'!AJ56</f>
        <v>0</v>
      </c>
      <c r="AG3" s="4">
        <f>'Shared Expenses'!AK56</f>
        <v>0</v>
      </c>
      <c r="AH3" s="4">
        <f>'Shared Expenses'!AL56</f>
        <v>0</v>
      </c>
      <c r="AI3" s="4">
        <f>'Shared Expenses'!AM56</f>
        <v>0</v>
      </c>
    </row>
    <row r="4" spans="2:35" x14ac:dyDescent="0.3">
      <c r="B4">
        <f>IF(MAX($F3:$AI3)&gt;0.01,MATCH(MIN($F3:$AI3),$F3:$AI3,0),"")</f>
        <v>1</v>
      </c>
      <c r="C4">
        <f>IF(MAX($F3:$AI3)&gt;0.01,MATCH(MAX($F3:$AI3),$F3:$AI3,0),"")</f>
        <v>4</v>
      </c>
      <c r="D4" s="2">
        <f>IF(MAX($F3:$AI3)&gt;0.01,MIN(ABS(INDEX($F3:$AI3,'Settlement Transactions'!B4)),ABS(INDEX($F3:$AI3,'Settlement Transactions'!C4))),"")</f>
        <v>726.38</v>
      </c>
      <c r="F4" s="4">
        <f>IF(MAX($F3:$AI3)&gt;0.01,F3+IF(COLUMN()-COLUMN(Payer)+1='Settlement Transactions'!$B4,1,IF(COLUMN()-COLUMN(Payer)+1='Settlement Transactions'!$C4,-1,0))*'Settlement Transactions'!$D4,"")</f>
        <v>-1624.1399999999999</v>
      </c>
      <c r="G4" s="4">
        <f>IF(MAX($F3:$AI3)&gt;0.01,G3+IF(COLUMN()-COLUMN(Payer)+1='Settlement Transactions'!$B4,1,IF(COLUMN()-COLUMN(Payer)+1='Settlement Transactions'!$C4,-1,0))*'Settlement Transactions'!$D4,"")</f>
        <v>666.38</v>
      </c>
      <c r="H4" s="4">
        <f>IF(MAX($F3:$AI3)&gt;0.01,H3+IF(COLUMN()-COLUMN(Payer)+1='Settlement Transactions'!$B4,1,IF(COLUMN()-COLUMN(Payer)+1='Settlement Transactions'!$C4,-1,0))*'Settlement Transactions'!$D4,"")</f>
        <v>666.38</v>
      </c>
      <c r="I4" s="4">
        <f>IF(MAX($F3:$AI3)&gt;0.01,I3+IF(COLUMN()-COLUMN(Payer)+1='Settlement Transactions'!$B4,1,IF(COLUMN()-COLUMN(Payer)+1='Settlement Transactions'!$C4,-1,0))*'Settlement Transactions'!$D4,"")</f>
        <v>0</v>
      </c>
      <c r="J4" s="4">
        <f>IF(MAX($F3:$AI3)&gt;0.01,J3+IF(COLUMN()-COLUMN(Payer)+1='Settlement Transactions'!$B4,1,IF(COLUMN()-COLUMN(Payer)+1='Settlement Transactions'!$C4,-1,0))*'Settlement Transactions'!$D4,"")</f>
        <v>291.38</v>
      </c>
      <c r="K4" s="4">
        <f>IF(MAX($F3:$AI3)&gt;0.01,K3+IF(COLUMN()-COLUMN(Payer)+1='Settlement Transactions'!$B4,1,IF(COLUMN()-COLUMN(Payer)+1='Settlement Transactions'!$C4,-1,0))*'Settlement Transactions'!$D4,"")</f>
        <v>0</v>
      </c>
      <c r="L4" s="4">
        <f>IF(MAX($F3:$AI3)&gt;0.01,L3+IF(COLUMN()-COLUMN(Payer)+1='Settlement Transactions'!$B4,1,IF(COLUMN()-COLUMN(Payer)+1='Settlement Transactions'!$C4,-1,0))*'Settlement Transactions'!$D4,"")</f>
        <v>0</v>
      </c>
      <c r="M4" s="4">
        <f>IF(MAX($F3:$AI3)&gt;0.01,M3+IF(COLUMN()-COLUMN(Payer)+1='Settlement Transactions'!$B4,1,IF(COLUMN()-COLUMN(Payer)+1='Settlement Transactions'!$C4,-1,0))*'Settlement Transactions'!$D4,"")</f>
        <v>0</v>
      </c>
      <c r="N4" s="4">
        <f>IF(MAX($F3:$AI3)&gt;0.01,N3+IF(COLUMN()-COLUMN(Payer)+1='Settlement Transactions'!$B4,1,IF(COLUMN()-COLUMN(Payer)+1='Settlement Transactions'!$C4,-1,0))*'Settlement Transactions'!$D4,"")</f>
        <v>0</v>
      </c>
      <c r="O4" s="4">
        <f>IF(MAX($F3:$AI3)&gt;0.01,O3+IF(COLUMN()-COLUMN(Payer)+1='Settlement Transactions'!$B4,1,IF(COLUMN()-COLUMN(Payer)+1='Settlement Transactions'!$C4,-1,0))*'Settlement Transactions'!$D4,"")</f>
        <v>0</v>
      </c>
      <c r="P4" s="4">
        <f>IF(MAX($F3:$AI3)&gt;0.01,P3+IF(COLUMN()-COLUMN(Payer)+1='Settlement Transactions'!$B4,1,IF(COLUMN()-COLUMN(Payer)+1='Settlement Transactions'!$C4,-1,0))*'Settlement Transactions'!$D4,"")</f>
        <v>0</v>
      </c>
      <c r="Q4" s="4">
        <f>IF(MAX($F3:$AI3)&gt;0.01,Q3+IF(COLUMN()-COLUMN(Payer)+1='Settlement Transactions'!$B4,1,IF(COLUMN()-COLUMN(Payer)+1='Settlement Transactions'!$C4,-1,0))*'Settlement Transactions'!$D4,"")</f>
        <v>0</v>
      </c>
      <c r="R4" s="4">
        <f>IF(MAX($F3:$AI3)&gt;0.01,R3+IF(COLUMN()-COLUMN(Payer)+1='Settlement Transactions'!$B4,1,IF(COLUMN()-COLUMN(Payer)+1='Settlement Transactions'!$C4,-1,0))*'Settlement Transactions'!$D4,"")</f>
        <v>0</v>
      </c>
      <c r="S4" s="4">
        <f>IF(MAX($F3:$AI3)&gt;0.01,S3+IF(COLUMN()-COLUMN(Payer)+1='Settlement Transactions'!$B4,1,IF(COLUMN()-COLUMN(Payer)+1='Settlement Transactions'!$C4,-1,0))*'Settlement Transactions'!$D4,"")</f>
        <v>0</v>
      </c>
      <c r="T4" s="4">
        <f>IF(MAX($F3:$AI3)&gt;0.01,T3+IF(COLUMN()-COLUMN(Payer)+1='Settlement Transactions'!$B4,1,IF(COLUMN()-COLUMN(Payer)+1='Settlement Transactions'!$C4,-1,0))*'Settlement Transactions'!$D4,"")</f>
        <v>0</v>
      </c>
      <c r="U4" s="4">
        <f>IF(MAX($F3:$AI3)&gt;0.01,U3+IF(COLUMN()-COLUMN(Payer)+1='Settlement Transactions'!$B4,1,IF(COLUMN()-COLUMN(Payer)+1='Settlement Transactions'!$C4,-1,0))*'Settlement Transactions'!$D4,"")</f>
        <v>0</v>
      </c>
      <c r="V4" s="4">
        <f>IF(MAX($F3:$AI3)&gt;0.01,V3+IF(COLUMN()-COLUMN(Payer)+1='Settlement Transactions'!$B4,1,IF(COLUMN()-COLUMN(Payer)+1='Settlement Transactions'!$C4,-1,0))*'Settlement Transactions'!$D4,"")</f>
        <v>0</v>
      </c>
      <c r="W4" s="4">
        <f>IF(MAX($F3:$AI3)&gt;0.01,W3+IF(COLUMN()-COLUMN(Payer)+1='Settlement Transactions'!$B4,1,IF(COLUMN()-COLUMN(Payer)+1='Settlement Transactions'!$C4,-1,0))*'Settlement Transactions'!$D4,"")</f>
        <v>0</v>
      </c>
      <c r="X4" s="4">
        <f>IF(MAX($F3:$AI3)&gt;0.01,X3+IF(COLUMN()-COLUMN(Payer)+1='Settlement Transactions'!$B4,1,IF(COLUMN()-COLUMN(Payer)+1='Settlement Transactions'!$C4,-1,0))*'Settlement Transactions'!$D4,"")</f>
        <v>0</v>
      </c>
      <c r="Y4" s="4">
        <f>IF(MAX($F3:$AI3)&gt;0.01,Y3+IF(COLUMN()-COLUMN(Payer)+1='Settlement Transactions'!$B4,1,IF(COLUMN()-COLUMN(Payer)+1='Settlement Transactions'!$C4,-1,0))*'Settlement Transactions'!$D4,"")</f>
        <v>0</v>
      </c>
      <c r="Z4" s="4">
        <f>IF(MAX($F3:$AI3)&gt;0.01,Z3+IF(COLUMN()-COLUMN(Payer)+1='Settlement Transactions'!$B4,1,IF(COLUMN()-COLUMN(Payer)+1='Settlement Transactions'!$C4,-1,0))*'Settlement Transactions'!$D4,"")</f>
        <v>0</v>
      </c>
      <c r="AA4" s="4">
        <f>IF(MAX($F3:$AI3)&gt;0.01,AA3+IF(COLUMN()-COLUMN(Payer)+1='Settlement Transactions'!$B4,1,IF(COLUMN()-COLUMN(Payer)+1='Settlement Transactions'!$C4,-1,0))*'Settlement Transactions'!$D4,"")</f>
        <v>0</v>
      </c>
      <c r="AB4" s="4">
        <f>IF(MAX($F3:$AI3)&gt;0.01,AB3+IF(COLUMN()-COLUMN(Payer)+1='Settlement Transactions'!$B4,1,IF(COLUMN()-COLUMN(Payer)+1='Settlement Transactions'!$C4,-1,0))*'Settlement Transactions'!$D4,"")</f>
        <v>0</v>
      </c>
      <c r="AC4" s="4">
        <f>IF(MAX($F3:$AI3)&gt;0.01,AC3+IF(COLUMN()-COLUMN(Payer)+1='Settlement Transactions'!$B4,1,IF(COLUMN()-COLUMN(Payer)+1='Settlement Transactions'!$C4,-1,0))*'Settlement Transactions'!$D4,"")</f>
        <v>0</v>
      </c>
      <c r="AD4" s="4">
        <f>IF(MAX($F3:$AI3)&gt;0.01,AD3+IF(COLUMN()-COLUMN(Payer)+1='Settlement Transactions'!$B4,1,IF(COLUMN()-COLUMN(Payer)+1='Settlement Transactions'!$C4,-1,0))*'Settlement Transactions'!$D4,"")</f>
        <v>0</v>
      </c>
      <c r="AE4" s="4">
        <f>IF(MAX($F3:$AI3)&gt;0.01,AE3+IF(COLUMN()-COLUMN(Payer)+1='Settlement Transactions'!$B4,1,IF(COLUMN()-COLUMN(Payer)+1='Settlement Transactions'!$C4,-1,0))*'Settlement Transactions'!$D4,"")</f>
        <v>0</v>
      </c>
      <c r="AF4" s="4">
        <f>IF(MAX($F3:$AI3)&gt;0.01,AF3+IF(COLUMN()-COLUMN(Payer)+1='Settlement Transactions'!$B4,1,IF(COLUMN()-COLUMN(Payer)+1='Settlement Transactions'!$C4,-1,0))*'Settlement Transactions'!$D4,"")</f>
        <v>0</v>
      </c>
      <c r="AG4" s="4">
        <f>IF(MAX($F3:$AI3)&gt;0.01,AG3+IF(COLUMN()-COLUMN(Payer)+1='Settlement Transactions'!$B4,1,IF(COLUMN()-COLUMN(Payer)+1='Settlement Transactions'!$C4,-1,0))*'Settlement Transactions'!$D4,"")</f>
        <v>0</v>
      </c>
      <c r="AH4" s="4">
        <f>IF(MAX($F3:$AI3)&gt;0.01,AH3+IF(COLUMN()-COLUMN(Payer)+1='Settlement Transactions'!$B4,1,IF(COLUMN()-COLUMN(Payer)+1='Settlement Transactions'!$C4,-1,0))*'Settlement Transactions'!$D4,"")</f>
        <v>0</v>
      </c>
      <c r="AI4" s="4">
        <f>IF(MAX($F3:$AI3)&gt;0.01,AI3+IF(COLUMN()-COLUMN(Payer)+1='Settlement Transactions'!$B4,1,IF(COLUMN()-COLUMN(Payer)+1='Settlement Transactions'!$C4,-1,0))*'Settlement Transactions'!$D4,"")</f>
        <v>0</v>
      </c>
    </row>
    <row r="5" spans="2:35" x14ac:dyDescent="0.3">
      <c r="B5">
        <f>IF(MAX($F4:$AI4)&gt;0.01,MATCH(MIN($F4:$AI4),$F4:$AI4,0),"")</f>
        <v>1</v>
      </c>
      <c r="C5">
        <f>IF(MAX($F4:$AI4)&gt;0.01,MATCH(MAX($F4:$AI4),$F4:$AI4,0),"")</f>
        <v>2</v>
      </c>
      <c r="D5" s="2">
        <f>IF(MAX($F4:$AI4)&gt;0.01,MIN(ABS(INDEX($F4:$AI4,'Settlement Transactions'!B5)),ABS(INDEX($F4:$AI4,'Settlement Transactions'!C5))),"")</f>
        <v>666.38</v>
      </c>
      <c r="F5" s="4">
        <f>IF(MAX($F4:$AI4)&gt;0.01,F4+IF(COLUMN()-COLUMN(Payer)+1='Settlement Transactions'!$B5,1,IF(COLUMN()-COLUMN(Payer)+1='Settlement Transactions'!$C5,-1,0))*'Settlement Transactions'!$D5,"")</f>
        <v>-957.75999999999988</v>
      </c>
      <c r="G5" s="4">
        <f>IF(MAX($F4:$AI4)&gt;0.01,G4+IF(COLUMN()-COLUMN(Payer)+1='Settlement Transactions'!$B5,1,IF(COLUMN()-COLUMN(Payer)+1='Settlement Transactions'!$C5,-1,0))*'Settlement Transactions'!$D5,"")</f>
        <v>0</v>
      </c>
      <c r="H5" s="4">
        <f>IF(MAX($F4:$AI4)&gt;0.01,H4+IF(COLUMN()-COLUMN(Payer)+1='Settlement Transactions'!$B5,1,IF(COLUMN()-COLUMN(Payer)+1='Settlement Transactions'!$C5,-1,0))*'Settlement Transactions'!$D5,"")</f>
        <v>666.38</v>
      </c>
      <c r="I5" s="4">
        <f>IF(MAX($F4:$AI4)&gt;0.01,I4+IF(COLUMN()-COLUMN(Payer)+1='Settlement Transactions'!$B5,1,IF(COLUMN()-COLUMN(Payer)+1='Settlement Transactions'!$C5,-1,0))*'Settlement Transactions'!$D5,"")</f>
        <v>0</v>
      </c>
      <c r="J5" s="4">
        <f>IF(MAX($F4:$AI4)&gt;0.01,J4+IF(COLUMN()-COLUMN(Payer)+1='Settlement Transactions'!$B5,1,IF(COLUMN()-COLUMN(Payer)+1='Settlement Transactions'!$C5,-1,0))*'Settlement Transactions'!$D5,"")</f>
        <v>291.38</v>
      </c>
      <c r="K5" s="4">
        <f>IF(MAX($F4:$AI4)&gt;0.01,K4+IF(COLUMN()-COLUMN(Payer)+1='Settlement Transactions'!$B5,1,IF(COLUMN()-COLUMN(Payer)+1='Settlement Transactions'!$C5,-1,0))*'Settlement Transactions'!$D5,"")</f>
        <v>0</v>
      </c>
      <c r="L5" s="4">
        <f>IF(MAX($F4:$AI4)&gt;0.01,L4+IF(COLUMN()-COLUMN(Payer)+1='Settlement Transactions'!$B5,1,IF(COLUMN()-COLUMN(Payer)+1='Settlement Transactions'!$C5,-1,0))*'Settlement Transactions'!$D5,"")</f>
        <v>0</v>
      </c>
      <c r="M5" s="4">
        <f>IF(MAX($F4:$AI4)&gt;0.01,M4+IF(COLUMN()-COLUMN(Payer)+1='Settlement Transactions'!$B5,1,IF(COLUMN()-COLUMN(Payer)+1='Settlement Transactions'!$C5,-1,0))*'Settlement Transactions'!$D5,"")</f>
        <v>0</v>
      </c>
      <c r="N5" s="4">
        <f>IF(MAX($F4:$AI4)&gt;0.01,N4+IF(COLUMN()-COLUMN(Payer)+1='Settlement Transactions'!$B5,1,IF(COLUMN()-COLUMN(Payer)+1='Settlement Transactions'!$C5,-1,0))*'Settlement Transactions'!$D5,"")</f>
        <v>0</v>
      </c>
      <c r="O5" s="4">
        <f>IF(MAX($F4:$AI4)&gt;0.01,O4+IF(COLUMN()-COLUMN(Payer)+1='Settlement Transactions'!$B5,1,IF(COLUMN()-COLUMN(Payer)+1='Settlement Transactions'!$C5,-1,0))*'Settlement Transactions'!$D5,"")</f>
        <v>0</v>
      </c>
      <c r="P5" s="4">
        <f>IF(MAX($F4:$AI4)&gt;0.01,P4+IF(COLUMN()-COLUMN(Payer)+1='Settlement Transactions'!$B5,1,IF(COLUMN()-COLUMN(Payer)+1='Settlement Transactions'!$C5,-1,0))*'Settlement Transactions'!$D5,"")</f>
        <v>0</v>
      </c>
      <c r="Q5" s="4">
        <f>IF(MAX($F4:$AI4)&gt;0.01,Q4+IF(COLUMN()-COLUMN(Payer)+1='Settlement Transactions'!$B5,1,IF(COLUMN()-COLUMN(Payer)+1='Settlement Transactions'!$C5,-1,0))*'Settlement Transactions'!$D5,"")</f>
        <v>0</v>
      </c>
      <c r="R5" s="4">
        <f>IF(MAX($F4:$AI4)&gt;0.01,R4+IF(COLUMN()-COLUMN(Payer)+1='Settlement Transactions'!$B5,1,IF(COLUMN()-COLUMN(Payer)+1='Settlement Transactions'!$C5,-1,0))*'Settlement Transactions'!$D5,"")</f>
        <v>0</v>
      </c>
      <c r="S5" s="4">
        <f>IF(MAX($F4:$AI4)&gt;0.01,S4+IF(COLUMN()-COLUMN(Payer)+1='Settlement Transactions'!$B5,1,IF(COLUMN()-COLUMN(Payer)+1='Settlement Transactions'!$C5,-1,0))*'Settlement Transactions'!$D5,"")</f>
        <v>0</v>
      </c>
      <c r="T5" s="4">
        <f>IF(MAX($F4:$AI4)&gt;0.01,T4+IF(COLUMN()-COLUMN(Payer)+1='Settlement Transactions'!$B5,1,IF(COLUMN()-COLUMN(Payer)+1='Settlement Transactions'!$C5,-1,0))*'Settlement Transactions'!$D5,"")</f>
        <v>0</v>
      </c>
      <c r="U5" s="4">
        <f>IF(MAX($F4:$AI4)&gt;0.01,U4+IF(COLUMN()-COLUMN(Payer)+1='Settlement Transactions'!$B5,1,IF(COLUMN()-COLUMN(Payer)+1='Settlement Transactions'!$C5,-1,0))*'Settlement Transactions'!$D5,"")</f>
        <v>0</v>
      </c>
      <c r="V5" s="4">
        <f>IF(MAX($F4:$AI4)&gt;0.01,V4+IF(COLUMN()-COLUMN(Payer)+1='Settlement Transactions'!$B5,1,IF(COLUMN()-COLUMN(Payer)+1='Settlement Transactions'!$C5,-1,0))*'Settlement Transactions'!$D5,"")</f>
        <v>0</v>
      </c>
      <c r="W5" s="4">
        <f>IF(MAX($F4:$AI4)&gt;0.01,W4+IF(COLUMN()-COLUMN(Payer)+1='Settlement Transactions'!$B5,1,IF(COLUMN()-COLUMN(Payer)+1='Settlement Transactions'!$C5,-1,0))*'Settlement Transactions'!$D5,"")</f>
        <v>0</v>
      </c>
      <c r="X5" s="4">
        <f>IF(MAX($F4:$AI4)&gt;0.01,X4+IF(COLUMN()-COLUMN(Payer)+1='Settlement Transactions'!$B5,1,IF(COLUMN()-COLUMN(Payer)+1='Settlement Transactions'!$C5,-1,0))*'Settlement Transactions'!$D5,"")</f>
        <v>0</v>
      </c>
      <c r="Y5" s="4">
        <f>IF(MAX($F4:$AI4)&gt;0.01,Y4+IF(COLUMN()-COLUMN(Payer)+1='Settlement Transactions'!$B5,1,IF(COLUMN()-COLUMN(Payer)+1='Settlement Transactions'!$C5,-1,0))*'Settlement Transactions'!$D5,"")</f>
        <v>0</v>
      </c>
      <c r="Z5" s="4">
        <f>IF(MAX($F4:$AI4)&gt;0.01,Z4+IF(COLUMN()-COLUMN(Payer)+1='Settlement Transactions'!$B5,1,IF(COLUMN()-COLUMN(Payer)+1='Settlement Transactions'!$C5,-1,0))*'Settlement Transactions'!$D5,"")</f>
        <v>0</v>
      </c>
      <c r="AA5" s="4">
        <f>IF(MAX($F4:$AI4)&gt;0.01,AA4+IF(COLUMN()-COLUMN(Payer)+1='Settlement Transactions'!$B5,1,IF(COLUMN()-COLUMN(Payer)+1='Settlement Transactions'!$C5,-1,0))*'Settlement Transactions'!$D5,"")</f>
        <v>0</v>
      </c>
      <c r="AB5" s="4">
        <f>IF(MAX($F4:$AI4)&gt;0.01,AB4+IF(COLUMN()-COLUMN(Payer)+1='Settlement Transactions'!$B5,1,IF(COLUMN()-COLUMN(Payer)+1='Settlement Transactions'!$C5,-1,0))*'Settlement Transactions'!$D5,"")</f>
        <v>0</v>
      </c>
      <c r="AC5" s="4">
        <f>IF(MAX($F4:$AI4)&gt;0.01,AC4+IF(COLUMN()-COLUMN(Payer)+1='Settlement Transactions'!$B5,1,IF(COLUMN()-COLUMN(Payer)+1='Settlement Transactions'!$C5,-1,0))*'Settlement Transactions'!$D5,"")</f>
        <v>0</v>
      </c>
      <c r="AD5" s="4">
        <f>IF(MAX($F4:$AI4)&gt;0.01,AD4+IF(COLUMN()-COLUMN(Payer)+1='Settlement Transactions'!$B5,1,IF(COLUMN()-COLUMN(Payer)+1='Settlement Transactions'!$C5,-1,0))*'Settlement Transactions'!$D5,"")</f>
        <v>0</v>
      </c>
      <c r="AE5" s="4">
        <f>IF(MAX($F4:$AI4)&gt;0.01,AE4+IF(COLUMN()-COLUMN(Payer)+1='Settlement Transactions'!$B5,1,IF(COLUMN()-COLUMN(Payer)+1='Settlement Transactions'!$C5,-1,0))*'Settlement Transactions'!$D5,"")</f>
        <v>0</v>
      </c>
      <c r="AF5" s="4">
        <f>IF(MAX($F4:$AI4)&gt;0.01,AF4+IF(COLUMN()-COLUMN(Payer)+1='Settlement Transactions'!$B5,1,IF(COLUMN()-COLUMN(Payer)+1='Settlement Transactions'!$C5,-1,0))*'Settlement Transactions'!$D5,"")</f>
        <v>0</v>
      </c>
      <c r="AG5" s="4">
        <f>IF(MAX($F4:$AI4)&gt;0.01,AG4+IF(COLUMN()-COLUMN(Payer)+1='Settlement Transactions'!$B5,1,IF(COLUMN()-COLUMN(Payer)+1='Settlement Transactions'!$C5,-1,0))*'Settlement Transactions'!$D5,"")</f>
        <v>0</v>
      </c>
      <c r="AH5" s="4">
        <f>IF(MAX($F4:$AI4)&gt;0.01,AH4+IF(COLUMN()-COLUMN(Payer)+1='Settlement Transactions'!$B5,1,IF(COLUMN()-COLUMN(Payer)+1='Settlement Transactions'!$C5,-1,0))*'Settlement Transactions'!$D5,"")</f>
        <v>0</v>
      </c>
      <c r="AI5" s="4">
        <f>IF(MAX($F4:$AI4)&gt;0.01,AI4+IF(COLUMN()-COLUMN(Payer)+1='Settlement Transactions'!$B5,1,IF(COLUMN()-COLUMN(Payer)+1='Settlement Transactions'!$C5,-1,0))*'Settlement Transactions'!$D5,"")</f>
        <v>0</v>
      </c>
    </row>
    <row r="6" spans="2:35" x14ac:dyDescent="0.3">
      <c r="B6">
        <f t="shared" ref="B6:B21" si="0">IF(MAX($F5:$AI5)&gt;0.01,MATCH(MIN($F5:$AI5),$F5:$AI5,0),"")</f>
        <v>1</v>
      </c>
      <c r="C6">
        <f t="shared" ref="C6:C21" si="1">IF(MAX($F5:$AI5)&gt;0.01,MATCH(MAX($F5:$AI5),$F5:$AI5,0),"")</f>
        <v>3</v>
      </c>
      <c r="D6" s="2">
        <f>IF(MAX($F5:$AI5)&gt;0.01,MIN(ABS(INDEX($F5:$AI5,'Settlement Transactions'!B6)),ABS(INDEX($F5:$AI5,'Settlement Transactions'!C6))),"")</f>
        <v>666.38</v>
      </c>
      <c r="F6" s="4">
        <f>IF(MAX($F5:$AI5)&gt;0.01,F5+IF(COLUMN()-COLUMN(Payer)+1='Settlement Transactions'!$B6,1,IF(COLUMN()-COLUMN(Payer)+1='Settlement Transactions'!$C6,-1,0))*'Settlement Transactions'!$D6,"")</f>
        <v>-291.37999999999988</v>
      </c>
      <c r="G6" s="4">
        <f>IF(MAX($F5:$AI5)&gt;0.01,G5+IF(COLUMN()-COLUMN(Payer)+1='Settlement Transactions'!$B6,1,IF(COLUMN()-COLUMN(Payer)+1='Settlement Transactions'!$C6,-1,0))*'Settlement Transactions'!$D6,"")</f>
        <v>0</v>
      </c>
      <c r="H6" s="4">
        <f>IF(MAX($F5:$AI5)&gt;0.01,H5+IF(COLUMN()-COLUMN(Payer)+1='Settlement Transactions'!$B6,1,IF(COLUMN()-COLUMN(Payer)+1='Settlement Transactions'!$C6,-1,0))*'Settlement Transactions'!$D6,"")</f>
        <v>0</v>
      </c>
      <c r="I6" s="4">
        <f>IF(MAX($F5:$AI5)&gt;0.01,I5+IF(COLUMN()-COLUMN(Payer)+1='Settlement Transactions'!$B6,1,IF(COLUMN()-COLUMN(Payer)+1='Settlement Transactions'!$C6,-1,0))*'Settlement Transactions'!$D6,"")</f>
        <v>0</v>
      </c>
      <c r="J6" s="4">
        <f>IF(MAX($F5:$AI5)&gt;0.01,J5+IF(COLUMN()-COLUMN(Payer)+1='Settlement Transactions'!$B6,1,IF(COLUMN()-COLUMN(Payer)+1='Settlement Transactions'!$C6,-1,0))*'Settlement Transactions'!$D6,"")</f>
        <v>291.38</v>
      </c>
      <c r="K6" s="4">
        <f>IF(MAX($F5:$AI5)&gt;0.01,K5+IF(COLUMN()-COLUMN(Payer)+1='Settlement Transactions'!$B6,1,IF(COLUMN()-COLUMN(Payer)+1='Settlement Transactions'!$C6,-1,0))*'Settlement Transactions'!$D6,"")</f>
        <v>0</v>
      </c>
      <c r="L6" s="4">
        <f>IF(MAX($F5:$AI5)&gt;0.01,L5+IF(COLUMN()-COLUMN(Payer)+1='Settlement Transactions'!$B6,1,IF(COLUMN()-COLUMN(Payer)+1='Settlement Transactions'!$C6,-1,0))*'Settlement Transactions'!$D6,"")</f>
        <v>0</v>
      </c>
      <c r="M6" s="4">
        <f>IF(MAX($F5:$AI5)&gt;0.01,M5+IF(COLUMN()-COLUMN(Payer)+1='Settlement Transactions'!$B6,1,IF(COLUMN()-COLUMN(Payer)+1='Settlement Transactions'!$C6,-1,0))*'Settlement Transactions'!$D6,"")</f>
        <v>0</v>
      </c>
      <c r="N6" s="4">
        <f>IF(MAX($F5:$AI5)&gt;0.01,N5+IF(COLUMN()-COLUMN(Payer)+1='Settlement Transactions'!$B6,1,IF(COLUMN()-COLUMN(Payer)+1='Settlement Transactions'!$C6,-1,0))*'Settlement Transactions'!$D6,"")</f>
        <v>0</v>
      </c>
      <c r="O6" s="4">
        <f>IF(MAX($F5:$AI5)&gt;0.01,O5+IF(COLUMN()-COLUMN(Payer)+1='Settlement Transactions'!$B6,1,IF(COLUMN()-COLUMN(Payer)+1='Settlement Transactions'!$C6,-1,0))*'Settlement Transactions'!$D6,"")</f>
        <v>0</v>
      </c>
      <c r="P6" s="4">
        <f>IF(MAX($F5:$AI5)&gt;0.01,P5+IF(COLUMN()-COLUMN(Payer)+1='Settlement Transactions'!$B6,1,IF(COLUMN()-COLUMN(Payer)+1='Settlement Transactions'!$C6,-1,0))*'Settlement Transactions'!$D6,"")</f>
        <v>0</v>
      </c>
      <c r="Q6" s="4">
        <f>IF(MAX($F5:$AI5)&gt;0.01,Q5+IF(COLUMN()-COLUMN(Payer)+1='Settlement Transactions'!$B6,1,IF(COLUMN()-COLUMN(Payer)+1='Settlement Transactions'!$C6,-1,0))*'Settlement Transactions'!$D6,"")</f>
        <v>0</v>
      </c>
      <c r="R6" s="4">
        <f>IF(MAX($F5:$AI5)&gt;0.01,R5+IF(COLUMN()-COLUMN(Payer)+1='Settlement Transactions'!$B6,1,IF(COLUMN()-COLUMN(Payer)+1='Settlement Transactions'!$C6,-1,0))*'Settlement Transactions'!$D6,"")</f>
        <v>0</v>
      </c>
      <c r="S6" s="4">
        <f>IF(MAX($F5:$AI5)&gt;0.01,S5+IF(COLUMN()-COLUMN(Payer)+1='Settlement Transactions'!$B6,1,IF(COLUMN()-COLUMN(Payer)+1='Settlement Transactions'!$C6,-1,0))*'Settlement Transactions'!$D6,"")</f>
        <v>0</v>
      </c>
      <c r="T6" s="4">
        <f>IF(MAX($F5:$AI5)&gt;0.01,T5+IF(COLUMN()-COLUMN(Payer)+1='Settlement Transactions'!$B6,1,IF(COLUMN()-COLUMN(Payer)+1='Settlement Transactions'!$C6,-1,0))*'Settlement Transactions'!$D6,"")</f>
        <v>0</v>
      </c>
      <c r="U6" s="4">
        <f>IF(MAX($F5:$AI5)&gt;0.01,U5+IF(COLUMN()-COLUMN(Payer)+1='Settlement Transactions'!$B6,1,IF(COLUMN()-COLUMN(Payer)+1='Settlement Transactions'!$C6,-1,0))*'Settlement Transactions'!$D6,"")</f>
        <v>0</v>
      </c>
      <c r="V6" s="4">
        <f>IF(MAX($F5:$AI5)&gt;0.01,V5+IF(COLUMN()-COLUMN(Payer)+1='Settlement Transactions'!$B6,1,IF(COLUMN()-COLUMN(Payer)+1='Settlement Transactions'!$C6,-1,0))*'Settlement Transactions'!$D6,"")</f>
        <v>0</v>
      </c>
      <c r="W6" s="4">
        <f>IF(MAX($F5:$AI5)&gt;0.01,W5+IF(COLUMN()-COLUMN(Payer)+1='Settlement Transactions'!$B6,1,IF(COLUMN()-COLUMN(Payer)+1='Settlement Transactions'!$C6,-1,0))*'Settlement Transactions'!$D6,"")</f>
        <v>0</v>
      </c>
      <c r="X6" s="4">
        <f>IF(MAX($F5:$AI5)&gt;0.01,X5+IF(COLUMN()-COLUMN(Payer)+1='Settlement Transactions'!$B6,1,IF(COLUMN()-COLUMN(Payer)+1='Settlement Transactions'!$C6,-1,0))*'Settlement Transactions'!$D6,"")</f>
        <v>0</v>
      </c>
      <c r="Y6" s="4">
        <f>IF(MAX($F5:$AI5)&gt;0.01,Y5+IF(COLUMN()-COLUMN(Payer)+1='Settlement Transactions'!$B6,1,IF(COLUMN()-COLUMN(Payer)+1='Settlement Transactions'!$C6,-1,0))*'Settlement Transactions'!$D6,"")</f>
        <v>0</v>
      </c>
      <c r="Z6" s="4">
        <f>IF(MAX($F5:$AI5)&gt;0.01,Z5+IF(COLUMN()-COLUMN(Payer)+1='Settlement Transactions'!$B6,1,IF(COLUMN()-COLUMN(Payer)+1='Settlement Transactions'!$C6,-1,0))*'Settlement Transactions'!$D6,"")</f>
        <v>0</v>
      </c>
      <c r="AA6" s="4">
        <f>IF(MAX($F5:$AI5)&gt;0.01,AA5+IF(COLUMN()-COLUMN(Payer)+1='Settlement Transactions'!$B6,1,IF(COLUMN()-COLUMN(Payer)+1='Settlement Transactions'!$C6,-1,0))*'Settlement Transactions'!$D6,"")</f>
        <v>0</v>
      </c>
      <c r="AB6" s="4">
        <f>IF(MAX($F5:$AI5)&gt;0.01,AB5+IF(COLUMN()-COLUMN(Payer)+1='Settlement Transactions'!$B6,1,IF(COLUMN()-COLUMN(Payer)+1='Settlement Transactions'!$C6,-1,0))*'Settlement Transactions'!$D6,"")</f>
        <v>0</v>
      </c>
      <c r="AC6" s="4">
        <f>IF(MAX($F5:$AI5)&gt;0.01,AC5+IF(COLUMN()-COLUMN(Payer)+1='Settlement Transactions'!$B6,1,IF(COLUMN()-COLUMN(Payer)+1='Settlement Transactions'!$C6,-1,0))*'Settlement Transactions'!$D6,"")</f>
        <v>0</v>
      </c>
      <c r="AD6" s="4">
        <f>IF(MAX($F5:$AI5)&gt;0.01,AD5+IF(COLUMN()-COLUMN(Payer)+1='Settlement Transactions'!$B6,1,IF(COLUMN()-COLUMN(Payer)+1='Settlement Transactions'!$C6,-1,0))*'Settlement Transactions'!$D6,"")</f>
        <v>0</v>
      </c>
      <c r="AE6" s="4">
        <f>IF(MAX($F5:$AI5)&gt;0.01,AE5+IF(COLUMN()-COLUMN(Payer)+1='Settlement Transactions'!$B6,1,IF(COLUMN()-COLUMN(Payer)+1='Settlement Transactions'!$C6,-1,0))*'Settlement Transactions'!$D6,"")</f>
        <v>0</v>
      </c>
      <c r="AF6" s="4">
        <f>IF(MAX($F5:$AI5)&gt;0.01,AF5+IF(COLUMN()-COLUMN(Payer)+1='Settlement Transactions'!$B6,1,IF(COLUMN()-COLUMN(Payer)+1='Settlement Transactions'!$C6,-1,0))*'Settlement Transactions'!$D6,"")</f>
        <v>0</v>
      </c>
      <c r="AG6" s="4">
        <f>IF(MAX($F5:$AI5)&gt;0.01,AG5+IF(COLUMN()-COLUMN(Payer)+1='Settlement Transactions'!$B6,1,IF(COLUMN()-COLUMN(Payer)+1='Settlement Transactions'!$C6,-1,0))*'Settlement Transactions'!$D6,"")</f>
        <v>0</v>
      </c>
      <c r="AH6" s="4">
        <f>IF(MAX($F5:$AI5)&gt;0.01,AH5+IF(COLUMN()-COLUMN(Payer)+1='Settlement Transactions'!$B6,1,IF(COLUMN()-COLUMN(Payer)+1='Settlement Transactions'!$C6,-1,0))*'Settlement Transactions'!$D6,"")</f>
        <v>0</v>
      </c>
      <c r="AI6" s="4">
        <f>IF(MAX($F5:$AI5)&gt;0.01,AI5+IF(COLUMN()-COLUMN(Payer)+1='Settlement Transactions'!$B6,1,IF(COLUMN()-COLUMN(Payer)+1='Settlement Transactions'!$C6,-1,0))*'Settlement Transactions'!$D6,"")</f>
        <v>0</v>
      </c>
    </row>
    <row r="7" spans="2:35" x14ac:dyDescent="0.3">
      <c r="B7">
        <f t="shared" si="0"/>
        <v>1</v>
      </c>
      <c r="C7">
        <f t="shared" si="1"/>
        <v>5</v>
      </c>
      <c r="D7" s="2">
        <f>IF(MAX($F6:$AI6)&gt;0.01,MIN(ABS(INDEX($F6:$AI6,'Settlement Transactions'!B7)),ABS(INDEX($F6:$AI6,'Settlement Transactions'!C7))),"")</f>
        <v>291.37999999999988</v>
      </c>
      <c r="F7" s="4">
        <f>IF(MAX($F6:$AI6)&gt;0.01,F6+IF(COLUMN()-COLUMN(Payer)+1='Settlement Transactions'!$B7,1,IF(COLUMN()-COLUMN(Payer)+1='Settlement Transactions'!$C7,-1,0))*'Settlement Transactions'!$D7,"")</f>
        <v>0</v>
      </c>
      <c r="G7" s="4">
        <f>IF(MAX($F6:$AI6)&gt;0.01,G6+IF(COLUMN()-COLUMN(Payer)+1='Settlement Transactions'!$B7,1,IF(COLUMN()-COLUMN(Payer)+1='Settlement Transactions'!$C7,-1,0))*'Settlement Transactions'!$D7,"")</f>
        <v>0</v>
      </c>
      <c r="H7" s="4">
        <f>IF(MAX($F6:$AI6)&gt;0.01,H6+IF(COLUMN()-COLUMN(Payer)+1='Settlement Transactions'!$B7,1,IF(COLUMN()-COLUMN(Payer)+1='Settlement Transactions'!$C7,-1,0))*'Settlement Transactions'!$D7,"")</f>
        <v>0</v>
      </c>
      <c r="I7" s="4">
        <f>IF(MAX($F6:$AI6)&gt;0.01,I6+IF(COLUMN()-COLUMN(Payer)+1='Settlement Transactions'!$B7,1,IF(COLUMN()-COLUMN(Payer)+1='Settlement Transactions'!$C7,-1,0))*'Settlement Transactions'!$D7,"")</f>
        <v>0</v>
      </c>
      <c r="J7" s="4">
        <f>IF(MAX($F6:$AI6)&gt;0.01,J6+IF(COLUMN()-COLUMN(Payer)+1='Settlement Transactions'!$B7,1,IF(COLUMN()-COLUMN(Payer)+1='Settlement Transactions'!$C7,-1,0))*'Settlement Transactions'!$D7,"")</f>
        <v>1.1368683772161603E-13</v>
      </c>
      <c r="K7" s="4">
        <f>IF(MAX($F6:$AI6)&gt;0.01,K6+IF(COLUMN()-COLUMN(Payer)+1='Settlement Transactions'!$B7,1,IF(COLUMN()-COLUMN(Payer)+1='Settlement Transactions'!$C7,-1,0))*'Settlement Transactions'!$D7,"")</f>
        <v>0</v>
      </c>
      <c r="L7" s="4">
        <f>IF(MAX($F6:$AI6)&gt;0.01,L6+IF(COLUMN()-COLUMN(Payer)+1='Settlement Transactions'!$B7,1,IF(COLUMN()-COLUMN(Payer)+1='Settlement Transactions'!$C7,-1,0))*'Settlement Transactions'!$D7,"")</f>
        <v>0</v>
      </c>
      <c r="M7" s="4">
        <f>IF(MAX($F6:$AI6)&gt;0.01,M6+IF(COLUMN()-COLUMN(Payer)+1='Settlement Transactions'!$B7,1,IF(COLUMN()-COLUMN(Payer)+1='Settlement Transactions'!$C7,-1,0))*'Settlement Transactions'!$D7,"")</f>
        <v>0</v>
      </c>
      <c r="N7" s="4">
        <f>IF(MAX($F6:$AI6)&gt;0.01,N6+IF(COLUMN()-COLUMN(Payer)+1='Settlement Transactions'!$B7,1,IF(COLUMN()-COLUMN(Payer)+1='Settlement Transactions'!$C7,-1,0))*'Settlement Transactions'!$D7,"")</f>
        <v>0</v>
      </c>
      <c r="O7" s="4">
        <f>IF(MAX($F6:$AI6)&gt;0.01,O6+IF(COLUMN()-COLUMN(Payer)+1='Settlement Transactions'!$B7,1,IF(COLUMN()-COLUMN(Payer)+1='Settlement Transactions'!$C7,-1,0))*'Settlement Transactions'!$D7,"")</f>
        <v>0</v>
      </c>
      <c r="P7" s="4">
        <f>IF(MAX($F6:$AI6)&gt;0.01,P6+IF(COLUMN()-COLUMN(Payer)+1='Settlement Transactions'!$B7,1,IF(COLUMN()-COLUMN(Payer)+1='Settlement Transactions'!$C7,-1,0))*'Settlement Transactions'!$D7,"")</f>
        <v>0</v>
      </c>
      <c r="Q7" s="4">
        <f>IF(MAX($F6:$AI6)&gt;0.01,Q6+IF(COLUMN()-COLUMN(Payer)+1='Settlement Transactions'!$B7,1,IF(COLUMN()-COLUMN(Payer)+1='Settlement Transactions'!$C7,-1,0))*'Settlement Transactions'!$D7,"")</f>
        <v>0</v>
      </c>
      <c r="R7" s="4">
        <f>IF(MAX($F6:$AI6)&gt;0.01,R6+IF(COLUMN()-COLUMN(Payer)+1='Settlement Transactions'!$B7,1,IF(COLUMN()-COLUMN(Payer)+1='Settlement Transactions'!$C7,-1,0))*'Settlement Transactions'!$D7,"")</f>
        <v>0</v>
      </c>
      <c r="S7" s="4">
        <f>IF(MAX($F6:$AI6)&gt;0.01,S6+IF(COLUMN()-COLUMN(Payer)+1='Settlement Transactions'!$B7,1,IF(COLUMN()-COLUMN(Payer)+1='Settlement Transactions'!$C7,-1,0))*'Settlement Transactions'!$D7,"")</f>
        <v>0</v>
      </c>
      <c r="T7" s="4">
        <f>IF(MAX($F6:$AI6)&gt;0.01,T6+IF(COLUMN()-COLUMN(Payer)+1='Settlement Transactions'!$B7,1,IF(COLUMN()-COLUMN(Payer)+1='Settlement Transactions'!$C7,-1,0))*'Settlement Transactions'!$D7,"")</f>
        <v>0</v>
      </c>
      <c r="U7" s="4">
        <f>IF(MAX($F6:$AI6)&gt;0.01,U6+IF(COLUMN()-COLUMN(Payer)+1='Settlement Transactions'!$B7,1,IF(COLUMN()-COLUMN(Payer)+1='Settlement Transactions'!$C7,-1,0))*'Settlement Transactions'!$D7,"")</f>
        <v>0</v>
      </c>
      <c r="V7" s="4">
        <f>IF(MAX($F6:$AI6)&gt;0.01,V6+IF(COLUMN()-COLUMN(Payer)+1='Settlement Transactions'!$B7,1,IF(COLUMN()-COLUMN(Payer)+1='Settlement Transactions'!$C7,-1,0))*'Settlement Transactions'!$D7,"")</f>
        <v>0</v>
      </c>
      <c r="W7" s="4">
        <f>IF(MAX($F6:$AI6)&gt;0.01,W6+IF(COLUMN()-COLUMN(Payer)+1='Settlement Transactions'!$B7,1,IF(COLUMN()-COLUMN(Payer)+1='Settlement Transactions'!$C7,-1,0))*'Settlement Transactions'!$D7,"")</f>
        <v>0</v>
      </c>
      <c r="X7" s="4">
        <f>IF(MAX($F6:$AI6)&gt;0.01,X6+IF(COLUMN()-COLUMN(Payer)+1='Settlement Transactions'!$B7,1,IF(COLUMN()-COLUMN(Payer)+1='Settlement Transactions'!$C7,-1,0))*'Settlement Transactions'!$D7,"")</f>
        <v>0</v>
      </c>
      <c r="Y7" s="4">
        <f>IF(MAX($F6:$AI6)&gt;0.01,Y6+IF(COLUMN()-COLUMN(Payer)+1='Settlement Transactions'!$B7,1,IF(COLUMN()-COLUMN(Payer)+1='Settlement Transactions'!$C7,-1,0))*'Settlement Transactions'!$D7,"")</f>
        <v>0</v>
      </c>
      <c r="Z7" s="4">
        <f>IF(MAX($F6:$AI6)&gt;0.01,Z6+IF(COLUMN()-COLUMN(Payer)+1='Settlement Transactions'!$B7,1,IF(COLUMN()-COLUMN(Payer)+1='Settlement Transactions'!$C7,-1,0))*'Settlement Transactions'!$D7,"")</f>
        <v>0</v>
      </c>
      <c r="AA7" s="4">
        <f>IF(MAX($F6:$AI6)&gt;0.01,AA6+IF(COLUMN()-COLUMN(Payer)+1='Settlement Transactions'!$B7,1,IF(COLUMN()-COLUMN(Payer)+1='Settlement Transactions'!$C7,-1,0))*'Settlement Transactions'!$D7,"")</f>
        <v>0</v>
      </c>
      <c r="AB7" s="4">
        <f>IF(MAX($F6:$AI6)&gt;0.01,AB6+IF(COLUMN()-COLUMN(Payer)+1='Settlement Transactions'!$B7,1,IF(COLUMN()-COLUMN(Payer)+1='Settlement Transactions'!$C7,-1,0))*'Settlement Transactions'!$D7,"")</f>
        <v>0</v>
      </c>
      <c r="AC7" s="4">
        <f>IF(MAX($F6:$AI6)&gt;0.01,AC6+IF(COLUMN()-COLUMN(Payer)+1='Settlement Transactions'!$B7,1,IF(COLUMN()-COLUMN(Payer)+1='Settlement Transactions'!$C7,-1,0))*'Settlement Transactions'!$D7,"")</f>
        <v>0</v>
      </c>
      <c r="AD7" s="4">
        <f>IF(MAX($F6:$AI6)&gt;0.01,AD6+IF(COLUMN()-COLUMN(Payer)+1='Settlement Transactions'!$B7,1,IF(COLUMN()-COLUMN(Payer)+1='Settlement Transactions'!$C7,-1,0))*'Settlement Transactions'!$D7,"")</f>
        <v>0</v>
      </c>
      <c r="AE7" s="4">
        <f>IF(MAX($F6:$AI6)&gt;0.01,AE6+IF(COLUMN()-COLUMN(Payer)+1='Settlement Transactions'!$B7,1,IF(COLUMN()-COLUMN(Payer)+1='Settlement Transactions'!$C7,-1,0))*'Settlement Transactions'!$D7,"")</f>
        <v>0</v>
      </c>
      <c r="AF7" s="4">
        <f>IF(MAX($F6:$AI6)&gt;0.01,AF6+IF(COLUMN()-COLUMN(Payer)+1='Settlement Transactions'!$B7,1,IF(COLUMN()-COLUMN(Payer)+1='Settlement Transactions'!$C7,-1,0))*'Settlement Transactions'!$D7,"")</f>
        <v>0</v>
      </c>
      <c r="AG7" s="4">
        <f>IF(MAX($F6:$AI6)&gt;0.01,AG6+IF(COLUMN()-COLUMN(Payer)+1='Settlement Transactions'!$B7,1,IF(COLUMN()-COLUMN(Payer)+1='Settlement Transactions'!$C7,-1,0))*'Settlement Transactions'!$D7,"")</f>
        <v>0</v>
      </c>
      <c r="AH7" s="4">
        <f>IF(MAX($F6:$AI6)&gt;0.01,AH6+IF(COLUMN()-COLUMN(Payer)+1='Settlement Transactions'!$B7,1,IF(COLUMN()-COLUMN(Payer)+1='Settlement Transactions'!$C7,-1,0))*'Settlement Transactions'!$D7,"")</f>
        <v>0</v>
      </c>
      <c r="AI7" s="4">
        <f>IF(MAX($F6:$AI6)&gt;0.01,AI6+IF(COLUMN()-COLUMN(Payer)+1='Settlement Transactions'!$B7,1,IF(COLUMN()-COLUMN(Payer)+1='Settlement Transactions'!$C7,-1,0))*'Settlement Transactions'!$D7,"")</f>
        <v>0</v>
      </c>
    </row>
    <row r="8" spans="2:35" x14ac:dyDescent="0.3">
      <c r="B8" t="str">
        <f t="shared" si="0"/>
        <v/>
      </c>
      <c r="C8" t="str">
        <f t="shared" si="1"/>
        <v/>
      </c>
      <c r="D8" s="2" t="str">
        <f>IF(MAX($F7:$AI7)&gt;0.01,MIN(ABS(INDEX($F7:$AI7,'Settlement Transactions'!B8)),ABS(INDEX($F7:$AI7,'Settlement Transactions'!C8))),"")</f>
        <v/>
      </c>
      <c r="F8" s="4" t="str">
        <f>IF(MAX($F7:$AI7)&gt;0.01,F7+IF(COLUMN()-COLUMN(Payer)+1='Settlement Transactions'!$B8,1,IF(COLUMN()-COLUMN(Payer)+1='Settlement Transactions'!$C8,-1,0))*'Settlement Transactions'!$D8,"")</f>
        <v/>
      </c>
      <c r="G8" s="4" t="str">
        <f>IF(MAX($F7:$AI7)&gt;0.01,G7+IF(COLUMN()-COLUMN(Payer)+1='Settlement Transactions'!$B8,1,IF(COLUMN()-COLUMN(Payer)+1='Settlement Transactions'!$C8,-1,0))*'Settlement Transactions'!$D8,"")</f>
        <v/>
      </c>
      <c r="H8" s="4" t="str">
        <f>IF(MAX($F7:$AI7)&gt;0.01,H7+IF(COLUMN()-COLUMN(Payer)+1='Settlement Transactions'!$B8,1,IF(COLUMN()-COLUMN(Payer)+1='Settlement Transactions'!$C8,-1,0))*'Settlement Transactions'!$D8,"")</f>
        <v/>
      </c>
      <c r="I8" s="4" t="str">
        <f>IF(MAX($F7:$AI7)&gt;0.01,I7+IF(COLUMN()-COLUMN(Payer)+1='Settlement Transactions'!$B8,1,IF(COLUMN()-COLUMN(Payer)+1='Settlement Transactions'!$C8,-1,0))*'Settlement Transactions'!$D8,"")</f>
        <v/>
      </c>
      <c r="J8" s="4" t="str">
        <f>IF(MAX($F7:$AI7)&gt;0.01,J7+IF(COLUMN()-COLUMN(Payer)+1='Settlement Transactions'!$B8,1,IF(COLUMN()-COLUMN(Payer)+1='Settlement Transactions'!$C8,-1,0))*'Settlement Transactions'!$D8,"")</f>
        <v/>
      </c>
      <c r="K8" s="4" t="str">
        <f>IF(MAX($F7:$AI7)&gt;0.01,K7+IF(COLUMN()-COLUMN(Payer)+1='Settlement Transactions'!$B8,1,IF(COLUMN()-COLUMN(Payer)+1='Settlement Transactions'!$C8,-1,0))*'Settlement Transactions'!$D8,"")</f>
        <v/>
      </c>
      <c r="L8" s="4" t="str">
        <f>IF(MAX($F7:$AI7)&gt;0.01,L7+IF(COLUMN()-COLUMN(Payer)+1='Settlement Transactions'!$B8,1,IF(COLUMN()-COLUMN(Payer)+1='Settlement Transactions'!$C8,-1,0))*'Settlement Transactions'!$D8,"")</f>
        <v/>
      </c>
      <c r="M8" s="4" t="str">
        <f>IF(MAX($F7:$AI7)&gt;0.01,M7+IF(COLUMN()-COLUMN(Payer)+1='Settlement Transactions'!$B8,1,IF(COLUMN()-COLUMN(Payer)+1='Settlement Transactions'!$C8,-1,0))*'Settlement Transactions'!$D8,"")</f>
        <v/>
      </c>
      <c r="N8" s="4" t="str">
        <f>IF(MAX($F7:$AI7)&gt;0.01,N7+IF(COLUMN()-COLUMN(Payer)+1='Settlement Transactions'!$B8,1,IF(COLUMN()-COLUMN(Payer)+1='Settlement Transactions'!$C8,-1,0))*'Settlement Transactions'!$D8,"")</f>
        <v/>
      </c>
      <c r="O8" s="4" t="str">
        <f>IF(MAX($F7:$AI7)&gt;0.01,O7+IF(COLUMN()-COLUMN(Payer)+1='Settlement Transactions'!$B8,1,IF(COLUMN()-COLUMN(Payer)+1='Settlement Transactions'!$C8,-1,0))*'Settlement Transactions'!$D8,"")</f>
        <v/>
      </c>
      <c r="P8" s="4" t="str">
        <f>IF(MAX($F7:$AI7)&gt;0.01,P7+IF(COLUMN()-COLUMN(Payer)+1='Settlement Transactions'!$B8,1,IF(COLUMN()-COLUMN(Payer)+1='Settlement Transactions'!$C8,-1,0))*'Settlement Transactions'!$D8,"")</f>
        <v/>
      </c>
      <c r="Q8" s="4" t="str">
        <f>IF(MAX($F7:$AI7)&gt;0.01,Q7+IF(COLUMN()-COLUMN(Payer)+1='Settlement Transactions'!$B8,1,IF(COLUMN()-COLUMN(Payer)+1='Settlement Transactions'!$C8,-1,0))*'Settlement Transactions'!$D8,"")</f>
        <v/>
      </c>
      <c r="R8" s="4" t="str">
        <f>IF(MAX($F7:$AI7)&gt;0.01,R7+IF(COLUMN()-COLUMN(Payer)+1='Settlement Transactions'!$B8,1,IF(COLUMN()-COLUMN(Payer)+1='Settlement Transactions'!$C8,-1,0))*'Settlement Transactions'!$D8,"")</f>
        <v/>
      </c>
      <c r="S8" s="4" t="str">
        <f>IF(MAX($F7:$AI7)&gt;0.01,S7+IF(COLUMN()-COLUMN(Payer)+1='Settlement Transactions'!$B8,1,IF(COLUMN()-COLUMN(Payer)+1='Settlement Transactions'!$C8,-1,0))*'Settlement Transactions'!$D8,"")</f>
        <v/>
      </c>
      <c r="T8" s="4" t="str">
        <f>IF(MAX($F7:$AI7)&gt;0.01,T7+IF(COLUMN()-COLUMN(Payer)+1='Settlement Transactions'!$B8,1,IF(COLUMN()-COLUMN(Payer)+1='Settlement Transactions'!$C8,-1,0))*'Settlement Transactions'!$D8,"")</f>
        <v/>
      </c>
      <c r="U8" s="4" t="str">
        <f>IF(MAX($F7:$AI7)&gt;0.01,U7+IF(COLUMN()-COLUMN(Payer)+1='Settlement Transactions'!$B8,1,IF(COLUMN()-COLUMN(Payer)+1='Settlement Transactions'!$C8,-1,0))*'Settlement Transactions'!$D8,"")</f>
        <v/>
      </c>
      <c r="V8" s="4" t="str">
        <f>IF(MAX($F7:$AI7)&gt;0.01,V7+IF(COLUMN()-COLUMN(Payer)+1='Settlement Transactions'!$B8,1,IF(COLUMN()-COLUMN(Payer)+1='Settlement Transactions'!$C8,-1,0))*'Settlement Transactions'!$D8,"")</f>
        <v/>
      </c>
      <c r="W8" s="4" t="str">
        <f>IF(MAX($F7:$AI7)&gt;0.01,W7+IF(COLUMN()-COLUMN(Payer)+1='Settlement Transactions'!$B8,1,IF(COLUMN()-COLUMN(Payer)+1='Settlement Transactions'!$C8,-1,0))*'Settlement Transactions'!$D8,"")</f>
        <v/>
      </c>
      <c r="X8" s="4" t="str">
        <f>IF(MAX($F7:$AI7)&gt;0.01,X7+IF(COLUMN()-COLUMN(Payer)+1='Settlement Transactions'!$B8,1,IF(COLUMN()-COLUMN(Payer)+1='Settlement Transactions'!$C8,-1,0))*'Settlement Transactions'!$D8,"")</f>
        <v/>
      </c>
      <c r="Y8" s="4" t="str">
        <f>IF(MAX($F7:$AI7)&gt;0.01,Y7+IF(COLUMN()-COLUMN(Payer)+1='Settlement Transactions'!$B8,1,IF(COLUMN()-COLUMN(Payer)+1='Settlement Transactions'!$C8,-1,0))*'Settlement Transactions'!$D8,"")</f>
        <v/>
      </c>
      <c r="Z8" s="4" t="str">
        <f>IF(MAX($F7:$AI7)&gt;0.01,Z7+IF(COLUMN()-COLUMN(Payer)+1='Settlement Transactions'!$B8,1,IF(COLUMN()-COLUMN(Payer)+1='Settlement Transactions'!$C8,-1,0))*'Settlement Transactions'!$D8,"")</f>
        <v/>
      </c>
      <c r="AA8" s="4" t="str">
        <f>IF(MAX($F7:$AI7)&gt;0.01,AA7+IF(COLUMN()-COLUMN(Payer)+1='Settlement Transactions'!$B8,1,IF(COLUMN()-COLUMN(Payer)+1='Settlement Transactions'!$C8,-1,0))*'Settlement Transactions'!$D8,"")</f>
        <v/>
      </c>
      <c r="AB8" s="4" t="str">
        <f>IF(MAX($F7:$AI7)&gt;0.01,AB7+IF(COLUMN()-COLUMN(Payer)+1='Settlement Transactions'!$B8,1,IF(COLUMN()-COLUMN(Payer)+1='Settlement Transactions'!$C8,-1,0))*'Settlement Transactions'!$D8,"")</f>
        <v/>
      </c>
      <c r="AC8" s="4" t="str">
        <f>IF(MAX($F7:$AI7)&gt;0.01,AC7+IF(COLUMN()-COLUMN(Payer)+1='Settlement Transactions'!$B8,1,IF(COLUMN()-COLUMN(Payer)+1='Settlement Transactions'!$C8,-1,0))*'Settlement Transactions'!$D8,"")</f>
        <v/>
      </c>
      <c r="AD8" s="4" t="str">
        <f>IF(MAX($F7:$AI7)&gt;0.01,AD7+IF(COLUMN()-COLUMN(Payer)+1='Settlement Transactions'!$B8,1,IF(COLUMN()-COLUMN(Payer)+1='Settlement Transactions'!$C8,-1,0))*'Settlement Transactions'!$D8,"")</f>
        <v/>
      </c>
      <c r="AE8" s="4" t="str">
        <f>IF(MAX($F7:$AI7)&gt;0.01,AE7+IF(COLUMN()-COLUMN(Payer)+1='Settlement Transactions'!$B8,1,IF(COLUMN()-COLUMN(Payer)+1='Settlement Transactions'!$C8,-1,0))*'Settlement Transactions'!$D8,"")</f>
        <v/>
      </c>
      <c r="AF8" s="4" t="str">
        <f>IF(MAX($F7:$AI7)&gt;0.01,AF7+IF(COLUMN()-COLUMN(Payer)+1='Settlement Transactions'!$B8,1,IF(COLUMN()-COLUMN(Payer)+1='Settlement Transactions'!$C8,-1,0))*'Settlement Transactions'!$D8,"")</f>
        <v/>
      </c>
      <c r="AG8" s="4" t="str">
        <f>IF(MAX($F7:$AI7)&gt;0.01,AG7+IF(COLUMN()-COLUMN(Payer)+1='Settlement Transactions'!$B8,1,IF(COLUMN()-COLUMN(Payer)+1='Settlement Transactions'!$C8,-1,0))*'Settlement Transactions'!$D8,"")</f>
        <v/>
      </c>
      <c r="AH8" s="4" t="str">
        <f>IF(MAX($F7:$AI7)&gt;0.01,AH7+IF(COLUMN()-COLUMN(Payer)+1='Settlement Transactions'!$B8,1,IF(COLUMN()-COLUMN(Payer)+1='Settlement Transactions'!$C8,-1,0))*'Settlement Transactions'!$D8,"")</f>
        <v/>
      </c>
      <c r="AI8" s="4" t="str">
        <f>IF(MAX($F7:$AI7)&gt;0.01,AI7+IF(COLUMN()-COLUMN(Payer)+1='Settlement Transactions'!$B8,1,IF(COLUMN()-COLUMN(Payer)+1='Settlement Transactions'!$C8,-1,0))*'Settlement Transactions'!$D8,"")</f>
        <v/>
      </c>
    </row>
    <row r="9" spans="2:35" x14ac:dyDescent="0.3">
      <c r="B9" t="str">
        <f t="shared" si="0"/>
        <v/>
      </c>
      <c r="C9" t="str">
        <f t="shared" si="1"/>
        <v/>
      </c>
      <c r="D9" s="2" t="str">
        <f>IF(MAX($F8:$AI8)&gt;0.01,MIN(ABS(INDEX($F8:$AI8,'Settlement Transactions'!B9)),ABS(INDEX($F8:$AI8,'Settlement Transactions'!C9))),"")</f>
        <v/>
      </c>
      <c r="F9" s="4" t="str">
        <f>IF(MAX($F8:$AI8)&gt;0.01,F8+IF(COLUMN()-COLUMN(Payer)+1='Settlement Transactions'!$B9,1,IF(COLUMN()-COLUMN(Payer)+1='Settlement Transactions'!$C9,-1,0))*'Settlement Transactions'!$D9,"")</f>
        <v/>
      </c>
      <c r="G9" s="4" t="str">
        <f>IF(MAX($F8:$AI8)&gt;0.01,G8+IF(COLUMN()-COLUMN(Payer)+1='Settlement Transactions'!$B9,1,IF(COLUMN()-COLUMN(Payer)+1='Settlement Transactions'!$C9,-1,0))*'Settlement Transactions'!$D9,"")</f>
        <v/>
      </c>
      <c r="H9" s="4" t="str">
        <f>IF(MAX($F8:$AI8)&gt;0.01,H8+IF(COLUMN()-COLUMN(Payer)+1='Settlement Transactions'!$B9,1,IF(COLUMN()-COLUMN(Payer)+1='Settlement Transactions'!$C9,-1,0))*'Settlement Transactions'!$D9,"")</f>
        <v/>
      </c>
      <c r="I9" s="4" t="str">
        <f>IF(MAX($F8:$AI8)&gt;0.01,I8+IF(COLUMN()-COLUMN(Payer)+1='Settlement Transactions'!$B9,1,IF(COLUMN()-COLUMN(Payer)+1='Settlement Transactions'!$C9,-1,0))*'Settlement Transactions'!$D9,"")</f>
        <v/>
      </c>
      <c r="J9" s="4" t="str">
        <f>IF(MAX($F8:$AI8)&gt;0.01,J8+IF(COLUMN()-COLUMN(Payer)+1='Settlement Transactions'!$B9,1,IF(COLUMN()-COLUMN(Payer)+1='Settlement Transactions'!$C9,-1,0))*'Settlement Transactions'!$D9,"")</f>
        <v/>
      </c>
      <c r="K9" s="4" t="str">
        <f>IF(MAX($F8:$AI8)&gt;0.01,K8+IF(COLUMN()-COLUMN(Payer)+1='Settlement Transactions'!$B9,1,IF(COLUMN()-COLUMN(Payer)+1='Settlement Transactions'!$C9,-1,0))*'Settlement Transactions'!$D9,"")</f>
        <v/>
      </c>
      <c r="L9" s="4" t="str">
        <f>IF(MAX($F8:$AI8)&gt;0.01,L8+IF(COLUMN()-COLUMN(Payer)+1='Settlement Transactions'!$B9,1,IF(COLUMN()-COLUMN(Payer)+1='Settlement Transactions'!$C9,-1,0))*'Settlement Transactions'!$D9,"")</f>
        <v/>
      </c>
      <c r="M9" s="4" t="str">
        <f>IF(MAX($F8:$AI8)&gt;0.01,M8+IF(COLUMN()-COLUMN(Payer)+1='Settlement Transactions'!$B9,1,IF(COLUMN()-COLUMN(Payer)+1='Settlement Transactions'!$C9,-1,0))*'Settlement Transactions'!$D9,"")</f>
        <v/>
      </c>
      <c r="N9" s="4" t="str">
        <f>IF(MAX($F8:$AI8)&gt;0.01,N8+IF(COLUMN()-COLUMN(Payer)+1='Settlement Transactions'!$B9,1,IF(COLUMN()-COLUMN(Payer)+1='Settlement Transactions'!$C9,-1,0))*'Settlement Transactions'!$D9,"")</f>
        <v/>
      </c>
      <c r="O9" s="4" t="str">
        <f>IF(MAX($F8:$AI8)&gt;0.01,O8+IF(COLUMN()-COLUMN(Payer)+1='Settlement Transactions'!$B9,1,IF(COLUMN()-COLUMN(Payer)+1='Settlement Transactions'!$C9,-1,0))*'Settlement Transactions'!$D9,"")</f>
        <v/>
      </c>
      <c r="P9" s="4" t="str">
        <f>IF(MAX($F8:$AI8)&gt;0.01,P8+IF(COLUMN()-COLUMN(Payer)+1='Settlement Transactions'!$B9,1,IF(COLUMN()-COLUMN(Payer)+1='Settlement Transactions'!$C9,-1,0))*'Settlement Transactions'!$D9,"")</f>
        <v/>
      </c>
      <c r="Q9" s="4" t="str">
        <f>IF(MAX($F8:$AI8)&gt;0.01,Q8+IF(COLUMN()-COLUMN(Payer)+1='Settlement Transactions'!$B9,1,IF(COLUMN()-COLUMN(Payer)+1='Settlement Transactions'!$C9,-1,0))*'Settlement Transactions'!$D9,"")</f>
        <v/>
      </c>
      <c r="R9" s="4" t="str">
        <f>IF(MAX($F8:$AI8)&gt;0.01,R8+IF(COLUMN()-COLUMN(Payer)+1='Settlement Transactions'!$B9,1,IF(COLUMN()-COLUMN(Payer)+1='Settlement Transactions'!$C9,-1,0))*'Settlement Transactions'!$D9,"")</f>
        <v/>
      </c>
      <c r="S9" s="4" t="str">
        <f>IF(MAX($F8:$AI8)&gt;0.01,S8+IF(COLUMN()-COLUMN(Payer)+1='Settlement Transactions'!$B9,1,IF(COLUMN()-COLUMN(Payer)+1='Settlement Transactions'!$C9,-1,0))*'Settlement Transactions'!$D9,"")</f>
        <v/>
      </c>
      <c r="T9" s="4" t="str">
        <f>IF(MAX($F8:$AI8)&gt;0.01,T8+IF(COLUMN()-COLUMN(Payer)+1='Settlement Transactions'!$B9,1,IF(COLUMN()-COLUMN(Payer)+1='Settlement Transactions'!$C9,-1,0))*'Settlement Transactions'!$D9,"")</f>
        <v/>
      </c>
      <c r="U9" s="4" t="str">
        <f>IF(MAX($F8:$AI8)&gt;0.01,U8+IF(COLUMN()-COLUMN(Payer)+1='Settlement Transactions'!$B9,1,IF(COLUMN()-COLUMN(Payer)+1='Settlement Transactions'!$C9,-1,0))*'Settlement Transactions'!$D9,"")</f>
        <v/>
      </c>
      <c r="V9" s="4" t="str">
        <f>IF(MAX($F8:$AI8)&gt;0.01,V8+IF(COLUMN()-COLUMN(Payer)+1='Settlement Transactions'!$B9,1,IF(COLUMN()-COLUMN(Payer)+1='Settlement Transactions'!$C9,-1,0))*'Settlement Transactions'!$D9,"")</f>
        <v/>
      </c>
      <c r="W9" s="4" t="str">
        <f>IF(MAX($F8:$AI8)&gt;0.01,W8+IF(COLUMN()-COLUMN(Payer)+1='Settlement Transactions'!$B9,1,IF(COLUMN()-COLUMN(Payer)+1='Settlement Transactions'!$C9,-1,0))*'Settlement Transactions'!$D9,"")</f>
        <v/>
      </c>
      <c r="X9" s="4" t="str">
        <f>IF(MAX($F8:$AI8)&gt;0.01,X8+IF(COLUMN()-COLUMN(Payer)+1='Settlement Transactions'!$B9,1,IF(COLUMN()-COLUMN(Payer)+1='Settlement Transactions'!$C9,-1,0))*'Settlement Transactions'!$D9,"")</f>
        <v/>
      </c>
      <c r="Y9" s="4" t="str">
        <f>IF(MAX($F8:$AI8)&gt;0.01,Y8+IF(COLUMN()-COLUMN(Payer)+1='Settlement Transactions'!$B9,1,IF(COLUMN()-COLUMN(Payer)+1='Settlement Transactions'!$C9,-1,0))*'Settlement Transactions'!$D9,"")</f>
        <v/>
      </c>
      <c r="Z9" s="4" t="str">
        <f>IF(MAX($F8:$AI8)&gt;0.01,Z8+IF(COLUMN()-COLUMN(Payer)+1='Settlement Transactions'!$B9,1,IF(COLUMN()-COLUMN(Payer)+1='Settlement Transactions'!$C9,-1,0))*'Settlement Transactions'!$D9,"")</f>
        <v/>
      </c>
      <c r="AA9" s="4" t="str">
        <f>IF(MAX($F8:$AI8)&gt;0.01,AA8+IF(COLUMN()-COLUMN(Payer)+1='Settlement Transactions'!$B9,1,IF(COLUMN()-COLUMN(Payer)+1='Settlement Transactions'!$C9,-1,0))*'Settlement Transactions'!$D9,"")</f>
        <v/>
      </c>
      <c r="AB9" s="4" t="str">
        <f>IF(MAX($F8:$AI8)&gt;0.01,AB8+IF(COLUMN()-COLUMN(Payer)+1='Settlement Transactions'!$B9,1,IF(COLUMN()-COLUMN(Payer)+1='Settlement Transactions'!$C9,-1,0))*'Settlement Transactions'!$D9,"")</f>
        <v/>
      </c>
      <c r="AC9" s="4" t="str">
        <f>IF(MAX($F8:$AI8)&gt;0.01,AC8+IF(COLUMN()-COLUMN(Payer)+1='Settlement Transactions'!$B9,1,IF(COLUMN()-COLUMN(Payer)+1='Settlement Transactions'!$C9,-1,0))*'Settlement Transactions'!$D9,"")</f>
        <v/>
      </c>
      <c r="AD9" s="4" t="str">
        <f>IF(MAX($F8:$AI8)&gt;0.01,AD8+IF(COLUMN()-COLUMN(Payer)+1='Settlement Transactions'!$B9,1,IF(COLUMN()-COLUMN(Payer)+1='Settlement Transactions'!$C9,-1,0))*'Settlement Transactions'!$D9,"")</f>
        <v/>
      </c>
      <c r="AE9" s="4" t="str">
        <f>IF(MAX($F8:$AI8)&gt;0.01,AE8+IF(COLUMN()-COLUMN(Payer)+1='Settlement Transactions'!$B9,1,IF(COLUMN()-COLUMN(Payer)+1='Settlement Transactions'!$C9,-1,0))*'Settlement Transactions'!$D9,"")</f>
        <v/>
      </c>
      <c r="AF9" s="4" t="str">
        <f>IF(MAX($F8:$AI8)&gt;0.01,AF8+IF(COLUMN()-COLUMN(Payer)+1='Settlement Transactions'!$B9,1,IF(COLUMN()-COLUMN(Payer)+1='Settlement Transactions'!$C9,-1,0))*'Settlement Transactions'!$D9,"")</f>
        <v/>
      </c>
      <c r="AG9" s="4" t="str">
        <f>IF(MAX($F8:$AI8)&gt;0.01,AG8+IF(COLUMN()-COLUMN(Payer)+1='Settlement Transactions'!$B9,1,IF(COLUMN()-COLUMN(Payer)+1='Settlement Transactions'!$C9,-1,0))*'Settlement Transactions'!$D9,"")</f>
        <v/>
      </c>
      <c r="AH9" s="4" t="str">
        <f>IF(MAX($F8:$AI8)&gt;0.01,AH8+IF(COLUMN()-COLUMN(Payer)+1='Settlement Transactions'!$B9,1,IF(COLUMN()-COLUMN(Payer)+1='Settlement Transactions'!$C9,-1,0))*'Settlement Transactions'!$D9,"")</f>
        <v/>
      </c>
      <c r="AI9" s="4" t="str">
        <f>IF(MAX($F8:$AI8)&gt;0.01,AI8+IF(COLUMN()-COLUMN(Payer)+1='Settlement Transactions'!$B9,1,IF(COLUMN()-COLUMN(Payer)+1='Settlement Transactions'!$C9,-1,0))*'Settlement Transactions'!$D9,"")</f>
        <v/>
      </c>
    </row>
    <row r="10" spans="2:35" x14ac:dyDescent="0.3">
      <c r="B10" t="str">
        <f t="shared" si="0"/>
        <v/>
      </c>
      <c r="C10" t="str">
        <f t="shared" si="1"/>
        <v/>
      </c>
      <c r="D10" s="2" t="str">
        <f>IF(MAX($F9:$AI9)&gt;0.01,MIN(ABS(INDEX($F9:$AI9,'Settlement Transactions'!B10)),ABS(INDEX($F9:$AI9,'Settlement Transactions'!C10))),"")</f>
        <v/>
      </c>
      <c r="F10" s="4" t="str">
        <f>IF(MAX($F9:$AI9)&gt;0.01,F9+IF(COLUMN()-COLUMN(Payer)+1='Settlement Transactions'!$B10,1,IF(COLUMN()-COLUMN(Payer)+1='Settlement Transactions'!$C10,-1,0))*'Settlement Transactions'!$D10,"")</f>
        <v/>
      </c>
      <c r="G10" s="4" t="str">
        <f>IF(MAX($F9:$AI9)&gt;0.01,G9+IF(COLUMN()-COLUMN(Payer)+1='Settlement Transactions'!$B10,1,IF(COLUMN()-COLUMN(Payer)+1='Settlement Transactions'!$C10,-1,0))*'Settlement Transactions'!$D10,"")</f>
        <v/>
      </c>
      <c r="H10" s="4" t="str">
        <f>IF(MAX($F9:$AI9)&gt;0.01,H9+IF(COLUMN()-COLUMN(Payer)+1='Settlement Transactions'!$B10,1,IF(COLUMN()-COLUMN(Payer)+1='Settlement Transactions'!$C10,-1,0))*'Settlement Transactions'!$D10,"")</f>
        <v/>
      </c>
      <c r="I10" s="4" t="str">
        <f>IF(MAX($F9:$AI9)&gt;0.01,I9+IF(COLUMN()-COLUMN(Payer)+1='Settlement Transactions'!$B10,1,IF(COLUMN()-COLUMN(Payer)+1='Settlement Transactions'!$C10,-1,0))*'Settlement Transactions'!$D10,"")</f>
        <v/>
      </c>
      <c r="J10" s="4" t="str">
        <f>IF(MAX($F9:$AI9)&gt;0.01,J9+IF(COLUMN()-COLUMN(Payer)+1='Settlement Transactions'!$B10,1,IF(COLUMN()-COLUMN(Payer)+1='Settlement Transactions'!$C10,-1,0))*'Settlement Transactions'!$D10,"")</f>
        <v/>
      </c>
      <c r="K10" s="4" t="str">
        <f>IF(MAX($F9:$AI9)&gt;0.01,K9+IF(COLUMN()-COLUMN(Payer)+1='Settlement Transactions'!$B10,1,IF(COLUMN()-COLUMN(Payer)+1='Settlement Transactions'!$C10,-1,0))*'Settlement Transactions'!$D10,"")</f>
        <v/>
      </c>
      <c r="L10" s="4" t="str">
        <f>IF(MAX($F9:$AI9)&gt;0.01,L9+IF(COLUMN()-COLUMN(Payer)+1='Settlement Transactions'!$B10,1,IF(COLUMN()-COLUMN(Payer)+1='Settlement Transactions'!$C10,-1,0))*'Settlement Transactions'!$D10,"")</f>
        <v/>
      </c>
      <c r="M10" s="4" t="str">
        <f>IF(MAX($F9:$AI9)&gt;0.01,M9+IF(COLUMN()-COLUMN(Payer)+1='Settlement Transactions'!$B10,1,IF(COLUMN()-COLUMN(Payer)+1='Settlement Transactions'!$C10,-1,0))*'Settlement Transactions'!$D10,"")</f>
        <v/>
      </c>
      <c r="N10" s="4" t="str">
        <f>IF(MAX($F9:$AI9)&gt;0.01,N9+IF(COLUMN()-COLUMN(Payer)+1='Settlement Transactions'!$B10,1,IF(COLUMN()-COLUMN(Payer)+1='Settlement Transactions'!$C10,-1,0))*'Settlement Transactions'!$D10,"")</f>
        <v/>
      </c>
      <c r="O10" s="4" t="str">
        <f>IF(MAX($F9:$AI9)&gt;0.01,O9+IF(COLUMN()-COLUMN(Payer)+1='Settlement Transactions'!$B10,1,IF(COLUMN()-COLUMN(Payer)+1='Settlement Transactions'!$C10,-1,0))*'Settlement Transactions'!$D10,"")</f>
        <v/>
      </c>
      <c r="P10" s="4" t="str">
        <f>IF(MAX($F9:$AI9)&gt;0.01,P9+IF(COLUMN()-COLUMN(Payer)+1='Settlement Transactions'!$B10,1,IF(COLUMN()-COLUMN(Payer)+1='Settlement Transactions'!$C10,-1,0))*'Settlement Transactions'!$D10,"")</f>
        <v/>
      </c>
      <c r="Q10" s="4" t="str">
        <f>IF(MAX($F9:$AI9)&gt;0.01,Q9+IF(COLUMN()-COLUMN(Payer)+1='Settlement Transactions'!$B10,1,IF(COLUMN()-COLUMN(Payer)+1='Settlement Transactions'!$C10,-1,0))*'Settlement Transactions'!$D10,"")</f>
        <v/>
      </c>
      <c r="R10" s="4" t="str">
        <f>IF(MAX($F9:$AI9)&gt;0.01,R9+IF(COLUMN()-COLUMN(Payer)+1='Settlement Transactions'!$B10,1,IF(COLUMN()-COLUMN(Payer)+1='Settlement Transactions'!$C10,-1,0))*'Settlement Transactions'!$D10,"")</f>
        <v/>
      </c>
      <c r="S10" s="4" t="str">
        <f>IF(MAX($F9:$AI9)&gt;0.01,S9+IF(COLUMN()-COLUMN(Payer)+1='Settlement Transactions'!$B10,1,IF(COLUMN()-COLUMN(Payer)+1='Settlement Transactions'!$C10,-1,0))*'Settlement Transactions'!$D10,"")</f>
        <v/>
      </c>
      <c r="T10" s="4" t="str">
        <f>IF(MAX($F9:$AI9)&gt;0.01,T9+IF(COLUMN()-COLUMN(Payer)+1='Settlement Transactions'!$B10,1,IF(COLUMN()-COLUMN(Payer)+1='Settlement Transactions'!$C10,-1,0))*'Settlement Transactions'!$D10,"")</f>
        <v/>
      </c>
      <c r="U10" s="4" t="str">
        <f>IF(MAX($F9:$AI9)&gt;0.01,U9+IF(COLUMN()-COLUMN(Payer)+1='Settlement Transactions'!$B10,1,IF(COLUMN()-COLUMN(Payer)+1='Settlement Transactions'!$C10,-1,0))*'Settlement Transactions'!$D10,"")</f>
        <v/>
      </c>
      <c r="V10" s="4" t="str">
        <f>IF(MAX($F9:$AI9)&gt;0.01,V9+IF(COLUMN()-COLUMN(Payer)+1='Settlement Transactions'!$B10,1,IF(COLUMN()-COLUMN(Payer)+1='Settlement Transactions'!$C10,-1,0))*'Settlement Transactions'!$D10,"")</f>
        <v/>
      </c>
      <c r="W10" s="4" t="str">
        <f>IF(MAX($F9:$AI9)&gt;0.01,W9+IF(COLUMN()-COLUMN(Payer)+1='Settlement Transactions'!$B10,1,IF(COLUMN()-COLUMN(Payer)+1='Settlement Transactions'!$C10,-1,0))*'Settlement Transactions'!$D10,"")</f>
        <v/>
      </c>
      <c r="X10" s="4" t="str">
        <f>IF(MAX($F9:$AI9)&gt;0.01,X9+IF(COLUMN()-COLUMN(Payer)+1='Settlement Transactions'!$B10,1,IF(COLUMN()-COLUMN(Payer)+1='Settlement Transactions'!$C10,-1,0))*'Settlement Transactions'!$D10,"")</f>
        <v/>
      </c>
      <c r="Y10" s="4" t="str">
        <f>IF(MAX($F9:$AI9)&gt;0.01,Y9+IF(COLUMN()-COLUMN(Payer)+1='Settlement Transactions'!$B10,1,IF(COLUMN()-COLUMN(Payer)+1='Settlement Transactions'!$C10,-1,0))*'Settlement Transactions'!$D10,"")</f>
        <v/>
      </c>
      <c r="Z10" s="4" t="str">
        <f>IF(MAX($F9:$AI9)&gt;0.01,Z9+IF(COLUMN()-COLUMN(Payer)+1='Settlement Transactions'!$B10,1,IF(COLUMN()-COLUMN(Payer)+1='Settlement Transactions'!$C10,-1,0))*'Settlement Transactions'!$D10,"")</f>
        <v/>
      </c>
      <c r="AA10" s="4" t="str">
        <f>IF(MAX($F9:$AI9)&gt;0.01,AA9+IF(COLUMN()-COLUMN(Payer)+1='Settlement Transactions'!$B10,1,IF(COLUMN()-COLUMN(Payer)+1='Settlement Transactions'!$C10,-1,0))*'Settlement Transactions'!$D10,"")</f>
        <v/>
      </c>
      <c r="AB10" s="4" t="str">
        <f>IF(MAX($F9:$AI9)&gt;0.01,AB9+IF(COLUMN()-COLUMN(Payer)+1='Settlement Transactions'!$B10,1,IF(COLUMN()-COLUMN(Payer)+1='Settlement Transactions'!$C10,-1,0))*'Settlement Transactions'!$D10,"")</f>
        <v/>
      </c>
      <c r="AC10" s="4" t="str">
        <f>IF(MAX($F9:$AI9)&gt;0.01,AC9+IF(COLUMN()-COLUMN(Payer)+1='Settlement Transactions'!$B10,1,IF(COLUMN()-COLUMN(Payer)+1='Settlement Transactions'!$C10,-1,0))*'Settlement Transactions'!$D10,"")</f>
        <v/>
      </c>
      <c r="AD10" s="4" t="str">
        <f>IF(MAX($F9:$AI9)&gt;0.01,AD9+IF(COLUMN()-COLUMN(Payer)+1='Settlement Transactions'!$B10,1,IF(COLUMN()-COLUMN(Payer)+1='Settlement Transactions'!$C10,-1,0))*'Settlement Transactions'!$D10,"")</f>
        <v/>
      </c>
      <c r="AE10" s="4" t="str">
        <f>IF(MAX($F9:$AI9)&gt;0.01,AE9+IF(COLUMN()-COLUMN(Payer)+1='Settlement Transactions'!$B10,1,IF(COLUMN()-COLUMN(Payer)+1='Settlement Transactions'!$C10,-1,0))*'Settlement Transactions'!$D10,"")</f>
        <v/>
      </c>
      <c r="AF10" s="4" t="str">
        <f>IF(MAX($F9:$AI9)&gt;0.01,AF9+IF(COLUMN()-COLUMN(Payer)+1='Settlement Transactions'!$B10,1,IF(COLUMN()-COLUMN(Payer)+1='Settlement Transactions'!$C10,-1,0))*'Settlement Transactions'!$D10,"")</f>
        <v/>
      </c>
      <c r="AG10" s="4" t="str">
        <f>IF(MAX($F9:$AI9)&gt;0.01,AG9+IF(COLUMN()-COLUMN(Payer)+1='Settlement Transactions'!$B10,1,IF(COLUMN()-COLUMN(Payer)+1='Settlement Transactions'!$C10,-1,0))*'Settlement Transactions'!$D10,"")</f>
        <v/>
      </c>
      <c r="AH10" s="4" t="str">
        <f>IF(MAX($F9:$AI9)&gt;0.01,AH9+IF(COLUMN()-COLUMN(Payer)+1='Settlement Transactions'!$B10,1,IF(COLUMN()-COLUMN(Payer)+1='Settlement Transactions'!$C10,-1,0))*'Settlement Transactions'!$D10,"")</f>
        <v/>
      </c>
      <c r="AI10" s="4" t="str">
        <f>IF(MAX($F9:$AI9)&gt;0.01,AI9+IF(COLUMN()-COLUMN(Payer)+1='Settlement Transactions'!$B10,1,IF(COLUMN()-COLUMN(Payer)+1='Settlement Transactions'!$C10,-1,0))*'Settlement Transactions'!$D10,"")</f>
        <v/>
      </c>
    </row>
    <row r="11" spans="2:35" x14ac:dyDescent="0.3">
      <c r="B11" t="str">
        <f>IF(MAX($F10:$AI10)&gt;0.01,MATCH(MIN($F10:$AI10),$F10:$AI10,0),"")</f>
        <v/>
      </c>
      <c r="C11" t="str">
        <f t="shared" si="1"/>
        <v/>
      </c>
      <c r="D11" s="2" t="str">
        <f>IF(MAX($F10:$AI10)&gt;0.01,MIN(ABS(INDEX($F10:$AI10,'Settlement Transactions'!B11)),ABS(INDEX($F10:$AI10,'Settlement Transactions'!C11))),"")</f>
        <v/>
      </c>
      <c r="F11" s="4" t="str">
        <f>IF(MAX($F10:$AI10)&gt;0.01,F10+IF(COLUMN()-COLUMN(Payer)+1='Settlement Transactions'!$B11,1,IF(COLUMN()-COLUMN(Payer)+1='Settlement Transactions'!$C11,-1,0))*'Settlement Transactions'!$D11,"")</f>
        <v/>
      </c>
      <c r="G11" s="4" t="str">
        <f>IF(MAX($F10:$AI10)&gt;0.01,G10+IF(COLUMN()-COLUMN(Payer)+1='Settlement Transactions'!$B11,1,IF(COLUMN()-COLUMN(Payer)+1='Settlement Transactions'!$C11,-1,0))*'Settlement Transactions'!$D11,"")</f>
        <v/>
      </c>
      <c r="H11" s="4" t="str">
        <f>IF(MAX($F10:$AI10)&gt;0.01,H10+IF(COLUMN()-COLUMN(Payer)+1='Settlement Transactions'!$B11,1,IF(COLUMN()-COLUMN(Payer)+1='Settlement Transactions'!$C11,-1,0))*'Settlement Transactions'!$D11,"")</f>
        <v/>
      </c>
      <c r="I11" s="4" t="str">
        <f>IF(MAX($F10:$AI10)&gt;0.01,I10+IF(COLUMN()-COLUMN(Payer)+1='Settlement Transactions'!$B11,1,IF(COLUMN()-COLUMN(Payer)+1='Settlement Transactions'!$C11,-1,0))*'Settlement Transactions'!$D11,"")</f>
        <v/>
      </c>
      <c r="J11" s="4" t="str">
        <f>IF(MAX($F10:$AI10)&gt;0.01,J10+IF(COLUMN()-COLUMN(Payer)+1='Settlement Transactions'!$B11,1,IF(COLUMN()-COLUMN(Payer)+1='Settlement Transactions'!$C11,-1,0))*'Settlement Transactions'!$D11,"")</f>
        <v/>
      </c>
      <c r="K11" s="4" t="str">
        <f>IF(MAX($F10:$AI10)&gt;0.01,K10+IF(COLUMN()-COLUMN(Payer)+1='Settlement Transactions'!$B11,1,IF(COLUMN()-COLUMN(Payer)+1='Settlement Transactions'!$C11,-1,0))*'Settlement Transactions'!$D11,"")</f>
        <v/>
      </c>
      <c r="L11" s="4" t="str">
        <f>IF(MAX($F10:$AI10)&gt;0.01,L10+IF(COLUMN()-COLUMN(Payer)+1='Settlement Transactions'!$B11,1,IF(COLUMN()-COLUMN(Payer)+1='Settlement Transactions'!$C11,-1,0))*'Settlement Transactions'!$D11,"")</f>
        <v/>
      </c>
      <c r="M11" s="4" t="str">
        <f>IF(MAX($F10:$AI10)&gt;0.01,M10+IF(COLUMN()-COLUMN(Payer)+1='Settlement Transactions'!$B11,1,IF(COLUMN()-COLUMN(Payer)+1='Settlement Transactions'!$C11,-1,0))*'Settlement Transactions'!$D11,"")</f>
        <v/>
      </c>
      <c r="N11" s="4" t="str">
        <f>IF(MAX($F10:$AI10)&gt;0.01,N10+IF(COLUMN()-COLUMN(Payer)+1='Settlement Transactions'!$B11,1,IF(COLUMN()-COLUMN(Payer)+1='Settlement Transactions'!$C11,-1,0))*'Settlement Transactions'!$D11,"")</f>
        <v/>
      </c>
      <c r="O11" s="4" t="str">
        <f>IF(MAX($F10:$AI10)&gt;0.01,O10+IF(COLUMN()-COLUMN(Payer)+1='Settlement Transactions'!$B11,1,IF(COLUMN()-COLUMN(Payer)+1='Settlement Transactions'!$C11,-1,0))*'Settlement Transactions'!$D11,"")</f>
        <v/>
      </c>
      <c r="P11" s="4" t="str">
        <f>IF(MAX($F10:$AI10)&gt;0.01,P10+IF(COLUMN()-COLUMN(Payer)+1='Settlement Transactions'!$B11,1,IF(COLUMN()-COLUMN(Payer)+1='Settlement Transactions'!$C11,-1,0))*'Settlement Transactions'!$D11,"")</f>
        <v/>
      </c>
      <c r="Q11" s="4" t="str">
        <f>IF(MAX($F10:$AI10)&gt;0.01,Q10+IF(COLUMN()-COLUMN(Payer)+1='Settlement Transactions'!$B11,1,IF(COLUMN()-COLUMN(Payer)+1='Settlement Transactions'!$C11,-1,0))*'Settlement Transactions'!$D11,"")</f>
        <v/>
      </c>
      <c r="R11" s="4" t="str">
        <f>IF(MAX($F10:$AI10)&gt;0.01,R10+IF(COLUMN()-COLUMN(Payer)+1='Settlement Transactions'!$B11,1,IF(COLUMN()-COLUMN(Payer)+1='Settlement Transactions'!$C11,-1,0))*'Settlement Transactions'!$D11,"")</f>
        <v/>
      </c>
      <c r="S11" s="4" t="str">
        <f>IF(MAX($F10:$AI10)&gt;0.01,S10+IF(COLUMN()-COLUMN(Payer)+1='Settlement Transactions'!$B11,1,IF(COLUMN()-COLUMN(Payer)+1='Settlement Transactions'!$C11,-1,0))*'Settlement Transactions'!$D11,"")</f>
        <v/>
      </c>
      <c r="T11" s="4" t="str">
        <f>IF(MAX($F10:$AI10)&gt;0.01,T10+IF(COLUMN()-COLUMN(Payer)+1='Settlement Transactions'!$B11,1,IF(COLUMN()-COLUMN(Payer)+1='Settlement Transactions'!$C11,-1,0))*'Settlement Transactions'!$D11,"")</f>
        <v/>
      </c>
      <c r="U11" s="4" t="str">
        <f>IF(MAX($F10:$AI10)&gt;0.01,U10+IF(COLUMN()-COLUMN(Payer)+1='Settlement Transactions'!$B11,1,IF(COLUMN()-COLUMN(Payer)+1='Settlement Transactions'!$C11,-1,0))*'Settlement Transactions'!$D11,"")</f>
        <v/>
      </c>
      <c r="V11" s="4" t="str">
        <f>IF(MAX($F10:$AI10)&gt;0.01,V10+IF(COLUMN()-COLUMN(Payer)+1='Settlement Transactions'!$B11,1,IF(COLUMN()-COLUMN(Payer)+1='Settlement Transactions'!$C11,-1,0))*'Settlement Transactions'!$D11,"")</f>
        <v/>
      </c>
      <c r="W11" s="4" t="str">
        <f>IF(MAX($F10:$AI10)&gt;0.01,W10+IF(COLUMN()-COLUMN(Payer)+1='Settlement Transactions'!$B11,1,IF(COLUMN()-COLUMN(Payer)+1='Settlement Transactions'!$C11,-1,0))*'Settlement Transactions'!$D11,"")</f>
        <v/>
      </c>
      <c r="X11" s="4" t="str">
        <f>IF(MAX($F10:$AI10)&gt;0.01,X10+IF(COLUMN()-COLUMN(Payer)+1='Settlement Transactions'!$B11,1,IF(COLUMN()-COLUMN(Payer)+1='Settlement Transactions'!$C11,-1,0))*'Settlement Transactions'!$D11,"")</f>
        <v/>
      </c>
      <c r="Y11" s="4" t="str">
        <f>IF(MAX($F10:$AI10)&gt;0.01,Y10+IF(COLUMN()-COLUMN(Payer)+1='Settlement Transactions'!$B11,1,IF(COLUMN()-COLUMN(Payer)+1='Settlement Transactions'!$C11,-1,0))*'Settlement Transactions'!$D11,"")</f>
        <v/>
      </c>
      <c r="Z11" s="4" t="str">
        <f>IF(MAX($F10:$AI10)&gt;0.01,Z10+IF(COLUMN()-COLUMN(Payer)+1='Settlement Transactions'!$B11,1,IF(COLUMN()-COLUMN(Payer)+1='Settlement Transactions'!$C11,-1,0))*'Settlement Transactions'!$D11,"")</f>
        <v/>
      </c>
      <c r="AA11" s="4" t="str">
        <f>IF(MAX($F10:$AI10)&gt;0.01,AA10+IF(COLUMN()-COLUMN(Payer)+1='Settlement Transactions'!$B11,1,IF(COLUMN()-COLUMN(Payer)+1='Settlement Transactions'!$C11,-1,0))*'Settlement Transactions'!$D11,"")</f>
        <v/>
      </c>
      <c r="AB11" s="4" t="str">
        <f>IF(MAX($F10:$AI10)&gt;0.01,AB10+IF(COLUMN()-COLUMN(Payer)+1='Settlement Transactions'!$B11,1,IF(COLUMN()-COLUMN(Payer)+1='Settlement Transactions'!$C11,-1,0))*'Settlement Transactions'!$D11,"")</f>
        <v/>
      </c>
      <c r="AC11" s="4" t="str">
        <f>IF(MAX($F10:$AI10)&gt;0.01,AC10+IF(COLUMN()-COLUMN(Payer)+1='Settlement Transactions'!$B11,1,IF(COLUMN()-COLUMN(Payer)+1='Settlement Transactions'!$C11,-1,0))*'Settlement Transactions'!$D11,"")</f>
        <v/>
      </c>
      <c r="AD11" s="4" t="str">
        <f>IF(MAX($F10:$AI10)&gt;0.01,AD10+IF(COLUMN()-COLUMN(Payer)+1='Settlement Transactions'!$B11,1,IF(COLUMN()-COLUMN(Payer)+1='Settlement Transactions'!$C11,-1,0))*'Settlement Transactions'!$D11,"")</f>
        <v/>
      </c>
      <c r="AE11" s="4" t="str">
        <f>IF(MAX($F10:$AI10)&gt;0.01,AE10+IF(COLUMN()-COLUMN(Payer)+1='Settlement Transactions'!$B11,1,IF(COLUMN()-COLUMN(Payer)+1='Settlement Transactions'!$C11,-1,0))*'Settlement Transactions'!$D11,"")</f>
        <v/>
      </c>
      <c r="AF11" s="4" t="str">
        <f>IF(MAX($F10:$AI10)&gt;0.01,AF10+IF(COLUMN()-COLUMN(Payer)+1='Settlement Transactions'!$B11,1,IF(COLUMN()-COLUMN(Payer)+1='Settlement Transactions'!$C11,-1,0))*'Settlement Transactions'!$D11,"")</f>
        <v/>
      </c>
      <c r="AG11" s="4" t="str">
        <f>IF(MAX($F10:$AI10)&gt;0.01,AG10+IF(COLUMN()-COLUMN(Payer)+1='Settlement Transactions'!$B11,1,IF(COLUMN()-COLUMN(Payer)+1='Settlement Transactions'!$C11,-1,0))*'Settlement Transactions'!$D11,"")</f>
        <v/>
      </c>
      <c r="AH11" s="4" t="str">
        <f>IF(MAX($F10:$AI10)&gt;0.01,AH10+IF(COLUMN()-COLUMN(Payer)+1='Settlement Transactions'!$B11,1,IF(COLUMN()-COLUMN(Payer)+1='Settlement Transactions'!$C11,-1,0))*'Settlement Transactions'!$D11,"")</f>
        <v/>
      </c>
      <c r="AI11" s="4" t="str">
        <f>IF(MAX($F10:$AI10)&gt;0.01,AI10+IF(COLUMN()-COLUMN(Payer)+1='Settlement Transactions'!$B11,1,IF(COLUMN()-COLUMN(Payer)+1='Settlement Transactions'!$C11,-1,0))*'Settlement Transactions'!$D11,"")</f>
        <v/>
      </c>
    </row>
    <row r="12" spans="2:35" x14ac:dyDescent="0.3">
      <c r="B12" t="str">
        <f t="shared" si="0"/>
        <v/>
      </c>
      <c r="C12" t="str">
        <f t="shared" si="1"/>
        <v/>
      </c>
      <c r="D12" s="2" t="str">
        <f>IF(MAX($F11:$AI11)&gt;0.01,MIN(ABS(INDEX($F11:$AI11,'Settlement Transactions'!B12)),ABS(INDEX($F11:$AI11,'Settlement Transactions'!C12))),"")</f>
        <v/>
      </c>
      <c r="F12" s="4" t="str">
        <f>IF(MAX($F11:$AI11)&gt;0.01,F11+IF(COLUMN()-COLUMN(Payer)+1='Settlement Transactions'!$B12,1,IF(COLUMN()-COLUMN(Payer)+1='Settlement Transactions'!$C12,-1,0))*'Settlement Transactions'!$D12,"")</f>
        <v/>
      </c>
      <c r="G12" s="4" t="str">
        <f>IF(MAX($F11:$AI11)&gt;0.01,G11+IF(COLUMN()-COLUMN(Payer)+1='Settlement Transactions'!$B12,1,IF(COLUMN()-COLUMN(Payer)+1='Settlement Transactions'!$C12,-1,0))*'Settlement Transactions'!$D12,"")</f>
        <v/>
      </c>
      <c r="H12" s="4" t="str">
        <f>IF(MAX($F11:$AI11)&gt;0.01,H11+IF(COLUMN()-COLUMN(Payer)+1='Settlement Transactions'!$B12,1,IF(COLUMN()-COLUMN(Payer)+1='Settlement Transactions'!$C12,-1,0))*'Settlement Transactions'!$D12,"")</f>
        <v/>
      </c>
      <c r="I12" s="4" t="str">
        <f>IF(MAX($F11:$AI11)&gt;0.01,I11+IF(COLUMN()-COLUMN(Payer)+1='Settlement Transactions'!$B12,1,IF(COLUMN()-COLUMN(Payer)+1='Settlement Transactions'!$C12,-1,0))*'Settlement Transactions'!$D12,"")</f>
        <v/>
      </c>
      <c r="J12" s="4" t="str">
        <f>IF(MAX($F11:$AI11)&gt;0.01,J11+IF(COLUMN()-COLUMN(Payer)+1='Settlement Transactions'!$B12,1,IF(COLUMN()-COLUMN(Payer)+1='Settlement Transactions'!$C12,-1,0))*'Settlement Transactions'!$D12,"")</f>
        <v/>
      </c>
      <c r="K12" s="4" t="str">
        <f>IF(MAX($F11:$AI11)&gt;0.01,K11+IF(COLUMN()-COLUMN(Payer)+1='Settlement Transactions'!$B12,1,IF(COLUMN()-COLUMN(Payer)+1='Settlement Transactions'!$C12,-1,0))*'Settlement Transactions'!$D12,"")</f>
        <v/>
      </c>
      <c r="L12" s="4" t="str">
        <f>IF(MAX($F11:$AI11)&gt;0.01,L11+IF(COLUMN()-COLUMN(Payer)+1='Settlement Transactions'!$B12,1,IF(COLUMN()-COLUMN(Payer)+1='Settlement Transactions'!$C12,-1,0))*'Settlement Transactions'!$D12,"")</f>
        <v/>
      </c>
      <c r="M12" s="4" t="str">
        <f>IF(MAX($F11:$AI11)&gt;0.01,M11+IF(COLUMN()-COLUMN(Payer)+1='Settlement Transactions'!$B12,1,IF(COLUMN()-COLUMN(Payer)+1='Settlement Transactions'!$C12,-1,0))*'Settlement Transactions'!$D12,"")</f>
        <v/>
      </c>
      <c r="N12" s="4" t="str">
        <f>IF(MAX($F11:$AI11)&gt;0.01,N11+IF(COLUMN()-COLUMN(Payer)+1='Settlement Transactions'!$B12,1,IF(COLUMN()-COLUMN(Payer)+1='Settlement Transactions'!$C12,-1,0))*'Settlement Transactions'!$D12,"")</f>
        <v/>
      </c>
      <c r="O12" s="4" t="str">
        <f>IF(MAX($F11:$AI11)&gt;0.01,O11+IF(COLUMN()-COLUMN(Payer)+1='Settlement Transactions'!$B12,1,IF(COLUMN()-COLUMN(Payer)+1='Settlement Transactions'!$C12,-1,0))*'Settlement Transactions'!$D12,"")</f>
        <v/>
      </c>
      <c r="P12" s="4" t="str">
        <f>IF(MAX($F11:$AI11)&gt;0.01,P11+IF(COLUMN()-COLUMN(Payer)+1='Settlement Transactions'!$B12,1,IF(COLUMN()-COLUMN(Payer)+1='Settlement Transactions'!$C12,-1,0))*'Settlement Transactions'!$D12,"")</f>
        <v/>
      </c>
      <c r="Q12" s="4" t="str">
        <f>IF(MAX($F11:$AI11)&gt;0.01,Q11+IF(COLUMN()-COLUMN(Payer)+1='Settlement Transactions'!$B12,1,IF(COLUMN()-COLUMN(Payer)+1='Settlement Transactions'!$C12,-1,0))*'Settlement Transactions'!$D12,"")</f>
        <v/>
      </c>
      <c r="R12" s="4" t="str">
        <f>IF(MAX($F11:$AI11)&gt;0.01,R11+IF(COLUMN()-COLUMN(Payer)+1='Settlement Transactions'!$B12,1,IF(COLUMN()-COLUMN(Payer)+1='Settlement Transactions'!$C12,-1,0))*'Settlement Transactions'!$D12,"")</f>
        <v/>
      </c>
      <c r="S12" s="4" t="str">
        <f>IF(MAX($F11:$AI11)&gt;0.01,S11+IF(COLUMN()-COLUMN(Payer)+1='Settlement Transactions'!$B12,1,IF(COLUMN()-COLUMN(Payer)+1='Settlement Transactions'!$C12,-1,0))*'Settlement Transactions'!$D12,"")</f>
        <v/>
      </c>
      <c r="T12" s="4" t="str">
        <f>IF(MAX($F11:$AI11)&gt;0.01,T11+IF(COLUMN()-COLUMN(Payer)+1='Settlement Transactions'!$B12,1,IF(COLUMN()-COLUMN(Payer)+1='Settlement Transactions'!$C12,-1,0))*'Settlement Transactions'!$D12,"")</f>
        <v/>
      </c>
      <c r="U12" s="4" t="str">
        <f>IF(MAX($F11:$AI11)&gt;0.01,U11+IF(COLUMN()-COLUMN(Payer)+1='Settlement Transactions'!$B12,1,IF(COLUMN()-COLUMN(Payer)+1='Settlement Transactions'!$C12,-1,0))*'Settlement Transactions'!$D12,"")</f>
        <v/>
      </c>
      <c r="V12" s="4" t="str">
        <f>IF(MAX($F11:$AI11)&gt;0.01,V11+IF(COLUMN()-COLUMN(Payer)+1='Settlement Transactions'!$B12,1,IF(COLUMN()-COLUMN(Payer)+1='Settlement Transactions'!$C12,-1,0))*'Settlement Transactions'!$D12,"")</f>
        <v/>
      </c>
      <c r="W12" s="4" t="str">
        <f>IF(MAX($F11:$AI11)&gt;0.01,W11+IF(COLUMN()-COLUMN(Payer)+1='Settlement Transactions'!$B12,1,IF(COLUMN()-COLUMN(Payer)+1='Settlement Transactions'!$C12,-1,0))*'Settlement Transactions'!$D12,"")</f>
        <v/>
      </c>
      <c r="X12" s="4" t="str">
        <f>IF(MAX($F11:$AI11)&gt;0.01,X11+IF(COLUMN()-COLUMN(Payer)+1='Settlement Transactions'!$B12,1,IF(COLUMN()-COLUMN(Payer)+1='Settlement Transactions'!$C12,-1,0))*'Settlement Transactions'!$D12,"")</f>
        <v/>
      </c>
      <c r="Y12" s="4" t="str">
        <f>IF(MAX($F11:$AI11)&gt;0.01,Y11+IF(COLUMN()-COLUMN(Payer)+1='Settlement Transactions'!$B12,1,IF(COLUMN()-COLUMN(Payer)+1='Settlement Transactions'!$C12,-1,0))*'Settlement Transactions'!$D12,"")</f>
        <v/>
      </c>
      <c r="Z12" s="4" t="str">
        <f>IF(MAX($F11:$AI11)&gt;0.01,Z11+IF(COLUMN()-COLUMN(Payer)+1='Settlement Transactions'!$B12,1,IF(COLUMN()-COLUMN(Payer)+1='Settlement Transactions'!$C12,-1,0))*'Settlement Transactions'!$D12,"")</f>
        <v/>
      </c>
      <c r="AA12" s="4" t="str">
        <f>IF(MAX($F11:$AI11)&gt;0.01,AA11+IF(COLUMN()-COLUMN(Payer)+1='Settlement Transactions'!$B12,1,IF(COLUMN()-COLUMN(Payer)+1='Settlement Transactions'!$C12,-1,0))*'Settlement Transactions'!$D12,"")</f>
        <v/>
      </c>
      <c r="AB12" s="4" t="str">
        <f>IF(MAX($F11:$AI11)&gt;0.01,AB11+IF(COLUMN()-COLUMN(Payer)+1='Settlement Transactions'!$B12,1,IF(COLUMN()-COLUMN(Payer)+1='Settlement Transactions'!$C12,-1,0))*'Settlement Transactions'!$D12,"")</f>
        <v/>
      </c>
      <c r="AC12" s="4" t="str">
        <f>IF(MAX($F11:$AI11)&gt;0.01,AC11+IF(COLUMN()-COLUMN(Payer)+1='Settlement Transactions'!$B12,1,IF(COLUMN()-COLUMN(Payer)+1='Settlement Transactions'!$C12,-1,0))*'Settlement Transactions'!$D12,"")</f>
        <v/>
      </c>
      <c r="AD12" s="4" t="str">
        <f>IF(MAX($F11:$AI11)&gt;0.01,AD11+IF(COLUMN()-COLUMN(Payer)+1='Settlement Transactions'!$B12,1,IF(COLUMN()-COLUMN(Payer)+1='Settlement Transactions'!$C12,-1,0))*'Settlement Transactions'!$D12,"")</f>
        <v/>
      </c>
      <c r="AE12" s="4" t="str">
        <f>IF(MAX($F11:$AI11)&gt;0.01,AE11+IF(COLUMN()-COLUMN(Payer)+1='Settlement Transactions'!$B12,1,IF(COLUMN()-COLUMN(Payer)+1='Settlement Transactions'!$C12,-1,0))*'Settlement Transactions'!$D12,"")</f>
        <v/>
      </c>
      <c r="AF12" s="4" t="str">
        <f>IF(MAX($F11:$AI11)&gt;0.01,AF11+IF(COLUMN()-COLUMN(Payer)+1='Settlement Transactions'!$B12,1,IF(COLUMN()-COLUMN(Payer)+1='Settlement Transactions'!$C12,-1,0))*'Settlement Transactions'!$D12,"")</f>
        <v/>
      </c>
      <c r="AG12" s="4" t="str">
        <f>IF(MAX($F11:$AI11)&gt;0.01,AG11+IF(COLUMN()-COLUMN(Payer)+1='Settlement Transactions'!$B12,1,IF(COLUMN()-COLUMN(Payer)+1='Settlement Transactions'!$C12,-1,0))*'Settlement Transactions'!$D12,"")</f>
        <v/>
      </c>
      <c r="AH12" s="4" t="str">
        <f>IF(MAX($F11:$AI11)&gt;0.01,AH11+IF(COLUMN()-COLUMN(Payer)+1='Settlement Transactions'!$B12,1,IF(COLUMN()-COLUMN(Payer)+1='Settlement Transactions'!$C12,-1,0))*'Settlement Transactions'!$D12,"")</f>
        <v/>
      </c>
      <c r="AI12" s="4" t="str">
        <f>IF(MAX($F11:$AI11)&gt;0.01,AI11+IF(COLUMN()-COLUMN(Payer)+1='Settlement Transactions'!$B12,1,IF(COLUMN()-COLUMN(Payer)+1='Settlement Transactions'!$C12,-1,0))*'Settlement Transactions'!$D12,"")</f>
        <v/>
      </c>
    </row>
    <row r="13" spans="2:35" x14ac:dyDescent="0.3">
      <c r="B13" t="str">
        <f t="shared" si="0"/>
        <v/>
      </c>
      <c r="C13" t="str">
        <f t="shared" si="1"/>
        <v/>
      </c>
      <c r="D13" s="2" t="str">
        <f>IF(MAX($F12:$AI12)&gt;0.01,MIN(ABS(INDEX($F12:$AI12,'Settlement Transactions'!B13)),ABS(INDEX($F12:$AI12,'Settlement Transactions'!C13))),"")</f>
        <v/>
      </c>
      <c r="F13" s="4" t="str">
        <f>IF(MAX($F12:$AI12)&gt;0.01,F12+IF(COLUMN()-COLUMN(Payer)+1='Settlement Transactions'!$B13,1,IF(COLUMN()-COLUMN(Payer)+1='Settlement Transactions'!$C13,-1,0))*'Settlement Transactions'!$D13,"")</f>
        <v/>
      </c>
      <c r="G13" s="4" t="str">
        <f>IF(MAX($F12:$AI12)&gt;0.01,G12+IF(COLUMN()-COLUMN(Payer)+1='Settlement Transactions'!$B13,1,IF(COLUMN()-COLUMN(Payer)+1='Settlement Transactions'!$C13,-1,0))*'Settlement Transactions'!$D13,"")</f>
        <v/>
      </c>
      <c r="H13" s="4" t="str">
        <f>IF(MAX($F12:$AI12)&gt;0.01,H12+IF(COLUMN()-COLUMN(Payer)+1='Settlement Transactions'!$B13,1,IF(COLUMN()-COLUMN(Payer)+1='Settlement Transactions'!$C13,-1,0))*'Settlement Transactions'!$D13,"")</f>
        <v/>
      </c>
      <c r="I13" s="4" t="str">
        <f>IF(MAX($F12:$AI12)&gt;0.01,I12+IF(COLUMN()-COLUMN(Payer)+1='Settlement Transactions'!$B13,1,IF(COLUMN()-COLUMN(Payer)+1='Settlement Transactions'!$C13,-1,0))*'Settlement Transactions'!$D13,"")</f>
        <v/>
      </c>
      <c r="J13" s="4" t="str">
        <f>IF(MAX($F12:$AI12)&gt;0.01,J12+IF(COLUMN()-COLUMN(Payer)+1='Settlement Transactions'!$B13,1,IF(COLUMN()-COLUMN(Payer)+1='Settlement Transactions'!$C13,-1,0))*'Settlement Transactions'!$D13,"")</f>
        <v/>
      </c>
      <c r="K13" s="4" t="str">
        <f>IF(MAX($F12:$AI12)&gt;0.01,K12+IF(COLUMN()-COLUMN(Payer)+1='Settlement Transactions'!$B13,1,IF(COLUMN()-COLUMN(Payer)+1='Settlement Transactions'!$C13,-1,0))*'Settlement Transactions'!$D13,"")</f>
        <v/>
      </c>
      <c r="L13" s="4" t="str">
        <f>IF(MAX($F12:$AI12)&gt;0.01,L12+IF(COLUMN()-COLUMN(Payer)+1='Settlement Transactions'!$B13,1,IF(COLUMN()-COLUMN(Payer)+1='Settlement Transactions'!$C13,-1,0))*'Settlement Transactions'!$D13,"")</f>
        <v/>
      </c>
      <c r="M13" s="4" t="str">
        <f>IF(MAX($F12:$AI12)&gt;0.01,M12+IF(COLUMN()-COLUMN(Payer)+1='Settlement Transactions'!$B13,1,IF(COLUMN()-COLUMN(Payer)+1='Settlement Transactions'!$C13,-1,0))*'Settlement Transactions'!$D13,"")</f>
        <v/>
      </c>
      <c r="N13" s="4" t="str">
        <f>IF(MAX($F12:$AI12)&gt;0.01,N12+IF(COLUMN()-COLUMN(Payer)+1='Settlement Transactions'!$B13,1,IF(COLUMN()-COLUMN(Payer)+1='Settlement Transactions'!$C13,-1,0))*'Settlement Transactions'!$D13,"")</f>
        <v/>
      </c>
      <c r="O13" s="4" t="str">
        <f>IF(MAX($F12:$AI12)&gt;0.01,O12+IF(COLUMN()-COLUMN(Payer)+1='Settlement Transactions'!$B13,1,IF(COLUMN()-COLUMN(Payer)+1='Settlement Transactions'!$C13,-1,0))*'Settlement Transactions'!$D13,"")</f>
        <v/>
      </c>
      <c r="P13" s="4" t="str">
        <f>IF(MAX($F12:$AI12)&gt;0.01,P12+IF(COLUMN()-COLUMN(Payer)+1='Settlement Transactions'!$B13,1,IF(COLUMN()-COLUMN(Payer)+1='Settlement Transactions'!$C13,-1,0))*'Settlement Transactions'!$D13,"")</f>
        <v/>
      </c>
      <c r="Q13" s="4" t="str">
        <f>IF(MAX($F12:$AI12)&gt;0.01,Q12+IF(COLUMN()-COLUMN(Payer)+1='Settlement Transactions'!$B13,1,IF(COLUMN()-COLUMN(Payer)+1='Settlement Transactions'!$C13,-1,0))*'Settlement Transactions'!$D13,"")</f>
        <v/>
      </c>
      <c r="R13" s="4" t="str">
        <f>IF(MAX($F12:$AI12)&gt;0.01,R12+IF(COLUMN()-COLUMN(Payer)+1='Settlement Transactions'!$B13,1,IF(COLUMN()-COLUMN(Payer)+1='Settlement Transactions'!$C13,-1,0))*'Settlement Transactions'!$D13,"")</f>
        <v/>
      </c>
      <c r="S13" s="4" t="str">
        <f>IF(MAX($F12:$AI12)&gt;0.01,S12+IF(COLUMN()-COLUMN(Payer)+1='Settlement Transactions'!$B13,1,IF(COLUMN()-COLUMN(Payer)+1='Settlement Transactions'!$C13,-1,0))*'Settlement Transactions'!$D13,"")</f>
        <v/>
      </c>
      <c r="T13" s="4" t="str">
        <f>IF(MAX($F12:$AI12)&gt;0.01,T12+IF(COLUMN()-COLUMN(Payer)+1='Settlement Transactions'!$B13,1,IF(COLUMN()-COLUMN(Payer)+1='Settlement Transactions'!$C13,-1,0))*'Settlement Transactions'!$D13,"")</f>
        <v/>
      </c>
      <c r="U13" s="4" t="str">
        <f>IF(MAX($F12:$AI12)&gt;0.01,U12+IF(COLUMN()-COLUMN(Payer)+1='Settlement Transactions'!$B13,1,IF(COLUMN()-COLUMN(Payer)+1='Settlement Transactions'!$C13,-1,0))*'Settlement Transactions'!$D13,"")</f>
        <v/>
      </c>
      <c r="V13" s="4" t="str">
        <f>IF(MAX($F12:$AI12)&gt;0.01,V12+IF(COLUMN()-COLUMN(Payer)+1='Settlement Transactions'!$B13,1,IF(COLUMN()-COLUMN(Payer)+1='Settlement Transactions'!$C13,-1,0))*'Settlement Transactions'!$D13,"")</f>
        <v/>
      </c>
      <c r="W13" s="4" t="str">
        <f>IF(MAX($F12:$AI12)&gt;0.01,W12+IF(COLUMN()-COLUMN(Payer)+1='Settlement Transactions'!$B13,1,IF(COLUMN()-COLUMN(Payer)+1='Settlement Transactions'!$C13,-1,0))*'Settlement Transactions'!$D13,"")</f>
        <v/>
      </c>
      <c r="X13" s="4" t="str">
        <f>IF(MAX($F12:$AI12)&gt;0.01,X12+IF(COLUMN()-COLUMN(Payer)+1='Settlement Transactions'!$B13,1,IF(COLUMN()-COLUMN(Payer)+1='Settlement Transactions'!$C13,-1,0))*'Settlement Transactions'!$D13,"")</f>
        <v/>
      </c>
      <c r="Y13" s="4" t="str">
        <f>IF(MAX($F12:$AI12)&gt;0.01,Y12+IF(COLUMN()-COLUMN(Payer)+1='Settlement Transactions'!$B13,1,IF(COLUMN()-COLUMN(Payer)+1='Settlement Transactions'!$C13,-1,0))*'Settlement Transactions'!$D13,"")</f>
        <v/>
      </c>
      <c r="Z13" s="4" t="str">
        <f>IF(MAX($F12:$AI12)&gt;0.01,Z12+IF(COLUMN()-COLUMN(Payer)+1='Settlement Transactions'!$B13,1,IF(COLUMN()-COLUMN(Payer)+1='Settlement Transactions'!$C13,-1,0))*'Settlement Transactions'!$D13,"")</f>
        <v/>
      </c>
      <c r="AA13" s="4" t="str">
        <f>IF(MAX($F12:$AI12)&gt;0.01,AA12+IF(COLUMN()-COLUMN(Payer)+1='Settlement Transactions'!$B13,1,IF(COLUMN()-COLUMN(Payer)+1='Settlement Transactions'!$C13,-1,0))*'Settlement Transactions'!$D13,"")</f>
        <v/>
      </c>
      <c r="AB13" s="4" t="str">
        <f>IF(MAX($F12:$AI12)&gt;0.01,AB12+IF(COLUMN()-COLUMN(Payer)+1='Settlement Transactions'!$B13,1,IF(COLUMN()-COLUMN(Payer)+1='Settlement Transactions'!$C13,-1,0))*'Settlement Transactions'!$D13,"")</f>
        <v/>
      </c>
      <c r="AC13" s="4" t="str">
        <f>IF(MAX($F12:$AI12)&gt;0.01,AC12+IF(COLUMN()-COLUMN(Payer)+1='Settlement Transactions'!$B13,1,IF(COLUMN()-COLUMN(Payer)+1='Settlement Transactions'!$C13,-1,0))*'Settlement Transactions'!$D13,"")</f>
        <v/>
      </c>
      <c r="AD13" s="4" t="str">
        <f>IF(MAX($F12:$AI12)&gt;0.01,AD12+IF(COLUMN()-COLUMN(Payer)+1='Settlement Transactions'!$B13,1,IF(COLUMN()-COLUMN(Payer)+1='Settlement Transactions'!$C13,-1,0))*'Settlement Transactions'!$D13,"")</f>
        <v/>
      </c>
      <c r="AE13" s="4" t="str">
        <f>IF(MAX($F12:$AI12)&gt;0.01,AE12+IF(COLUMN()-COLUMN(Payer)+1='Settlement Transactions'!$B13,1,IF(COLUMN()-COLUMN(Payer)+1='Settlement Transactions'!$C13,-1,0))*'Settlement Transactions'!$D13,"")</f>
        <v/>
      </c>
      <c r="AF13" s="4" t="str">
        <f>IF(MAX($F12:$AI12)&gt;0.01,AF12+IF(COLUMN()-COLUMN(Payer)+1='Settlement Transactions'!$B13,1,IF(COLUMN()-COLUMN(Payer)+1='Settlement Transactions'!$C13,-1,0))*'Settlement Transactions'!$D13,"")</f>
        <v/>
      </c>
      <c r="AG13" s="4" t="str">
        <f>IF(MAX($F12:$AI12)&gt;0.01,AG12+IF(COLUMN()-COLUMN(Payer)+1='Settlement Transactions'!$B13,1,IF(COLUMN()-COLUMN(Payer)+1='Settlement Transactions'!$C13,-1,0))*'Settlement Transactions'!$D13,"")</f>
        <v/>
      </c>
      <c r="AH13" s="4" t="str">
        <f>IF(MAX($F12:$AI12)&gt;0.01,AH12+IF(COLUMN()-COLUMN(Payer)+1='Settlement Transactions'!$B13,1,IF(COLUMN()-COLUMN(Payer)+1='Settlement Transactions'!$C13,-1,0))*'Settlement Transactions'!$D13,"")</f>
        <v/>
      </c>
      <c r="AI13" s="4" t="str">
        <f>IF(MAX($F12:$AI12)&gt;0.01,AI12+IF(COLUMN()-COLUMN(Payer)+1='Settlement Transactions'!$B13,1,IF(COLUMN()-COLUMN(Payer)+1='Settlement Transactions'!$C13,-1,0))*'Settlement Transactions'!$D13,"")</f>
        <v/>
      </c>
    </row>
    <row r="14" spans="2:35" x14ac:dyDescent="0.3">
      <c r="B14" t="str">
        <f t="shared" si="0"/>
        <v/>
      </c>
      <c r="C14" t="str">
        <f t="shared" si="1"/>
        <v/>
      </c>
      <c r="D14" s="2" t="str">
        <f>IF(MAX($F13:$AI13)&gt;0.01,MIN(ABS(INDEX($F13:$AI13,'Settlement Transactions'!B14)),ABS(INDEX($F13:$AI13,'Settlement Transactions'!C14))),"")</f>
        <v/>
      </c>
      <c r="F14" s="4" t="str">
        <f>IF(MAX($F13:$AI13)&gt;0.01,F13+IF(COLUMN()-COLUMN(Payer)+1='Settlement Transactions'!$B14,1,IF(COLUMN()-COLUMN(Payer)+1='Settlement Transactions'!$C14,-1,0))*'Settlement Transactions'!$D14,"")</f>
        <v/>
      </c>
      <c r="G14" s="4" t="str">
        <f>IF(MAX($F13:$AI13)&gt;0.01,G13+IF(COLUMN()-COLUMN(Payer)+1='Settlement Transactions'!$B14,1,IF(COLUMN()-COLUMN(Payer)+1='Settlement Transactions'!$C14,-1,0))*'Settlement Transactions'!$D14,"")</f>
        <v/>
      </c>
      <c r="H14" s="4" t="str">
        <f>IF(MAX($F13:$AI13)&gt;0.01,H13+IF(COLUMN()-COLUMN(Payer)+1='Settlement Transactions'!$B14,1,IF(COLUMN()-COLUMN(Payer)+1='Settlement Transactions'!$C14,-1,0))*'Settlement Transactions'!$D14,"")</f>
        <v/>
      </c>
      <c r="I14" s="4" t="str">
        <f>IF(MAX($F13:$AI13)&gt;0.01,I13+IF(COLUMN()-COLUMN(Payer)+1='Settlement Transactions'!$B14,1,IF(COLUMN()-COLUMN(Payer)+1='Settlement Transactions'!$C14,-1,0))*'Settlement Transactions'!$D14,"")</f>
        <v/>
      </c>
      <c r="J14" s="4" t="str">
        <f>IF(MAX($F13:$AI13)&gt;0.01,J13+IF(COLUMN()-COLUMN(Payer)+1='Settlement Transactions'!$B14,1,IF(COLUMN()-COLUMN(Payer)+1='Settlement Transactions'!$C14,-1,0))*'Settlement Transactions'!$D14,"")</f>
        <v/>
      </c>
      <c r="K14" s="4" t="str">
        <f>IF(MAX($F13:$AI13)&gt;0.01,K13+IF(COLUMN()-COLUMN(Payer)+1='Settlement Transactions'!$B14,1,IF(COLUMN()-COLUMN(Payer)+1='Settlement Transactions'!$C14,-1,0))*'Settlement Transactions'!$D14,"")</f>
        <v/>
      </c>
      <c r="L14" s="4" t="str">
        <f>IF(MAX($F13:$AI13)&gt;0.01,L13+IF(COLUMN()-COLUMN(Payer)+1='Settlement Transactions'!$B14,1,IF(COLUMN()-COLUMN(Payer)+1='Settlement Transactions'!$C14,-1,0))*'Settlement Transactions'!$D14,"")</f>
        <v/>
      </c>
      <c r="M14" s="4" t="str">
        <f>IF(MAX($F13:$AI13)&gt;0.01,M13+IF(COLUMN()-COLUMN(Payer)+1='Settlement Transactions'!$B14,1,IF(COLUMN()-COLUMN(Payer)+1='Settlement Transactions'!$C14,-1,0))*'Settlement Transactions'!$D14,"")</f>
        <v/>
      </c>
      <c r="N14" s="4" t="str">
        <f>IF(MAX($F13:$AI13)&gt;0.01,N13+IF(COLUMN()-COLUMN(Payer)+1='Settlement Transactions'!$B14,1,IF(COLUMN()-COLUMN(Payer)+1='Settlement Transactions'!$C14,-1,0))*'Settlement Transactions'!$D14,"")</f>
        <v/>
      </c>
      <c r="O14" s="4" t="str">
        <f>IF(MAX($F13:$AI13)&gt;0.01,O13+IF(COLUMN()-COLUMN(Payer)+1='Settlement Transactions'!$B14,1,IF(COLUMN()-COLUMN(Payer)+1='Settlement Transactions'!$C14,-1,0))*'Settlement Transactions'!$D14,"")</f>
        <v/>
      </c>
      <c r="P14" s="4" t="str">
        <f>IF(MAX($F13:$AI13)&gt;0.01,P13+IF(COLUMN()-COLUMN(Payer)+1='Settlement Transactions'!$B14,1,IF(COLUMN()-COLUMN(Payer)+1='Settlement Transactions'!$C14,-1,0))*'Settlement Transactions'!$D14,"")</f>
        <v/>
      </c>
      <c r="Q14" s="4" t="str">
        <f>IF(MAX($F13:$AI13)&gt;0.01,Q13+IF(COLUMN()-COLUMN(Payer)+1='Settlement Transactions'!$B14,1,IF(COLUMN()-COLUMN(Payer)+1='Settlement Transactions'!$C14,-1,0))*'Settlement Transactions'!$D14,"")</f>
        <v/>
      </c>
      <c r="R14" s="4" t="str">
        <f>IF(MAX($F13:$AI13)&gt;0.01,R13+IF(COLUMN()-COLUMN(Payer)+1='Settlement Transactions'!$B14,1,IF(COLUMN()-COLUMN(Payer)+1='Settlement Transactions'!$C14,-1,0))*'Settlement Transactions'!$D14,"")</f>
        <v/>
      </c>
      <c r="S14" s="4" t="str">
        <f>IF(MAX($F13:$AI13)&gt;0.01,S13+IF(COLUMN()-COLUMN(Payer)+1='Settlement Transactions'!$B14,1,IF(COLUMN()-COLUMN(Payer)+1='Settlement Transactions'!$C14,-1,0))*'Settlement Transactions'!$D14,"")</f>
        <v/>
      </c>
      <c r="T14" s="4" t="str">
        <f>IF(MAX($F13:$AI13)&gt;0.01,T13+IF(COLUMN()-COLUMN(Payer)+1='Settlement Transactions'!$B14,1,IF(COLUMN()-COLUMN(Payer)+1='Settlement Transactions'!$C14,-1,0))*'Settlement Transactions'!$D14,"")</f>
        <v/>
      </c>
      <c r="U14" s="4" t="str">
        <f>IF(MAX($F13:$AI13)&gt;0.01,U13+IF(COLUMN()-COLUMN(Payer)+1='Settlement Transactions'!$B14,1,IF(COLUMN()-COLUMN(Payer)+1='Settlement Transactions'!$C14,-1,0))*'Settlement Transactions'!$D14,"")</f>
        <v/>
      </c>
      <c r="V14" s="4" t="str">
        <f>IF(MAX($F13:$AI13)&gt;0.01,V13+IF(COLUMN()-COLUMN(Payer)+1='Settlement Transactions'!$B14,1,IF(COLUMN()-COLUMN(Payer)+1='Settlement Transactions'!$C14,-1,0))*'Settlement Transactions'!$D14,"")</f>
        <v/>
      </c>
      <c r="W14" s="4" t="str">
        <f>IF(MAX($F13:$AI13)&gt;0.01,W13+IF(COLUMN()-COLUMN(Payer)+1='Settlement Transactions'!$B14,1,IF(COLUMN()-COLUMN(Payer)+1='Settlement Transactions'!$C14,-1,0))*'Settlement Transactions'!$D14,"")</f>
        <v/>
      </c>
      <c r="X14" s="4" t="str">
        <f>IF(MAX($F13:$AI13)&gt;0.01,X13+IF(COLUMN()-COLUMN(Payer)+1='Settlement Transactions'!$B14,1,IF(COLUMN()-COLUMN(Payer)+1='Settlement Transactions'!$C14,-1,0))*'Settlement Transactions'!$D14,"")</f>
        <v/>
      </c>
      <c r="Y14" s="4" t="str">
        <f>IF(MAX($F13:$AI13)&gt;0.01,Y13+IF(COLUMN()-COLUMN(Payer)+1='Settlement Transactions'!$B14,1,IF(COLUMN()-COLUMN(Payer)+1='Settlement Transactions'!$C14,-1,0))*'Settlement Transactions'!$D14,"")</f>
        <v/>
      </c>
      <c r="Z14" s="4" t="str">
        <f>IF(MAX($F13:$AI13)&gt;0.01,Z13+IF(COLUMN()-COLUMN(Payer)+1='Settlement Transactions'!$B14,1,IF(COLUMN()-COLUMN(Payer)+1='Settlement Transactions'!$C14,-1,0))*'Settlement Transactions'!$D14,"")</f>
        <v/>
      </c>
      <c r="AA14" s="4" t="str">
        <f>IF(MAX($F13:$AI13)&gt;0.01,AA13+IF(COLUMN()-COLUMN(Payer)+1='Settlement Transactions'!$B14,1,IF(COLUMN()-COLUMN(Payer)+1='Settlement Transactions'!$C14,-1,0))*'Settlement Transactions'!$D14,"")</f>
        <v/>
      </c>
      <c r="AB14" s="4" t="str">
        <f>IF(MAX($F13:$AI13)&gt;0.01,AB13+IF(COLUMN()-COLUMN(Payer)+1='Settlement Transactions'!$B14,1,IF(COLUMN()-COLUMN(Payer)+1='Settlement Transactions'!$C14,-1,0))*'Settlement Transactions'!$D14,"")</f>
        <v/>
      </c>
      <c r="AC14" s="4" t="str">
        <f>IF(MAX($F13:$AI13)&gt;0.01,AC13+IF(COLUMN()-COLUMN(Payer)+1='Settlement Transactions'!$B14,1,IF(COLUMN()-COLUMN(Payer)+1='Settlement Transactions'!$C14,-1,0))*'Settlement Transactions'!$D14,"")</f>
        <v/>
      </c>
      <c r="AD14" s="4" t="str">
        <f>IF(MAX($F13:$AI13)&gt;0.01,AD13+IF(COLUMN()-COLUMN(Payer)+1='Settlement Transactions'!$B14,1,IF(COLUMN()-COLUMN(Payer)+1='Settlement Transactions'!$C14,-1,0))*'Settlement Transactions'!$D14,"")</f>
        <v/>
      </c>
      <c r="AE14" s="4" t="str">
        <f>IF(MAX($F13:$AI13)&gt;0.01,AE13+IF(COLUMN()-COLUMN(Payer)+1='Settlement Transactions'!$B14,1,IF(COLUMN()-COLUMN(Payer)+1='Settlement Transactions'!$C14,-1,0))*'Settlement Transactions'!$D14,"")</f>
        <v/>
      </c>
      <c r="AF14" s="4" t="str">
        <f>IF(MAX($F13:$AI13)&gt;0.01,AF13+IF(COLUMN()-COLUMN(Payer)+1='Settlement Transactions'!$B14,1,IF(COLUMN()-COLUMN(Payer)+1='Settlement Transactions'!$C14,-1,0))*'Settlement Transactions'!$D14,"")</f>
        <v/>
      </c>
      <c r="AG14" s="4" t="str">
        <f>IF(MAX($F13:$AI13)&gt;0.01,AG13+IF(COLUMN()-COLUMN(Payer)+1='Settlement Transactions'!$B14,1,IF(COLUMN()-COLUMN(Payer)+1='Settlement Transactions'!$C14,-1,0))*'Settlement Transactions'!$D14,"")</f>
        <v/>
      </c>
      <c r="AH14" s="4" t="str">
        <f>IF(MAX($F13:$AI13)&gt;0.01,AH13+IF(COLUMN()-COLUMN(Payer)+1='Settlement Transactions'!$B14,1,IF(COLUMN()-COLUMN(Payer)+1='Settlement Transactions'!$C14,-1,0))*'Settlement Transactions'!$D14,"")</f>
        <v/>
      </c>
      <c r="AI14" s="4" t="str">
        <f>IF(MAX($F13:$AI13)&gt;0.01,AI13+IF(COLUMN()-COLUMN(Payer)+1='Settlement Transactions'!$B14,1,IF(COLUMN()-COLUMN(Payer)+1='Settlement Transactions'!$C14,-1,0))*'Settlement Transactions'!$D14,"")</f>
        <v/>
      </c>
    </row>
    <row r="15" spans="2:35" x14ac:dyDescent="0.3">
      <c r="B15" t="str">
        <f t="shared" si="0"/>
        <v/>
      </c>
      <c r="C15" t="str">
        <f t="shared" si="1"/>
        <v/>
      </c>
      <c r="D15" s="2" t="str">
        <f>IF(MAX($F14:$AI14)&gt;0.01,MIN(ABS(INDEX($F14:$AI14,'Settlement Transactions'!B15)),ABS(INDEX($F14:$AI14,'Settlement Transactions'!C15))),"")</f>
        <v/>
      </c>
      <c r="F15" s="4" t="str">
        <f>IF(MAX($F14:$AI14)&gt;0.01,F14+IF(COLUMN()-COLUMN(Payer)+1='Settlement Transactions'!$B15,1,IF(COLUMN()-COLUMN(Payer)+1='Settlement Transactions'!$C15,-1,0))*'Settlement Transactions'!$D15,"")</f>
        <v/>
      </c>
      <c r="G15" s="4" t="str">
        <f>IF(MAX($F14:$AI14)&gt;0.01,G14+IF(COLUMN()-COLUMN(Payer)+1='Settlement Transactions'!$B15,1,IF(COLUMN()-COLUMN(Payer)+1='Settlement Transactions'!$C15,-1,0))*'Settlement Transactions'!$D15,"")</f>
        <v/>
      </c>
      <c r="H15" s="4" t="str">
        <f>IF(MAX($F14:$AI14)&gt;0.01,H14+IF(COLUMN()-COLUMN(Payer)+1='Settlement Transactions'!$B15,1,IF(COLUMN()-COLUMN(Payer)+1='Settlement Transactions'!$C15,-1,0))*'Settlement Transactions'!$D15,"")</f>
        <v/>
      </c>
      <c r="I15" s="4" t="str">
        <f>IF(MAX($F14:$AI14)&gt;0.01,I14+IF(COLUMN()-COLUMN(Payer)+1='Settlement Transactions'!$B15,1,IF(COLUMN()-COLUMN(Payer)+1='Settlement Transactions'!$C15,-1,0))*'Settlement Transactions'!$D15,"")</f>
        <v/>
      </c>
      <c r="J15" s="4" t="str">
        <f>IF(MAX($F14:$AI14)&gt;0.01,J14+IF(COLUMN()-COLUMN(Payer)+1='Settlement Transactions'!$B15,1,IF(COLUMN()-COLUMN(Payer)+1='Settlement Transactions'!$C15,-1,0))*'Settlement Transactions'!$D15,"")</f>
        <v/>
      </c>
      <c r="K15" s="4" t="str">
        <f>IF(MAX($F14:$AI14)&gt;0.01,K14+IF(COLUMN()-COLUMN(Payer)+1='Settlement Transactions'!$B15,1,IF(COLUMN()-COLUMN(Payer)+1='Settlement Transactions'!$C15,-1,0))*'Settlement Transactions'!$D15,"")</f>
        <v/>
      </c>
      <c r="L15" s="4" t="str">
        <f>IF(MAX($F14:$AI14)&gt;0.01,L14+IF(COLUMN()-COLUMN(Payer)+1='Settlement Transactions'!$B15,1,IF(COLUMN()-COLUMN(Payer)+1='Settlement Transactions'!$C15,-1,0))*'Settlement Transactions'!$D15,"")</f>
        <v/>
      </c>
      <c r="M15" s="4" t="str">
        <f>IF(MAX($F14:$AI14)&gt;0.01,M14+IF(COLUMN()-COLUMN(Payer)+1='Settlement Transactions'!$B15,1,IF(COLUMN()-COLUMN(Payer)+1='Settlement Transactions'!$C15,-1,0))*'Settlement Transactions'!$D15,"")</f>
        <v/>
      </c>
      <c r="N15" s="4" t="str">
        <f>IF(MAX($F14:$AI14)&gt;0.01,N14+IF(COLUMN()-COLUMN(Payer)+1='Settlement Transactions'!$B15,1,IF(COLUMN()-COLUMN(Payer)+1='Settlement Transactions'!$C15,-1,0))*'Settlement Transactions'!$D15,"")</f>
        <v/>
      </c>
      <c r="O15" s="4" t="str">
        <f>IF(MAX($F14:$AI14)&gt;0.01,O14+IF(COLUMN()-COLUMN(Payer)+1='Settlement Transactions'!$B15,1,IF(COLUMN()-COLUMN(Payer)+1='Settlement Transactions'!$C15,-1,0))*'Settlement Transactions'!$D15,"")</f>
        <v/>
      </c>
      <c r="P15" s="4" t="str">
        <f>IF(MAX($F14:$AI14)&gt;0.01,P14+IF(COLUMN()-COLUMN(Payer)+1='Settlement Transactions'!$B15,1,IF(COLUMN()-COLUMN(Payer)+1='Settlement Transactions'!$C15,-1,0))*'Settlement Transactions'!$D15,"")</f>
        <v/>
      </c>
      <c r="Q15" s="4" t="str">
        <f>IF(MAX($F14:$AI14)&gt;0.01,Q14+IF(COLUMN()-COLUMN(Payer)+1='Settlement Transactions'!$B15,1,IF(COLUMN()-COLUMN(Payer)+1='Settlement Transactions'!$C15,-1,0))*'Settlement Transactions'!$D15,"")</f>
        <v/>
      </c>
      <c r="R15" s="4" t="str">
        <f>IF(MAX($F14:$AI14)&gt;0.01,R14+IF(COLUMN()-COLUMN(Payer)+1='Settlement Transactions'!$B15,1,IF(COLUMN()-COLUMN(Payer)+1='Settlement Transactions'!$C15,-1,0))*'Settlement Transactions'!$D15,"")</f>
        <v/>
      </c>
      <c r="S15" s="4" t="str">
        <f>IF(MAX($F14:$AI14)&gt;0.01,S14+IF(COLUMN()-COLUMN(Payer)+1='Settlement Transactions'!$B15,1,IF(COLUMN()-COLUMN(Payer)+1='Settlement Transactions'!$C15,-1,0))*'Settlement Transactions'!$D15,"")</f>
        <v/>
      </c>
      <c r="T15" s="4" t="str">
        <f>IF(MAX($F14:$AI14)&gt;0.01,T14+IF(COLUMN()-COLUMN(Payer)+1='Settlement Transactions'!$B15,1,IF(COLUMN()-COLUMN(Payer)+1='Settlement Transactions'!$C15,-1,0))*'Settlement Transactions'!$D15,"")</f>
        <v/>
      </c>
      <c r="U15" s="4" t="str">
        <f>IF(MAX($F14:$AI14)&gt;0.01,U14+IF(COLUMN()-COLUMN(Payer)+1='Settlement Transactions'!$B15,1,IF(COLUMN()-COLUMN(Payer)+1='Settlement Transactions'!$C15,-1,0))*'Settlement Transactions'!$D15,"")</f>
        <v/>
      </c>
      <c r="V15" s="4" t="str">
        <f>IF(MAX($F14:$AI14)&gt;0.01,V14+IF(COLUMN()-COLUMN(Payer)+1='Settlement Transactions'!$B15,1,IF(COLUMN()-COLUMN(Payer)+1='Settlement Transactions'!$C15,-1,0))*'Settlement Transactions'!$D15,"")</f>
        <v/>
      </c>
      <c r="W15" s="4" t="str">
        <f>IF(MAX($F14:$AI14)&gt;0.01,W14+IF(COLUMN()-COLUMN(Payer)+1='Settlement Transactions'!$B15,1,IF(COLUMN()-COLUMN(Payer)+1='Settlement Transactions'!$C15,-1,0))*'Settlement Transactions'!$D15,"")</f>
        <v/>
      </c>
      <c r="X15" s="4" t="str">
        <f>IF(MAX($F14:$AI14)&gt;0.01,X14+IF(COLUMN()-COLUMN(Payer)+1='Settlement Transactions'!$B15,1,IF(COLUMN()-COLUMN(Payer)+1='Settlement Transactions'!$C15,-1,0))*'Settlement Transactions'!$D15,"")</f>
        <v/>
      </c>
      <c r="Y15" s="4" t="str">
        <f>IF(MAX($F14:$AI14)&gt;0.01,Y14+IF(COLUMN()-COLUMN(Payer)+1='Settlement Transactions'!$B15,1,IF(COLUMN()-COLUMN(Payer)+1='Settlement Transactions'!$C15,-1,0))*'Settlement Transactions'!$D15,"")</f>
        <v/>
      </c>
      <c r="Z15" s="4" t="str">
        <f>IF(MAX($F14:$AI14)&gt;0.01,Z14+IF(COLUMN()-COLUMN(Payer)+1='Settlement Transactions'!$B15,1,IF(COLUMN()-COLUMN(Payer)+1='Settlement Transactions'!$C15,-1,0))*'Settlement Transactions'!$D15,"")</f>
        <v/>
      </c>
      <c r="AA15" s="4" t="str">
        <f>IF(MAX($F14:$AI14)&gt;0.01,AA14+IF(COLUMN()-COLUMN(Payer)+1='Settlement Transactions'!$B15,1,IF(COLUMN()-COLUMN(Payer)+1='Settlement Transactions'!$C15,-1,0))*'Settlement Transactions'!$D15,"")</f>
        <v/>
      </c>
      <c r="AB15" s="4" t="str">
        <f>IF(MAX($F14:$AI14)&gt;0.01,AB14+IF(COLUMN()-COLUMN(Payer)+1='Settlement Transactions'!$B15,1,IF(COLUMN()-COLUMN(Payer)+1='Settlement Transactions'!$C15,-1,0))*'Settlement Transactions'!$D15,"")</f>
        <v/>
      </c>
      <c r="AC15" s="4" t="str">
        <f>IF(MAX($F14:$AI14)&gt;0.01,AC14+IF(COLUMN()-COLUMN(Payer)+1='Settlement Transactions'!$B15,1,IF(COLUMN()-COLUMN(Payer)+1='Settlement Transactions'!$C15,-1,0))*'Settlement Transactions'!$D15,"")</f>
        <v/>
      </c>
      <c r="AD15" s="4" t="str">
        <f>IF(MAX($F14:$AI14)&gt;0.01,AD14+IF(COLUMN()-COLUMN(Payer)+1='Settlement Transactions'!$B15,1,IF(COLUMN()-COLUMN(Payer)+1='Settlement Transactions'!$C15,-1,0))*'Settlement Transactions'!$D15,"")</f>
        <v/>
      </c>
      <c r="AE15" s="4" t="str">
        <f>IF(MAX($F14:$AI14)&gt;0.01,AE14+IF(COLUMN()-COLUMN(Payer)+1='Settlement Transactions'!$B15,1,IF(COLUMN()-COLUMN(Payer)+1='Settlement Transactions'!$C15,-1,0))*'Settlement Transactions'!$D15,"")</f>
        <v/>
      </c>
      <c r="AF15" s="4" t="str">
        <f>IF(MAX($F14:$AI14)&gt;0.01,AF14+IF(COLUMN()-COLUMN(Payer)+1='Settlement Transactions'!$B15,1,IF(COLUMN()-COLUMN(Payer)+1='Settlement Transactions'!$C15,-1,0))*'Settlement Transactions'!$D15,"")</f>
        <v/>
      </c>
      <c r="AG15" s="4" t="str">
        <f>IF(MAX($F14:$AI14)&gt;0.01,AG14+IF(COLUMN()-COLUMN(Payer)+1='Settlement Transactions'!$B15,1,IF(COLUMN()-COLUMN(Payer)+1='Settlement Transactions'!$C15,-1,0))*'Settlement Transactions'!$D15,"")</f>
        <v/>
      </c>
      <c r="AH15" s="4" t="str">
        <f>IF(MAX($F14:$AI14)&gt;0.01,AH14+IF(COLUMN()-COLUMN(Payer)+1='Settlement Transactions'!$B15,1,IF(COLUMN()-COLUMN(Payer)+1='Settlement Transactions'!$C15,-1,0))*'Settlement Transactions'!$D15,"")</f>
        <v/>
      </c>
      <c r="AI15" s="4" t="str">
        <f>IF(MAX($F14:$AI14)&gt;0.01,AI14+IF(COLUMN()-COLUMN(Payer)+1='Settlement Transactions'!$B15,1,IF(COLUMN()-COLUMN(Payer)+1='Settlement Transactions'!$C15,-1,0))*'Settlement Transactions'!$D15,"")</f>
        <v/>
      </c>
    </row>
    <row r="16" spans="2:35" x14ac:dyDescent="0.3">
      <c r="B16" t="str">
        <f t="shared" si="0"/>
        <v/>
      </c>
      <c r="C16" t="str">
        <f t="shared" si="1"/>
        <v/>
      </c>
      <c r="D16" s="2" t="str">
        <f>IF(MAX($F15:$AI15)&gt;0.01,MIN(ABS(INDEX($F15:$AI15,'Settlement Transactions'!B16)),ABS(INDEX($F15:$AI15,'Settlement Transactions'!C16))),"")</f>
        <v/>
      </c>
      <c r="F16" s="4" t="str">
        <f>IF(MAX($F15:$AI15)&gt;0.01,F15+IF(COLUMN()-COLUMN(Payer)+1='Settlement Transactions'!$B16,1,IF(COLUMN()-COLUMN(Payer)+1='Settlement Transactions'!$C16,-1,0))*'Settlement Transactions'!$D16,"")</f>
        <v/>
      </c>
      <c r="G16" s="4" t="str">
        <f>IF(MAX($F15:$AI15)&gt;0.01,G15+IF(COLUMN()-COLUMN(Payer)+1='Settlement Transactions'!$B16,1,IF(COLUMN()-COLUMN(Payer)+1='Settlement Transactions'!$C16,-1,0))*'Settlement Transactions'!$D16,"")</f>
        <v/>
      </c>
      <c r="H16" s="4" t="str">
        <f>IF(MAX($F15:$AI15)&gt;0.01,H15+IF(COLUMN()-COLUMN(Payer)+1='Settlement Transactions'!$B16,1,IF(COLUMN()-COLUMN(Payer)+1='Settlement Transactions'!$C16,-1,0))*'Settlement Transactions'!$D16,"")</f>
        <v/>
      </c>
      <c r="I16" s="4" t="str">
        <f>IF(MAX($F15:$AI15)&gt;0.01,I15+IF(COLUMN()-COLUMN(Payer)+1='Settlement Transactions'!$B16,1,IF(COLUMN()-COLUMN(Payer)+1='Settlement Transactions'!$C16,-1,0))*'Settlement Transactions'!$D16,"")</f>
        <v/>
      </c>
      <c r="J16" s="4" t="str">
        <f>IF(MAX($F15:$AI15)&gt;0.01,J15+IF(COLUMN()-COLUMN(Payer)+1='Settlement Transactions'!$B16,1,IF(COLUMN()-COLUMN(Payer)+1='Settlement Transactions'!$C16,-1,0))*'Settlement Transactions'!$D16,"")</f>
        <v/>
      </c>
      <c r="K16" s="4" t="str">
        <f>IF(MAX($F15:$AI15)&gt;0.01,K15+IF(COLUMN()-COLUMN(Payer)+1='Settlement Transactions'!$B16,1,IF(COLUMN()-COLUMN(Payer)+1='Settlement Transactions'!$C16,-1,0))*'Settlement Transactions'!$D16,"")</f>
        <v/>
      </c>
      <c r="L16" s="4" t="str">
        <f>IF(MAX($F15:$AI15)&gt;0.01,L15+IF(COLUMN()-COLUMN(Payer)+1='Settlement Transactions'!$B16,1,IF(COLUMN()-COLUMN(Payer)+1='Settlement Transactions'!$C16,-1,0))*'Settlement Transactions'!$D16,"")</f>
        <v/>
      </c>
      <c r="M16" s="4" t="str">
        <f>IF(MAX($F15:$AI15)&gt;0.01,M15+IF(COLUMN()-COLUMN(Payer)+1='Settlement Transactions'!$B16,1,IF(COLUMN()-COLUMN(Payer)+1='Settlement Transactions'!$C16,-1,0))*'Settlement Transactions'!$D16,"")</f>
        <v/>
      </c>
      <c r="N16" s="4" t="str">
        <f>IF(MAX($F15:$AI15)&gt;0.01,N15+IF(COLUMN()-COLUMN(Payer)+1='Settlement Transactions'!$B16,1,IF(COLUMN()-COLUMN(Payer)+1='Settlement Transactions'!$C16,-1,0))*'Settlement Transactions'!$D16,"")</f>
        <v/>
      </c>
      <c r="O16" s="4" t="str">
        <f>IF(MAX($F15:$AI15)&gt;0.01,O15+IF(COLUMN()-COLUMN(Payer)+1='Settlement Transactions'!$B16,1,IF(COLUMN()-COLUMN(Payer)+1='Settlement Transactions'!$C16,-1,0))*'Settlement Transactions'!$D16,"")</f>
        <v/>
      </c>
      <c r="P16" s="4" t="str">
        <f>IF(MAX($F15:$AI15)&gt;0.01,P15+IF(COLUMN()-COLUMN(Payer)+1='Settlement Transactions'!$B16,1,IF(COLUMN()-COLUMN(Payer)+1='Settlement Transactions'!$C16,-1,0))*'Settlement Transactions'!$D16,"")</f>
        <v/>
      </c>
      <c r="Q16" s="4" t="str">
        <f>IF(MAX($F15:$AI15)&gt;0.01,Q15+IF(COLUMN()-COLUMN(Payer)+1='Settlement Transactions'!$B16,1,IF(COLUMN()-COLUMN(Payer)+1='Settlement Transactions'!$C16,-1,0))*'Settlement Transactions'!$D16,"")</f>
        <v/>
      </c>
      <c r="R16" s="4" t="str">
        <f>IF(MAX($F15:$AI15)&gt;0.01,R15+IF(COLUMN()-COLUMN(Payer)+1='Settlement Transactions'!$B16,1,IF(COLUMN()-COLUMN(Payer)+1='Settlement Transactions'!$C16,-1,0))*'Settlement Transactions'!$D16,"")</f>
        <v/>
      </c>
      <c r="S16" s="4" t="str">
        <f>IF(MAX($F15:$AI15)&gt;0.01,S15+IF(COLUMN()-COLUMN(Payer)+1='Settlement Transactions'!$B16,1,IF(COLUMN()-COLUMN(Payer)+1='Settlement Transactions'!$C16,-1,0))*'Settlement Transactions'!$D16,"")</f>
        <v/>
      </c>
      <c r="T16" s="4" t="str">
        <f>IF(MAX($F15:$AI15)&gt;0.01,T15+IF(COLUMN()-COLUMN(Payer)+1='Settlement Transactions'!$B16,1,IF(COLUMN()-COLUMN(Payer)+1='Settlement Transactions'!$C16,-1,0))*'Settlement Transactions'!$D16,"")</f>
        <v/>
      </c>
      <c r="U16" s="4" t="str">
        <f>IF(MAX($F15:$AI15)&gt;0.01,U15+IF(COLUMN()-COLUMN(Payer)+1='Settlement Transactions'!$B16,1,IF(COLUMN()-COLUMN(Payer)+1='Settlement Transactions'!$C16,-1,0))*'Settlement Transactions'!$D16,"")</f>
        <v/>
      </c>
      <c r="V16" s="4" t="str">
        <f>IF(MAX($F15:$AI15)&gt;0.01,V15+IF(COLUMN()-COLUMN(Payer)+1='Settlement Transactions'!$B16,1,IF(COLUMN()-COLUMN(Payer)+1='Settlement Transactions'!$C16,-1,0))*'Settlement Transactions'!$D16,"")</f>
        <v/>
      </c>
      <c r="W16" s="4" t="str">
        <f>IF(MAX($F15:$AI15)&gt;0.01,W15+IF(COLUMN()-COLUMN(Payer)+1='Settlement Transactions'!$B16,1,IF(COLUMN()-COLUMN(Payer)+1='Settlement Transactions'!$C16,-1,0))*'Settlement Transactions'!$D16,"")</f>
        <v/>
      </c>
      <c r="X16" s="4" t="str">
        <f>IF(MAX($F15:$AI15)&gt;0.01,X15+IF(COLUMN()-COLUMN(Payer)+1='Settlement Transactions'!$B16,1,IF(COLUMN()-COLUMN(Payer)+1='Settlement Transactions'!$C16,-1,0))*'Settlement Transactions'!$D16,"")</f>
        <v/>
      </c>
      <c r="Y16" s="4" t="str">
        <f>IF(MAX($F15:$AI15)&gt;0.01,Y15+IF(COLUMN()-COLUMN(Payer)+1='Settlement Transactions'!$B16,1,IF(COLUMN()-COLUMN(Payer)+1='Settlement Transactions'!$C16,-1,0))*'Settlement Transactions'!$D16,"")</f>
        <v/>
      </c>
      <c r="Z16" s="4" t="str">
        <f>IF(MAX($F15:$AI15)&gt;0.01,Z15+IF(COLUMN()-COLUMN(Payer)+1='Settlement Transactions'!$B16,1,IF(COLUMN()-COLUMN(Payer)+1='Settlement Transactions'!$C16,-1,0))*'Settlement Transactions'!$D16,"")</f>
        <v/>
      </c>
      <c r="AA16" s="4" t="str">
        <f>IF(MAX($F15:$AI15)&gt;0.01,AA15+IF(COLUMN()-COLUMN(Payer)+1='Settlement Transactions'!$B16,1,IF(COLUMN()-COLUMN(Payer)+1='Settlement Transactions'!$C16,-1,0))*'Settlement Transactions'!$D16,"")</f>
        <v/>
      </c>
      <c r="AB16" s="4" t="str">
        <f>IF(MAX($F15:$AI15)&gt;0.01,AB15+IF(COLUMN()-COLUMN(Payer)+1='Settlement Transactions'!$B16,1,IF(COLUMN()-COLUMN(Payer)+1='Settlement Transactions'!$C16,-1,0))*'Settlement Transactions'!$D16,"")</f>
        <v/>
      </c>
      <c r="AC16" s="4" t="str">
        <f>IF(MAX($F15:$AI15)&gt;0.01,AC15+IF(COLUMN()-COLUMN(Payer)+1='Settlement Transactions'!$B16,1,IF(COLUMN()-COLUMN(Payer)+1='Settlement Transactions'!$C16,-1,0))*'Settlement Transactions'!$D16,"")</f>
        <v/>
      </c>
      <c r="AD16" s="4" t="str">
        <f>IF(MAX($F15:$AI15)&gt;0.01,AD15+IF(COLUMN()-COLUMN(Payer)+1='Settlement Transactions'!$B16,1,IF(COLUMN()-COLUMN(Payer)+1='Settlement Transactions'!$C16,-1,0))*'Settlement Transactions'!$D16,"")</f>
        <v/>
      </c>
      <c r="AE16" s="4" t="str">
        <f>IF(MAX($F15:$AI15)&gt;0.01,AE15+IF(COLUMN()-COLUMN(Payer)+1='Settlement Transactions'!$B16,1,IF(COLUMN()-COLUMN(Payer)+1='Settlement Transactions'!$C16,-1,0))*'Settlement Transactions'!$D16,"")</f>
        <v/>
      </c>
      <c r="AF16" s="4" t="str">
        <f>IF(MAX($F15:$AI15)&gt;0.01,AF15+IF(COLUMN()-COLUMN(Payer)+1='Settlement Transactions'!$B16,1,IF(COLUMN()-COLUMN(Payer)+1='Settlement Transactions'!$C16,-1,0))*'Settlement Transactions'!$D16,"")</f>
        <v/>
      </c>
      <c r="AG16" s="4" t="str">
        <f>IF(MAX($F15:$AI15)&gt;0.01,AG15+IF(COLUMN()-COLUMN(Payer)+1='Settlement Transactions'!$B16,1,IF(COLUMN()-COLUMN(Payer)+1='Settlement Transactions'!$C16,-1,0))*'Settlement Transactions'!$D16,"")</f>
        <v/>
      </c>
      <c r="AH16" s="4" t="str">
        <f>IF(MAX($F15:$AI15)&gt;0.01,AH15+IF(COLUMN()-COLUMN(Payer)+1='Settlement Transactions'!$B16,1,IF(COLUMN()-COLUMN(Payer)+1='Settlement Transactions'!$C16,-1,0))*'Settlement Transactions'!$D16,"")</f>
        <v/>
      </c>
      <c r="AI16" s="4" t="str">
        <f>IF(MAX($F15:$AI15)&gt;0.01,AI15+IF(COLUMN()-COLUMN(Payer)+1='Settlement Transactions'!$B16,1,IF(COLUMN()-COLUMN(Payer)+1='Settlement Transactions'!$C16,-1,0))*'Settlement Transactions'!$D16,"")</f>
        <v/>
      </c>
    </row>
    <row r="17" spans="2:35" x14ac:dyDescent="0.3">
      <c r="B17" t="str">
        <f t="shared" si="0"/>
        <v/>
      </c>
      <c r="C17" t="str">
        <f t="shared" si="1"/>
        <v/>
      </c>
      <c r="D17" s="2" t="str">
        <f>IF(MAX($F16:$AI16)&gt;0.01,MIN(ABS(INDEX($F16:$AI16,'Settlement Transactions'!B17)),ABS(INDEX($F16:$AI16,'Settlement Transactions'!C17))),"")</f>
        <v/>
      </c>
      <c r="F17" s="4" t="str">
        <f>IF(MAX($F16:$AI16)&gt;0.01,F16+IF(COLUMN()-COLUMN(Payer)+1='Settlement Transactions'!$B17,1,IF(COLUMN()-COLUMN(Payer)+1='Settlement Transactions'!$C17,-1,0))*'Settlement Transactions'!$D17,"")</f>
        <v/>
      </c>
      <c r="G17" s="4" t="str">
        <f>IF(MAX($F16:$AI16)&gt;0.01,G16+IF(COLUMN()-COLUMN(Payer)+1='Settlement Transactions'!$B17,1,IF(COLUMN()-COLUMN(Payer)+1='Settlement Transactions'!$C17,-1,0))*'Settlement Transactions'!$D17,"")</f>
        <v/>
      </c>
      <c r="H17" s="4" t="str">
        <f>IF(MAX($F16:$AI16)&gt;0.01,H16+IF(COLUMN()-COLUMN(Payer)+1='Settlement Transactions'!$B17,1,IF(COLUMN()-COLUMN(Payer)+1='Settlement Transactions'!$C17,-1,0))*'Settlement Transactions'!$D17,"")</f>
        <v/>
      </c>
      <c r="I17" s="4" t="str">
        <f>IF(MAX($F16:$AI16)&gt;0.01,I16+IF(COLUMN()-COLUMN(Payer)+1='Settlement Transactions'!$B17,1,IF(COLUMN()-COLUMN(Payer)+1='Settlement Transactions'!$C17,-1,0))*'Settlement Transactions'!$D17,"")</f>
        <v/>
      </c>
      <c r="J17" s="4" t="str">
        <f>IF(MAX($F16:$AI16)&gt;0.01,J16+IF(COLUMN()-COLUMN(Payer)+1='Settlement Transactions'!$B17,1,IF(COLUMN()-COLUMN(Payer)+1='Settlement Transactions'!$C17,-1,0))*'Settlement Transactions'!$D17,"")</f>
        <v/>
      </c>
      <c r="K17" s="4" t="str">
        <f>IF(MAX($F16:$AI16)&gt;0.01,K16+IF(COLUMN()-COLUMN(Payer)+1='Settlement Transactions'!$B17,1,IF(COLUMN()-COLUMN(Payer)+1='Settlement Transactions'!$C17,-1,0))*'Settlement Transactions'!$D17,"")</f>
        <v/>
      </c>
      <c r="L17" s="4" t="str">
        <f>IF(MAX($F16:$AI16)&gt;0.01,L16+IF(COLUMN()-COLUMN(Payer)+1='Settlement Transactions'!$B17,1,IF(COLUMN()-COLUMN(Payer)+1='Settlement Transactions'!$C17,-1,0))*'Settlement Transactions'!$D17,"")</f>
        <v/>
      </c>
      <c r="M17" s="4" t="str">
        <f>IF(MAX($F16:$AI16)&gt;0.01,M16+IF(COLUMN()-COLUMN(Payer)+1='Settlement Transactions'!$B17,1,IF(COLUMN()-COLUMN(Payer)+1='Settlement Transactions'!$C17,-1,0))*'Settlement Transactions'!$D17,"")</f>
        <v/>
      </c>
      <c r="N17" s="4" t="str">
        <f>IF(MAX($F16:$AI16)&gt;0.01,N16+IF(COLUMN()-COLUMN(Payer)+1='Settlement Transactions'!$B17,1,IF(COLUMN()-COLUMN(Payer)+1='Settlement Transactions'!$C17,-1,0))*'Settlement Transactions'!$D17,"")</f>
        <v/>
      </c>
      <c r="O17" s="4" t="str">
        <f>IF(MAX($F16:$AI16)&gt;0.01,O16+IF(COLUMN()-COLUMN(Payer)+1='Settlement Transactions'!$B17,1,IF(COLUMN()-COLUMN(Payer)+1='Settlement Transactions'!$C17,-1,0))*'Settlement Transactions'!$D17,"")</f>
        <v/>
      </c>
      <c r="P17" s="4" t="str">
        <f>IF(MAX($F16:$AI16)&gt;0.01,P16+IF(COLUMN()-COLUMN(Payer)+1='Settlement Transactions'!$B17,1,IF(COLUMN()-COLUMN(Payer)+1='Settlement Transactions'!$C17,-1,0))*'Settlement Transactions'!$D17,"")</f>
        <v/>
      </c>
      <c r="Q17" s="4" t="str">
        <f>IF(MAX($F16:$AI16)&gt;0.01,Q16+IF(COLUMN()-COLUMN(Payer)+1='Settlement Transactions'!$B17,1,IF(COLUMN()-COLUMN(Payer)+1='Settlement Transactions'!$C17,-1,0))*'Settlement Transactions'!$D17,"")</f>
        <v/>
      </c>
      <c r="R17" s="4" t="str">
        <f>IF(MAX($F16:$AI16)&gt;0.01,R16+IF(COLUMN()-COLUMN(Payer)+1='Settlement Transactions'!$B17,1,IF(COLUMN()-COLUMN(Payer)+1='Settlement Transactions'!$C17,-1,0))*'Settlement Transactions'!$D17,"")</f>
        <v/>
      </c>
      <c r="S17" s="4" t="str">
        <f>IF(MAX($F16:$AI16)&gt;0.01,S16+IF(COLUMN()-COLUMN(Payer)+1='Settlement Transactions'!$B17,1,IF(COLUMN()-COLUMN(Payer)+1='Settlement Transactions'!$C17,-1,0))*'Settlement Transactions'!$D17,"")</f>
        <v/>
      </c>
      <c r="T17" s="4" t="str">
        <f>IF(MAX($F16:$AI16)&gt;0.01,T16+IF(COLUMN()-COLUMN(Payer)+1='Settlement Transactions'!$B17,1,IF(COLUMN()-COLUMN(Payer)+1='Settlement Transactions'!$C17,-1,0))*'Settlement Transactions'!$D17,"")</f>
        <v/>
      </c>
      <c r="U17" s="4" t="str">
        <f>IF(MAX($F16:$AI16)&gt;0.01,U16+IF(COLUMN()-COLUMN(Payer)+1='Settlement Transactions'!$B17,1,IF(COLUMN()-COLUMN(Payer)+1='Settlement Transactions'!$C17,-1,0))*'Settlement Transactions'!$D17,"")</f>
        <v/>
      </c>
      <c r="V17" s="4" t="str">
        <f>IF(MAX($F16:$AI16)&gt;0.01,V16+IF(COLUMN()-COLUMN(Payer)+1='Settlement Transactions'!$B17,1,IF(COLUMN()-COLUMN(Payer)+1='Settlement Transactions'!$C17,-1,0))*'Settlement Transactions'!$D17,"")</f>
        <v/>
      </c>
      <c r="W17" s="4" t="str">
        <f>IF(MAX($F16:$AI16)&gt;0.01,W16+IF(COLUMN()-COLUMN(Payer)+1='Settlement Transactions'!$B17,1,IF(COLUMN()-COLUMN(Payer)+1='Settlement Transactions'!$C17,-1,0))*'Settlement Transactions'!$D17,"")</f>
        <v/>
      </c>
      <c r="X17" s="4" t="str">
        <f>IF(MAX($F16:$AI16)&gt;0.01,X16+IF(COLUMN()-COLUMN(Payer)+1='Settlement Transactions'!$B17,1,IF(COLUMN()-COLUMN(Payer)+1='Settlement Transactions'!$C17,-1,0))*'Settlement Transactions'!$D17,"")</f>
        <v/>
      </c>
      <c r="Y17" s="4" t="str">
        <f>IF(MAX($F16:$AI16)&gt;0.01,Y16+IF(COLUMN()-COLUMN(Payer)+1='Settlement Transactions'!$B17,1,IF(COLUMN()-COLUMN(Payer)+1='Settlement Transactions'!$C17,-1,0))*'Settlement Transactions'!$D17,"")</f>
        <v/>
      </c>
      <c r="Z17" s="4" t="str">
        <f>IF(MAX($F16:$AI16)&gt;0.01,Z16+IF(COLUMN()-COLUMN(Payer)+1='Settlement Transactions'!$B17,1,IF(COLUMN()-COLUMN(Payer)+1='Settlement Transactions'!$C17,-1,0))*'Settlement Transactions'!$D17,"")</f>
        <v/>
      </c>
      <c r="AA17" s="4" t="str">
        <f>IF(MAX($F16:$AI16)&gt;0.01,AA16+IF(COLUMN()-COLUMN(Payer)+1='Settlement Transactions'!$B17,1,IF(COLUMN()-COLUMN(Payer)+1='Settlement Transactions'!$C17,-1,0))*'Settlement Transactions'!$D17,"")</f>
        <v/>
      </c>
      <c r="AB17" s="4" t="str">
        <f>IF(MAX($F16:$AI16)&gt;0.01,AB16+IF(COLUMN()-COLUMN(Payer)+1='Settlement Transactions'!$B17,1,IF(COLUMN()-COLUMN(Payer)+1='Settlement Transactions'!$C17,-1,0))*'Settlement Transactions'!$D17,"")</f>
        <v/>
      </c>
      <c r="AC17" s="4" t="str">
        <f>IF(MAX($F16:$AI16)&gt;0.01,AC16+IF(COLUMN()-COLUMN(Payer)+1='Settlement Transactions'!$B17,1,IF(COLUMN()-COLUMN(Payer)+1='Settlement Transactions'!$C17,-1,0))*'Settlement Transactions'!$D17,"")</f>
        <v/>
      </c>
      <c r="AD17" s="4" t="str">
        <f>IF(MAX($F16:$AI16)&gt;0.01,AD16+IF(COLUMN()-COLUMN(Payer)+1='Settlement Transactions'!$B17,1,IF(COLUMN()-COLUMN(Payer)+1='Settlement Transactions'!$C17,-1,0))*'Settlement Transactions'!$D17,"")</f>
        <v/>
      </c>
      <c r="AE17" s="4" t="str">
        <f>IF(MAX($F16:$AI16)&gt;0.01,AE16+IF(COLUMN()-COLUMN(Payer)+1='Settlement Transactions'!$B17,1,IF(COLUMN()-COLUMN(Payer)+1='Settlement Transactions'!$C17,-1,0))*'Settlement Transactions'!$D17,"")</f>
        <v/>
      </c>
      <c r="AF17" s="4" t="str">
        <f>IF(MAX($F16:$AI16)&gt;0.01,AF16+IF(COLUMN()-COLUMN(Payer)+1='Settlement Transactions'!$B17,1,IF(COLUMN()-COLUMN(Payer)+1='Settlement Transactions'!$C17,-1,0))*'Settlement Transactions'!$D17,"")</f>
        <v/>
      </c>
      <c r="AG17" s="4" t="str">
        <f>IF(MAX($F16:$AI16)&gt;0.01,AG16+IF(COLUMN()-COLUMN(Payer)+1='Settlement Transactions'!$B17,1,IF(COLUMN()-COLUMN(Payer)+1='Settlement Transactions'!$C17,-1,0))*'Settlement Transactions'!$D17,"")</f>
        <v/>
      </c>
      <c r="AH17" s="4" t="str">
        <f>IF(MAX($F16:$AI16)&gt;0.01,AH16+IF(COLUMN()-COLUMN(Payer)+1='Settlement Transactions'!$B17,1,IF(COLUMN()-COLUMN(Payer)+1='Settlement Transactions'!$C17,-1,0))*'Settlement Transactions'!$D17,"")</f>
        <v/>
      </c>
      <c r="AI17" s="4" t="str">
        <f>IF(MAX($F16:$AI16)&gt;0.01,AI16+IF(COLUMN()-COLUMN(Payer)+1='Settlement Transactions'!$B17,1,IF(COLUMN()-COLUMN(Payer)+1='Settlement Transactions'!$C17,-1,0))*'Settlement Transactions'!$D17,"")</f>
        <v/>
      </c>
    </row>
    <row r="18" spans="2:35" x14ac:dyDescent="0.3">
      <c r="B18" t="str">
        <f t="shared" si="0"/>
        <v/>
      </c>
      <c r="C18" t="str">
        <f t="shared" si="1"/>
        <v/>
      </c>
      <c r="D18" s="2" t="str">
        <f>IF(MAX($F17:$AI17)&gt;0.01,MIN(ABS(INDEX($F17:$AI17,'Settlement Transactions'!B18)),ABS(INDEX($F17:$AI17,'Settlement Transactions'!C18))),"")</f>
        <v/>
      </c>
      <c r="F18" s="4" t="str">
        <f>IF(MAX($F17:$AI17)&gt;0.01,F17+IF(COLUMN()-COLUMN(Payer)+1='Settlement Transactions'!$B18,1,IF(COLUMN()-COLUMN(Payer)+1='Settlement Transactions'!$C18,-1,0))*'Settlement Transactions'!$D18,"")</f>
        <v/>
      </c>
      <c r="G18" s="4" t="str">
        <f>IF(MAX($F17:$AI17)&gt;0.01,G17+IF(COLUMN()-COLUMN(Payer)+1='Settlement Transactions'!$B18,1,IF(COLUMN()-COLUMN(Payer)+1='Settlement Transactions'!$C18,-1,0))*'Settlement Transactions'!$D18,"")</f>
        <v/>
      </c>
      <c r="H18" s="4" t="str">
        <f>IF(MAX($F17:$AI17)&gt;0.01,H17+IF(COLUMN()-COLUMN(Payer)+1='Settlement Transactions'!$B18,1,IF(COLUMN()-COLUMN(Payer)+1='Settlement Transactions'!$C18,-1,0))*'Settlement Transactions'!$D18,"")</f>
        <v/>
      </c>
      <c r="I18" s="4" t="str">
        <f>IF(MAX($F17:$AI17)&gt;0.01,I17+IF(COLUMN()-COLUMN(Payer)+1='Settlement Transactions'!$B18,1,IF(COLUMN()-COLUMN(Payer)+1='Settlement Transactions'!$C18,-1,0))*'Settlement Transactions'!$D18,"")</f>
        <v/>
      </c>
      <c r="J18" s="4" t="str">
        <f>IF(MAX($F17:$AI17)&gt;0.01,J17+IF(COLUMN()-COLUMN(Payer)+1='Settlement Transactions'!$B18,1,IF(COLUMN()-COLUMN(Payer)+1='Settlement Transactions'!$C18,-1,0))*'Settlement Transactions'!$D18,"")</f>
        <v/>
      </c>
      <c r="K18" s="4" t="str">
        <f>IF(MAX($F17:$AI17)&gt;0.01,K17+IF(COLUMN()-COLUMN(Payer)+1='Settlement Transactions'!$B18,1,IF(COLUMN()-COLUMN(Payer)+1='Settlement Transactions'!$C18,-1,0))*'Settlement Transactions'!$D18,"")</f>
        <v/>
      </c>
      <c r="L18" s="4" t="str">
        <f>IF(MAX($F17:$AI17)&gt;0.01,L17+IF(COLUMN()-COLUMN(Payer)+1='Settlement Transactions'!$B18,1,IF(COLUMN()-COLUMN(Payer)+1='Settlement Transactions'!$C18,-1,0))*'Settlement Transactions'!$D18,"")</f>
        <v/>
      </c>
      <c r="M18" s="4" t="str">
        <f>IF(MAX($F17:$AI17)&gt;0.01,M17+IF(COLUMN()-COLUMN(Payer)+1='Settlement Transactions'!$B18,1,IF(COLUMN()-COLUMN(Payer)+1='Settlement Transactions'!$C18,-1,0))*'Settlement Transactions'!$D18,"")</f>
        <v/>
      </c>
      <c r="N18" s="4" t="str">
        <f>IF(MAX($F17:$AI17)&gt;0.01,N17+IF(COLUMN()-COLUMN(Payer)+1='Settlement Transactions'!$B18,1,IF(COLUMN()-COLUMN(Payer)+1='Settlement Transactions'!$C18,-1,0))*'Settlement Transactions'!$D18,"")</f>
        <v/>
      </c>
      <c r="O18" s="4" t="str">
        <f>IF(MAX($F17:$AI17)&gt;0.01,O17+IF(COLUMN()-COLUMN(Payer)+1='Settlement Transactions'!$B18,1,IF(COLUMN()-COLUMN(Payer)+1='Settlement Transactions'!$C18,-1,0))*'Settlement Transactions'!$D18,"")</f>
        <v/>
      </c>
      <c r="P18" s="4" t="str">
        <f>IF(MAX($F17:$AI17)&gt;0.01,P17+IF(COLUMN()-COLUMN(Payer)+1='Settlement Transactions'!$B18,1,IF(COLUMN()-COLUMN(Payer)+1='Settlement Transactions'!$C18,-1,0))*'Settlement Transactions'!$D18,"")</f>
        <v/>
      </c>
      <c r="Q18" s="4" t="str">
        <f>IF(MAX($F17:$AI17)&gt;0.01,Q17+IF(COLUMN()-COLUMN(Payer)+1='Settlement Transactions'!$B18,1,IF(COLUMN()-COLUMN(Payer)+1='Settlement Transactions'!$C18,-1,0))*'Settlement Transactions'!$D18,"")</f>
        <v/>
      </c>
      <c r="R18" s="4" t="str">
        <f>IF(MAX($F17:$AI17)&gt;0.01,R17+IF(COLUMN()-COLUMN(Payer)+1='Settlement Transactions'!$B18,1,IF(COLUMN()-COLUMN(Payer)+1='Settlement Transactions'!$C18,-1,0))*'Settlement Transactions'!$D18,"")</f>
        <v/>
      </c>
      <c r="S18" s="4" t="str">
        <f>IF(MAX($F17:$AI17)&gt;0.01,S17+IF(COLUMN()-COLUMN(Payer)+1='Settlement Transactions'!$B18,1,IF(COLUMN()-COLUMN(Payer)+1='Settlement Transactions'!$C18,-1,0))*'Settlement Transactions'!$D18,"")</f>
        <v/>
      </c>
      <c r="T18" s="4" t="str">
        <f>IF(MAX($F17:$AI17)&gt;0.01,T17+IF(COLUMN()-COLUMN(Payer)+1='Settlement Transactions'!$B18,1,IF(COLUMN()-COLUMN(Payer)+1='Settlement Transactions'!$C18,-1,0))*'Settlement Transactions'!$D18,"")</f>
        <v/>
      </c>
      <c r="U18" s="4" t="str">
        <f>IF(MAX($F17:$AI17)&gt;0.01,U17+IF(COLUMN()-COLUMN(Payer)+1='Settlement Transactions'!$B18,1,IF(COLUMN()-COLUMN(Payer)+1='Settlement Transactions'!$C18,-1,0))*'Settlement Transactions'!$D18,"")</f>
        <v/>
      </c>
      <c r="V18" s="4" t="str">
        <f>IF(MAX($F17:$AI17)&gt;0.01,V17+IF(COLUMN()-COLUMN(Payer)+1='Settlement Transactions'!$B18,1,IF(COLUMN()-COLUMN(Payer)+1='Settlement Transactions'!$C18,-1,0))*'Settlement Transactions'!$D18,"")</f>
        <v/>
      </c>
      <c r="W18" s="4" t="str">
        <f>IF(MAX($F17:$AI17)&gt;0.01,W17+IF(COLUMN()-COLUMN(Payer)+1='Settlement Transactions'!$B18,1,IF(COLUMN()-COLUMN(Payer)+1='Settlement Transactions'!$C18,-1,0))*'Settlement Transactions'!$D18,"")</f>
        <v/>
      </c>
      <c r="X18" s="4" t="str">
        <f>IF(MAX($F17:$AI17)&gt;0.01,X17+IF(COLUMN()-COLUMN(Payer)+1='Settlement Transactions'!$B18,1,IF(COLUMN()-COLUMN(Payer)+1='Settlement Transactions'!$C18,-1,0))*'Settlement Transactions'!$D18,"")</f>
        <v/>
      </c>
      <c r="Y18" s="4" t="str">
        <f>IF(MAX($F17:$AI17)&gt;0.01,Y17+IF(COLUMN()-COLUMN(Payer)+1='Settlement Transactions'!$B18,1,IF(COLUMN()-COLUMN(Payer)+1='Settlement Transactions'!$C18,-1,0))*'Settlement Transactions'!$D18,"")</f>
        <v/>
      </c>
      <c r="Z18" s="4" t="str">
        <f>IF(MAX($F17:$AI17)&gt;0.01,Z17+IF(COLUMN()-COLUMN(Payer)+1='Settlement Transactions'!$B18,1,IF(COLUMN()-COLUMN(Payer)+1='Settlement Transactions'!$C18,-1,0))*'Settlement Transactions'!$D18,"")</f>
        <v/>
      </c>
      <c r="AA18" s="4" t="str">
        <f>IF(MAX($F17:$AI17)&gt;0.01,AA17+IF(COLUMN()-COLUMN(Payer)+1='Settlement Transactions'!$B18,1,IF(COLUMN()-COLUMN(Payer)+1='Settlement Transactions'!$C18,-1,0))*'Settlement Transactions'!$D18,"")</f>
        <v/>
      </c>
      <c r="AB18" s="4" t="str">
        <f>IF(MAX($F17:$AI17)&gt;0.01,AB17+IF(COLUMN()-COLUMN(Payer)+1='Settlement Transactions'!$B18,1,IF(COLUMN()-COLUMN(Payer)+1='Settlement Transactions'!$C18,-1,0))*'Settlement Transactions'!$D18,"")</f>
        <v/>
      </c>
      <c r="AC18" s="4" t="str">
        <f>IF(MAX($F17:$AI17)&gt;0.01,AC17+IF(COLUMN()-COLUMN(Payer)+1='Settlement Transactions'!$B18,1,IF(COLUMN()-COLUMN(Payer)+1='Settlement Transactions'!$C18,-1,0))*'Settlement Transactions'!$D18,"")</f>
        <v/>
      </c>
      <c r="AD18" s="4" t="str">
        <f>IF(MAX($F17:$AI17)&gt;0.01,AD17+IF(COLUMN()-COLUMN(Payer)+1='Settlement Transactions'!$B18,1,IF(COLUMN()-COLUMN(Payer)+1='Settlement Transactions'!$C18,-1,0))*'Settlement Transactions'!$D18,"")</f>
        <v/>
      </c>
      <c r="AE18" s="4" t="str">
        <f>IF(MAX($F17:$AI17)&gt;0.01,AE17+IF(COLUMN()-COLUMN(Payer)+1='Settlement Transactions'!$B18,1,IF(COLUMN()-COLUMN(Payer)+1='Settlement Transactions'!$C18,-1,0))*'Settlement Transactions'!$D18,"")</f>
        <v/>
      </c>
      <c r="AF18" s="4" t="str">
        <f>IF(MAX($F17:$AI17)&gt;0.01,AF17+IF(COLUMN()-COLUMN(Payer)+1='Settlement Transactions'!$B18,1,IF(COLUMN()-COLUMN(Payer)+1='Settlement Transactions'!$C18,-1,0))*'Settlement Transactions'!$D18,"")</f>
        <v/>
      </c>
      <c r="AG18" s="4" t="str">
        <f>IF(MAX($F17:$AI17)&gt;0.01,AG17+IF(COLUMN()-COLUMN(Payer)+1='Settlement Transactions'!$B18,1,IF(COLUMN()-COLUMN(Payer)+1='Settlement Transactions'!$C18,-1,0))*'Settlement Transactions'!$D18,"")</f>
        <v/>
      </c>
      <c r="AH18" s="4" t="str">
        <f>IF(MAX($F17:$AI17)&gt;0.01,AH17+IF(COLUMN()-COLUMN(Payer)+1='Settlement Transactions'!$B18,1,IF(COLUMN()-COLUMN(Payer)+1='Settlement Transactions'!$C18,-1,0))*'Settlement Transactions'!$D18,"")</f>
        <v/>
      </c>
      <c r="AI18" s="4" t="str">
        <f>IF(MAX($F17:$AI17)&gt;0.01,AI17+IF(COLUMN()-COLUMN(Payer)+1='Settlement Transactions'!$B18,1,IF(COLUMN()-COLUMN(Payer)+1='Settlement Transactions'!$C18,-1,0))*'Settlement Transactions'!$D18,"")</f>
        <v/>
      </c>
    </row>
    <row r="19" spans="2:35" x14ac:dyDescent="0.3">
      <c r="B19" t="str">
        <f t="shared" si="0"/>
        <v/>
      </c>
      <c r="C19" t="str">
        <f t="shared" si="1"/>
        <v/>
      </c>
      <c r="D19" s="2" t="str">
        <f>IF(MAX($F18:$AI18)&gt;0.01,MIN(ABS(INDEX($F18:$AI18,'Settlement Transactions'!B19)),ABS(INDEX($F18:$AI18,'Settlement Transactions'!C19))),"")</f>
        <v/>
      </c>
      <c r="F19" s="4" t="str">
        <f>IF(MAX($F18:$AI18)&gt;0.01,F18+IF(COLUMN()-COLUMN(Payer)+1='Settlement Transactions'!$B19,1,IF(COLUMN()-COLUMN(Payer)+1='Settlement Transactions'!$C19,-1,0))*'Settlement Transactions'!$D19,"")</f>
        <v/>
      </c>
      <c r="G19" s="4" t="str">
        <f>IF(MAX($F18:$AI18)&gt;0.01,G18+IF(COLUMN()-COLUMN(Payer)+1='Settlement Transactions'!$B19,1,IF(COLUMN()-COLUMN(Payer)+1='Settlement Transactions'!$C19,-1,0))*'Settlement Transactions'!$D19,"")</f>
        <v/>
      </c>
      <c r="H19" s="4" t="str">
        <f>IF(MAX($F18:$AI18)&gt;0.01,H18+IF(COLUMN()-COLUMN(Payer)+1='Settlement Transactions'!$B19,1,IF(COLUMN()-COLUMN(Payer)+1='Settlement Transactions'!$C19,-1,0))*'Settlement Transactions'!$D19,"")</f>
        <v/>
      </c>
      <c r="I19" s="4" t="str">
        <f>IF(MAX($F18:$AI18)&gt;0.01,I18+IF(COLUMN()-COLUMN(Payer)+1='Settlement Transactions'!$B19,1,IF(COLUMN()-COLUMN(Payer)+1='Settlement Transactions'!$C19,-1,0))*'Settlement Transactions'!$D19,"")</f>
        <v/>
      </c>
      <c r="J19" s="4" t="str">
        <f>IF(MAX($F18:$AI18)&gt;0.01,J18+IF(COLUMN()-COLUMN(Payer)+1='Settlement Transactions'!$B19,1,IF(COLUMN()-COLUMN(Payer)+1='Settlement Transactions'!$C19,-1,0))*'Settlement Transactions'!$D19,"")</f>
        <v/>
      </c>
      <c r="K19" s="4" t="str">
        <f>IF(MAX($F18:$AI18)&gt;0.01,K18+IF(COLUMN()-COLUMN(Payer)+1='Settlement Transactions'!$B19,1,IF(COLUMN()-COLUMN(Payer)+1='Settlement Transactions'!$C19,-1,0))*'Settlement Transactions'!$D19,"")</f>
        <v/>
      </c>
      <c r="L19" s="4" t="str">
        <f>IF(MAX($F18:$AI18)&gt;0.01,L18+IF(COLUMN()-COLUMN(Payer)+1='Settlement Transactions'!$B19,1,IF(COLUMN()-COLUMN(Payer)+1='Settlement Transactions'!$C19,-1,0))*'Settlement Transactions'!$D19,"")</f>
        <v/>
      </c>
      <c r="M19" s="4" t="str">
        <f>IF(MAX($F18:$AI18)&gt;0.01,M18+IF(COLUMN()-COLUMN(Payer)+1='Settlement Transactions'!$B19,1,IF(COLUMN()-COLUMN(Payer)+1='Settlement Transactions'!$C19,-1,0))*'Settlement Transactions'!$D19,"")</f>
        <v/>
      </c>
      <c r="N19" s="4" t="str">
        <f>IF(MAX($F18:$AI18)&gt;0.01,N18+IF(COLUMN()-COLUMN(Payer)+1='Settlement Transactions'!$B19,1,IF(COLUMN()-COLUMN(Payer)+1='Settlement Transactions'!$C19,-1,0))*'Settlement Transactions'!$D19,"")</f>
        <v/>
      </c>
      <c r="O19" s="4" t="str">
        <f>IF(MAX($F18:$AI18)&gt;0.01,O18+IF(COLUMN()-COLUMN(Payer)+1='Settlement Transactions'!$B19,1,IF(COLUMN()-COLUMN(Payer)+1='Settlement Transactions'!$C19,-1,0))*'Settlement Transactions'!$D19,"")</f>
        <v/>
      </c>
      <c r="P19" s="4" t="str">
        <f>IF(MAX($F18:$AI18)&gt;0.01,P18+IF(COLUMN()-COLUMN(Payer)+1='Settlement Transactions'!$B19,1,IF(COLUMN()-COLUMN(Payer)+1='Settlement Transactions'!$C19,-1,0))*'Settlement Transactions'!$D19,"")</f>
        <v/>
      </c>
      <c r="Q19" s="4" t="str">
        <f>IF(MAX($F18:$AI18)&gt;0.01,Q18+IF(COLUMN()-COLUMN(Payer)+1='Settlement Transactions'!$B19,1,IF(COLUMN()-COLUMN(Payer)+1='Settlement Transactions'!$C19,-1,0))*'Settlement Transactions'!$D19,"")</f>
        <v/>
      </c>
      <c r="R19" s="4" t="str">
        <f>IF(MAX($F18:$AI18)&gt;0.01,R18+IF(COLUMN()-COLUMN(Payer)+1='Settlement Transactions'!$B19,1,IF(COLUMN()-COLUMN(Payer)+1='Settlement Transactions'!$C19,-1,0))*'Settlement Transactions'!$D19,"")</f>
        <v/>
      </c>
      <c r="S19" s="4" t="str">
        <f>IF(MAX($F18:$AI18)&gt;0.01,S18+IF(COLUMN()-COLUMN(Payer)+1='Settlement Transactions'!$B19,1,IF(COLUMN()-COLUMN(Payer)+1='Settlement Transactions'!$C19,-1,0))*'Settlement Transactions'!$D19,"")</f>
        <v/>
      </c>
      <c r="T19" s="4" t="str">
        <f>IF(MAX($F18:$AI18)&gt;0.01,T18+IF(COLUMN()-COLUMN(Payer)+1='Settlement Transactions'!$B19,1,IF(COLUMN()-COLUMN(Payer)+1='Settlement Transactions'!$C19,-1,0))*'Settlement Transactions'!$D19,"")</f>
        <v/>
      </c>
      <c r="U19" s="4" t="str">
        <f>IF(MAX($F18:$AI18)&gt;0.01,U18+IF(COLUMN()-COLUMN(Payer)+1='Settlement Transactions'!$B19,1,IF(COLUMN()-COLUMN(Payer)+1='Settlement Transactions'!$C19,-1,0))*'Settlement Transactions'!$D19,"")</f>
        <v/>
      </c>
      <c r="V19" s="4" t="str">
        <f>IF(MAX($F18:$AI18)&gt;0.01,V18+IF(COLUMN()-COLUMN(Payer)+1='Settlement Transactions'!$B19,1,IF(COLUMN()-COLUMN(Payer)+1='Settlement Transactions'!$C19,-1,0))*'Settlement Transactions'!$D19,"")</f>
        <v/>
      </c>
      <c r="W19" s="4" t="str">
        <f>IF(MAX($F18:$AI18)&gt;0.01,W18+IF(COLUMN()-COLUMN(Payer)+1='Settlement Transactions'!$B19,1,IF(COLUMN()-COLUMN(Payer)+1='Settlement Transactions'!$C19,-1,0))*'Settlement Transactions'!$D19,"")</f>
        <v/>
      </c>
      <c r="X19" s="4" t="str">
        <f>IF(MAX($F18:$AI18)&gt;0.01,X18+IF(COLUMN()-COLUMN(Payer)+1='Settlement Transactions'!$B19,1,IF(COLUMN()-COLUMN(Payer)+1='Settlement Transactions'!$C19,-1,0))*'Settlement Transactions'!$D19,"")</f>
        <v/>
      </c>
      <c r="Y19" s="4" t="str">
        <f>IF(MAX($F18:$AI18)&gt;0.01,Y18+IF(COLUMN()-COLUMN(Payer)+1='Settlement Transactions'!$B19,1,IF(COLUMN()-COLUMN(Payer)+1='Settlement Transactions'!$C19,-1,0))*'Settlement Transactions'!$D19,"")</f>
        <v/>
      </c>
      <c r="Z19" s="4" t="str">
        <f>IF(MAX($F18:$AI18)&gt;0.01,Z18+IF(COLUMN()-COLUMN(Payer)+1='Settlement Transactions'!$B19,1,IF(COLUMN()-COLUMN(Payer)+1='Settlement Transactions'!$C19,-1,0))*'Settlement Transactions'!$D19,"")</f>
        <v/>
      </c>
      <c r="AA19" s="4" t="str">
        <f>IF(MAX($F18:$AI18)&gt;0.01,AA18+IF(COLUMN()-COLUMN(Payer)+1='Settlement Transactions'!$B19,1,IF(COLUMN()-COLUMN(Payer)+1='Settlement Transactions'!$C19,-1,0))*'Settlement Transactions'!$D19,"")</f>
        <v/>
      </c>
      <c r="AB19" s="4" t="str">
        <f>IF(MAX($F18:$AI18)&gt;0.01,AB18+IF(COLUMN()-COLUMN(Payer)+1='Settlement Transactions'!$B19,1,IF(COLUMN()-COLUMN(Payer)+1='Settlement Transactions'!$C19,-1,0))*'Settlement Transactions'!$D19,"")</f>
        <v/>
      </c>
      <c r="AC19" s="4" t="str">
        <f>IF(MAX($F18:$AI18)&gt;0.01,AC18+IF(COLUMN()-COLUMN(Payer)+1='Settlement Transactions'!$B19,1,IF(COLUMN()-COLUMN(Payer)+1='Settlement Transactions'!$C19,-1,0))*'Settlement Transactions'!$D19,"")</f>
        <v/>
      </c>
      <c r="AD19" s="4" t="str">
        <f>IF(MAX($F18:$AI18)&gt;0.01,AD18+IF(COLUMN()-COLUMN(Payer)+1='Settlement Transactions'!$B19,1,IF(COLUMN()-COLUMN(Payer)+1='Settlement Transactions'!$C19,-1,0))*'Settlement Transactions'!$D19,"")</f>
        <v/>
      </c>
      <c r="AE19" s="4" t="str">
        <f>IF(MAX($F18:$AI18)&gt;0.01,AE18+IF(COLUMN()-COLUMN(Payer)+1='Settlement Transactions'!$B19,1,IF(COLUMN()-COLUMN(Payer)+1='Settlement Transactions'!$C19,-1,0))*'Settlement Transactions'!$D19,"")</f>
        <v/>
      </c>
      <c r="AF19" s="4" t="str">
        <f>IF(MAX($F18:$AI18)&gt;0.01,AF18+IF(COLUMN()-COLUMN(Payer)+1='Settlement Transactions'!$B19,1,IF(COLUMN()-COLUMN(Payer)+1='Settlement Transactions'!$C19,-1,0))*'Settlement Transactions'!$D19,"")</f>
        <v/>
      </c>
      <c r="AG19" s="4" t="str">
        <f>IF(MAX($F18:$AI18)&gt;0.01,AG18+IF(COLUMN()-COLUMN(Payer)+1='Settlement Transactions'!$B19,1,IF(COLUMN()-COLUMN(Payer)+1='Settlement Transactions'!$C19,-1,0))*'Settlement Transactions'!$D19,"")</f>
        <v/>
      </c>
      <c r="AH19" s="4" t="str">
        <f>IF(MAX($F18:$AI18)&gt;0.01,AH18+IF(COLUMN()-COLUMN(Payer)+1='Settlement Transactions'!$B19,1,IF(COLUMN()-COLUMN(Payer)+1='Settlement Transactions'!$C19,-1,0))*'Settlement Transactions'!$D19,"")</f>
        <v/>
      </c>
      <c r="AI19" s="4" t="str">
        <f>IF(MAX($F18:$AI18)&gt;0.01,AI18+IF(COLUMN()-COLUMN(Payer)+1='Settlement Transactions'!$B19,1,IF(COLUMN()-COLUMN(Payer)+1='Settlement Transactions'!$C19,-1,0))*'Settlement Transactions'!$D19,"")</f>
        <v/>
      </c>
    </row>
    <row r="20" spans="2:35" x14ac:dyDescent="0.3">
      <c r="B20" t="str">
        <f t="shared" si="0"/>
        <v/>
      </c>
      <c r="C20" t="str">
        <f t="shared" si="1"/>
        <v/>
      </c>
      <c r="D20" s="2" t="str">
        <f>IF(MAX($F19:$AI19)&gt;0.01,MIN(ABS(INDEX($F19:$AI19,'Settlement Transactions'!B20)),ABS(INDEX($F19:$AI19,'Settlement Transactions'!C20))),"")</f>
        <v/>
      </c>
      <c r="F20" s="4" t="str">
        <f>IF(MAX($F19:$AI19)&gt;0.01,F19+IF(COLUMN()-COLUMN(Payer)+1='Settlement Transactions'!$B20,1,IF(COLUMN()-COLUMN(Payer)+1='Settlement Transactions'!$C20,-1,0))*'Settlement Transactions'!$D20,"")</f>
        <v/>
      </c>
      <c r="G20" s="4" t="str">
        <f>IF(MAX($F19:$AI19)&gt;0.01,G19+IF(COLUMN()-COLUMN(Payer)+1='Settlement Transactions'!$B20,1,IF(COLUMN()-COLUMN(Payer)+1='Settlement Transactions'!$C20,-1,0))*'Settlement Transactions'!$D20,"")</f>
        <v/>
      </c>
      <c r="H20" s="4" t="str">
        <f>IF(MAX($F19:$AI19)&gt;0.01,H19+IF(COLUMN()-COLUMN(Payer)+1='Settlement Transactions'!$B20,1,IF(COLUMN()-COLUMN(Payer)+1='Settlement Transactions'!$C20,-1,0))*'Settlement Transactions'!$D20,"")</f>
        <v/>
      </c>
      <c r="I20" s="4" t="str">
        <f>IF(MAX($F19:$AI19)&gt;0.01,I19+IF(COLUMN()-COLUMN(Payer)+1='Settlement Transactions'!$B20,1,IF(COLUMN()-COLUMN(Payer)+1='Settlement Transactions'!$C20,-1,0))*'Settlement Transactions'!$D20,"")</f>
        <v/>
      </c>
      <c r="J20" s="4" t="str">
        <f>IF(MAX($F19:$AI19)&gt;0.01,J19+IF(COLUMN()-COLUMN(Payer)+1='Settlement Transactions'!$B20,1,IF(COLUMN()-COLUMN(Payer)+1='Settlement Transactions'!$C20,-1,0))*'Settlement Transactions'!$D20,"")</f>
        <v/>
      </c>
      <c r="K20" s="4" t="str">
        <f>IF(MAX($F19:$AI19)&gt;0.01,K19+IF(COLUMN()-COLUMN(Payer)+1='Settlement Transactions'!$B20,1,IF(COLUMN()-COLUMN(Payer)+1='Settlement Transactions'!$C20,-1,0))*'Settlement Transactions'!$D20,"")</f>
        <v/>
      </c>
      <c r="L20" s="4" t="str">
        <f>IF(MAX($F19:$AI19)&gt;0.01,L19+IF(COLUMN()-COLUMN(Payer)+1='Settlement Transactions'!$B20,1,IF(COLUMN()-COLUMN(Payer)+1='Settlement Transactions'!$C20,-1,0))*'Settlement Transactions'!$D20,"")</f>
        <v/>
      </c>
      <c r="M20" s="4" t="str">
        <f>IF(MAX($F19:$AI19)&gt;0.01,M19+IF(COLUMN()-COLUMN(Payer)+1='Settlement Transactions'!$B20,1,IF(COLUMN()-COLUMN(Payer)+1='Settlement Transactions'!$C20,-1,0))*'Settlement Transactions'!$D20,"")</f>
        <v/>
      </c>
      <c r="N20" s="4" t="str">
        <f>IF(MAX($F19:$AI19)&gt;0.01,N19+IF(COLUMN()-COLUMN(Payer)+1='Settlement Transactions'!$B20,1,IF(COLUMN()-COLUMN(Payer)+1='Settlement Transactions'!$C20,-1,0))*'Settlement Transactions'!$D20,"")</f>
        <v/>
      </c>
      <c r="O20" s="4" t="str">
        <f>IF(MAX($F19:$AI19)&gt;0.01,O19+IF(COLUMN()-COLUMN(Payer)+1='Settlement Transactions'!$B20,1,IF(COLUMN()-COLUMN(Payer)+1='Settlement Transactions'!$C20,-1,0))*'Settlement Transactions'!$D20,"")</f>
        <v/>
      </c>
      <c r="P20" s="4" t="str">
        <f>IF(MAX($F19:$AI19)&gt;0.01,P19+IF(COLUMN()-COLUMN(Payer)+1='Settlement Transactions'!$B20,1,IF(COLUMN()-COLUMN(Payer)+1='Settlement Transactions'!$C20,-1,0))*'Settlement Transactions'!$D20,"")</f>
        <v/>
      </c>
      <c r="Q20" s="4" t="str">
        <f>IF(MAX($F19:$AI19)&gt;0.01,Q19+IF(COLUMN()-COLUMN(Payer)+1='Settlement Transactions'!$B20,1,IF(COLUMN()-COLUMN(Payer)+1='Settlement Transactions'!$C20,-1,0))*'Settlement Transactions'!$D20,"")</f>
        <v/>
      </c>
      <c r="R20" s="4" t="str">
        <f>IF(MAX($F19:$AI19)&gt;0.01,R19+IF(COLUMN()-COLUMN(Payer)+1='Settlement Transactions'!$B20,1,IF(COLUMN()-COLUMN(Payer)+1='Settlement Transactions'!$C20,-1,0))*'Settlement Transactions'!$D20,"")</f>
        <v/>
      </c>
      <c r="S20" s="4" t="str">
        <f>IF(MAX($F19:$AI19)&gt;0.01,S19+IF(COLUMN()-COLUMN(Payer)+1='Settlement Transactions'!$B20,1,IF(COLUMN()-COLUMN(Payer)+1='Settlement Transactions'!$C20,-1,0))*'Settlement Transactions'!$D20,"")</f>
        <v/>
      </c>
      <c r="T20" s="4" t="str">
        <f>IF(MAX($F19:$AI19)&gt;0.01,T19+IF(COLUMN()-COLUMN(Payer)+1='Settlement Transactions'!$B20,1,IF(COLUMN()-COLUMN(Payer)+1='Settlement Transactions'!$C20,-1,0))*'Settlement Transactions'!$D20,"")</f>
        <v/>
      </c>
      <c r="U20" s="4" t="str">
        <f>IF(MAX($F19:$AI19)&gt;0.01,U19+IF(COLUMN()-COLUMN(Payer)+1='Settlement Transactions'!$B20,1,IF(COLUMN()-COLUMN(Payer)+1='Settlement Transactions'!$C20,-1,0))*'Settlement Transactions'!$D20,"")</f>
        <v/>
      </c>
      <c r="V20" s="4" t="str">
        <f>IF(MAX($F19:$AI19)&gt;0.01,V19+IF(COLUMN()-COLUMN(Payer)+1='Settlement Transactions'!$B20,1,IF(COLUMN()-COLUMN(Payer)+1='Settlement Transactions'!$C20,-1,0))*'Settlement Transactions'!$D20,"")</f>
        <v/>
      </c>
      <c r="W20" s="4" t="str">
        <f>IF(MAX($F19:$AI19)&gt;0.01,W19+IF(COLUMN()-COLUMN(Payer)+1='Settlement Transactions'!$B20,1,IF(COLUMN()-COLUMN(Payer)+1='Settlement Transactions'!$C20,-1,0))*'Settlement Transactions'!$D20,"")</f>
        <v/>
      </c>
      <c r="X20" s="4" t="str">
        <f>IF(MAX($F19:$AI19)&gt;0.01,X19+IF(COLUMN()-COLUMN(Payer)+1='Settlement Transactions'!$B20,1,IF(COLUMN()-COLUMN(Payer)+1='Settlement Transactions'!$C20,-1,0))*'Settlement Transactions'!$D20,"")</f>
        <v/>
      </c>
      <c r="Y20" s="4" t="str">
        <f>IF(MAX($F19:$AI19)&gt;0.01,Y19+IF(COLUMN()-COLUMN(Payer)+1='Settlement Transactions'!$B20,1,IF(COLUMN()-COLUMN(Payer)+1='Settlement Transactions'!$C20,-1,0))*'Settlement Transactions'!$D20,"")</f>
        <v/>
      </c>
      <c r="Z20" s="4" t="str">
        <f>IF(MAX($F19:$AI19)&gt;0.01,Z19+IF(COLUMN()-COLUMN(Payer)+1='Settlement Transactions'!$B20,1,IF(COLUMN()-COLUMN(Payer)+1='Settlement Transactions'!$C20,-1,0))*'Settlement Transactions'!$D20,"")</f>
        <v/>
      </c>
      <c r="AA20" s="4" t="str">
        <f>IF(MAX($F19:$AI19)&gt;0.01,AA19+IF(COLUMN()-COLUMN(Payer)+1='Settlement Transactions'!$B20,1,IF(COLUMN()-COLUMN(Payer)+1='Settlement Transactions'!$C20,-1,0))*'Settlement Transactions'!$D20,"")</f>
        <v/>
      </c>
      <c r="AB20" s="4" t="str">
        <f>IF(MAX($F19:$AI19)&gt;0.01,AB19+IF(COLUMN()-COLUMN(Payer)+1='Settlement Transactions'!$B20,1,IF(COLUMN()-COLUMN(Payer)+1='Settlement Transactions'!$C20,-1,0))*'Settlement Transactions'!$D20,"")</f>
        <v/>
      </c>
      <c r="AC20" s="4" t="str">
        <f>IF(MAX($F19:$AI19)&gt;0.01,AC19+IF(COLUMN()-COLUMN(Payer)+1='Settlement Transactions'!$B20,1,IF(COLUMN()-COLUMN(Payer)+1='Settlement Transactions'!$C20,-1,0))*'Settlement Transactions'!$D20,"")</f>
        <v/>
      </c>
      <c r="AD20" s="4" t="str">
        <f>IF(MAX($F19:$AI19)&gt;0.01,AD19+IF(COLUMN()-COLUMN(Payer)+1='Settlement Transactions'!$B20,1,IF(COLUMN()-COLUMN(Payer)+1='Settlement Transactions'!$C20,-1,0))*'Settlement Transactions'!$D20,"")</f>
        <v/>
      </c>
      <c r="AE20" s="4" t="str">
        <f>IF(MAX($F19:$AI19)&gt;0.01,AE19+IF(COLUMN()-COLUMN(Payer)+1='Settlement Transactions'!$B20,1,IF(COLUMN()-COLUMN(Payer)+1='Settlement Transactions'!$C20,-1,0))*'Settlement Transactions'!$D20,"")</f>
        <v/>
      </c>
      <c r="AF20" s="4" t="str">
        <f>IF(MAX($F19:$AI19)&gt;0.01,AF19+IF(COLUMN()-COLUMN(Payer)+1='Settlement Transactions'!$B20,1,IF(COLUMN()-COLUMN(Payer)+1='Settlement Transactions'!$C20,-1,0))*'Settlement Transactions'!$D20,"")</f>
        <v/>
      </c>
      <c r="AG20" s="4" t="str">
        <f>IF(MAX($F19:$AI19)&gt;0.01,AG19+IF(COLUMN()-COLUMN(Payer)+1='Settlement Transactions'!$B20,1,IF(COLUMN()-COLUMN(Payer)+1='Settlement Transactions'!$C20,-1,0))*'Settlement Transactions'!$D20,"")</f>
        <v/>
      </c>
      <c r="AH20" s="4" t="str">
        <f>IF(MAX($F19:$AI19)&gt;0.01,AH19+IF(COLUMN()-COLUMN(Payer)+1='Settlement Transactions'!$B20,1,IF(COLUMN()-COLUMN(Payer)+1='Settlement Transactions'!$C20,-1,0))*'Settlement Transactions'!$D20,"")</f>
        <v/>
      </c>
      <c r="AI20" s="4" t="str">
        <f>IF(MAX($F19:$AI19)&gt;0.01,AI19+IF(COLUMN()-COLUMN(Payer)+1='Settlement Transactions'!$B20,1,IF(COLUMN()-COLUMN(Payer)+1='Settlement Transactions'!$C20,-1,0))*'Settlement Transactions'!$D20,"")</f>
        <v/>
      </c>
    </row>
    <row r="21" spans="2:35" x14ac:dyDescent="0.3">
      <c r="B21" t="str">
        <f t="shared" si="0"/>
        <v/>
      </c>
      <c r="C21" t="str">
        <f t="shared" si="1"/>
        <v/>
      </c>
      <c r="D21" s="2" t="str">
        <f>IF(MAX($F20:$AI20)&gt;0.01,MIN(ABS(INDEX($F20:$AI20,'Settlement Transactions'!B21)),ABS(INDEX($F20:$AI20,'Settlement Transactions'!C21))),"")</f>
        <v/>
      </c>
      <c r="F21" s="4" t="str">
        <f>IF(MAX($F20:$AI20)&gt;0.01,F20+IF(COLUMN()-COLUMN(Payer)+1='Settlement Transactions'!$B21,1,IF(COLUMN()-COLUMN(Payer)+1='Settlement Transactions'!$C21,-1,0))*'Settlement Transactions'!$D21,"")</f>
        <v/>
      </c>
      <c r="G21" s="4" t="str">
        <f>IF(MAX($F20:$AI20)&gt;0.01,G20+IF(COLUMN()-COLUMN(Payer)+1='Settlement Transactions'!$B21,1,IF(COLUMN()-COLUMN(Payer)+1='Settlement Transactions'!$C21,-1,0))*'Settlement Transactions'!$D21,"")</f>
        <v/>
      </c>
      <c r="H21" s="4" t="str">
        <f>IF(MAX($F20:$AI20)&gt;0.01,H20+IF(COLUMN()-COLUMN(Payer)+1='Settlement Transactions'!$B21,1,IF(COLUMN()-COLUMN(Payer)+1='Settlement Transactions'!$C21,-1,0))*'Settlement Transactions'!$D21,"")</f>
        <v/>
      </c>
      <c r="I21" s="4" t="str">
        <f>IF(MAX($F20:$AI20)&gt;0.01,I20+IF(COLUMN()-COLUMN(Payer)+1='Settlement Transactions'!$B21,1,IF(COLUMN()-COLUMN(Payer)+1='Settlement Transactions'!$C21,-1,0))*'Settlement Transactions'!$D21,"")</f>
        <v/>
      </c>
      <c r="J21" s="4" t="str">
        <f>IF(MAX($F20:$AI20)&gt;0.01,J20+IF(COLUMN()-COLUMN(Payer)+1='Settlement Transactions'!$B21,1,IF(COLUMN()-COLUMN(Payer)+1='Settlement Transactions'!$C21,-1,0))*'Settlement Transactions'!$D21,"")</f>
        <v/>
      </c>
      <c r="K21" s="4" t="str">
        <f>IF(MAX($F20:$AI20)&gt;0.01,K20+IF(COLUMN()-COLUMN(Payer)+1='Settlement Transactions'!$B21,1,IF(COLUMN()-COLUMN(Payer)+1='Settlement Transactions'!$C21,-1,0))*'Settlement Transactions'!$D21,"")</f>
        <v/>
      </c>
      <c r="L21" s="4" t="str">
        <f>IF(MAX($F20:$AI20)&gt;0.01,L20+IF(COLUMN()-COLUMN(Payer)+1='Settlement Transactions'!$B21,1,IF(COLUMN()-COLUMN(Payer)+1='Settlement Transactions'!$C21,-1,0))*'Settlement Transactions'!$D21,"")</f>
        <v/>
      </c>
      <c r="M21" s="4" t="str">
        <f>IF(MAX($F20:$AI20)&gt;0.01,M20+IF(COLUMN()-COLUMN(Payer)+1='Settlement Transactions'!$B21,1,IF(COLUMN()-COLUMN(Payer)+1='Settlement Transactions'!$C21,-1,0))*'Settlement Transactions'!$D21,"")</f>
        <v/>
      </c>
      <c r="N21" s="4" t="str">
        <f>IF(MAX($F20:$AI20)&gt;0.01,N20+IF(COLUMN()-COLUMN(Payer)+1='Settlement Transactions'!$B21,1,IF(COLUMN()-COLUMN(Payer)+1='Settlement Transactions'!$C21,-1,0))*'Settlement Transactions'!$D21,"")</f>
        <v/>
      </c>
      <c r="O21" s="4" t="str">
        <f>IF(MAX($F20:$AI20)&gt;0.01,O20+IF(COLUMN()-COLUMN(Payer)+1='Settlement Transactions'!$B21,1,IF(COLUMN()-COLUMN(Payer)+1='Settlement Transactions'!$C21,-1,0))*'Settlement Transactions'!$D21,"")</f>
        <v/>
      </c>
      <c r="P21" s="4" t="str">
        <f>IF(MAX($F20:$AI20)&gt;0.01,P20+IF(COLUMN()-COLUMN(Payer)+1='Settlement Transactions'!$B21,1,IF(COLUMN()-COLUMN(Payer)+1='Settlement Transactions'!$C21,-1,0))*'Settlement Transactions'!$D21,"")</f>
        <v/>
      </c>
      <c r="Q21" s="4" t="str">
        <f>IF(MAX($F20:$AI20)&gt;0.01,Q20+IF(COLUMN()-COLUMN(Payer)+1='Settlement Transactions'!$B21,1,IF(COLUMN()-COLUMN(Payer)+1='Settlement Transactions'!$C21,-1,0))*'Settlement Transactions'!$D21,"")</f>
        <v/>
      </c>
      <c r="R21" s="4" t="str">
        <f>IF(MAX($F20:$AI20)&gt;0.01,R20+IF(COLUMN()-COLUMN(Payer)+1='Settlement Transactions'!$B21,1,IF(COLUMN()-COLUMN(Payer)+1='Settlement Transactions'!$C21,-1,0))*'Settlement Transactions'!$D21,"")</f>
        <v/>
      </c>
      <c r="S21" s="4" t="str">
        <f>IF(MAX($F20:$AI20)&gt;0.01,S20+IF(COLUMN()-COLUMN(Payer)+1='Settlement Transactions'!$B21,1,IF(COLUMN()-COLUMN(Payer)+1='Settlement Transactions'!$C21,-1,0))*'Settlement Transactions'!$D21,"")</f>
        <v/>
      </c>
      <c r="T21" s="4" t="str">
        <f>IF(MAX($F20:$AI20)&gt;0.01,T20+IF(COLUMN()-COLUMN(Payer)+1='Settlement Transactions'!$B21,1,IF(COLUMN()-COLUMN(Payer)+1='Settlement Transactions'!$C21,-1,0))*'Settlement Transactions'!$D21,"")</f>
        <v/>
      </c>
      <c r="U21" s="4" t="str">
        <f>IF(MAX($F20:$AI20)&gt;0.01,U20+IF(COLUMN()-COLUMN(Payer)+1='Settlement Transactions'!$B21,1,IF(COLUMN()-COLUMN(Payer)+1='Settlement Transactions'!$C21,-1,0))*'Settlement Transactions'!$D21,"")</f>
        <v/>
      </c>
      <c r="V21" s="4" t="str">
        <f>IF(MAX($F20:$AI20)&gt;0.01,V20+IF(COLUMN()-COLUMN(Payer)+1='Settlement Transactions'!$B21,1,IF(COLUMN()-COLUMN(Payer)+1='Settlement Transactions'!$C21,-1,0))*'Settlement Transactions'!$D21,"")</f>
        <v/>
      </c>
      <c r="W21" s="4" t="str">
        <f>IF(MAX($F20:$AI20)&gt;0.01,W20+IF(COLUMN()-COLUMN(Payer)+1='Settlement Transactions'!$B21,1,IF(COLUMN()-COLUMN(Payer)+1='Settlement Transactions'!$C21,-1,0))*'Settlement Transactions'!$D21,"")</f>
        <v/>
      </c>
      <c r="X21" s="4" t="str">
        <f>IF(MAX($F20:$AI20)&gt;0.01,X20+IF(COLUMN()-COLUMN(Payer)+1='Settlement Transactions'!$B21,1,IF(COLUMN()-COLUMN(Payer)+1='Settlement Transactions'!$C21,-1,0))*'Settlement Transactions'!$D21,"")</f>
        <v/>
      </c>
      <c r="Y21" s="4" t="str">
        <f>IF(MAX($F20:$AI20)&gt;0.01,Y20+IF(COLUMN()-COLUMN(Payer)+1='Settlement Transactions'!$B21,1,IF(COLUMN()-COLUMN(Payer)+1='Settlement Transactions'!$C21,-1,0))*'Settlement Transactions'!$D21,"")</f>
        <v/>
      </c>
      <c r="Z21" s="4" t="str">
        <f>IF(MAX($F20:$AI20)&gt;0.01,Z20+IF(COLUMN()-COLUMN(Payer)+1='Settlement Transactions'!$B21,1,IF(COLUMN()-COLUMN(Payer)+1='Settlement Transactions'!$C21,-1,0))*'Settlement Transactions'!$D21,"")</f>
        <v/>
      </c>
      <c r="AA21" s="4" t="str">
        <f>IF(MAX($F20:$AI20)&gt;0.01,AA20+IF(COLUMN()-COLUMN(Payer)+1='Settlement Transactions'!$B21,1,IF(COLUMN()-COLUMN(Payer)+1='Settlement Transactions'!$C21,-1,0))*'Settlement Transactions'!$D21,"")</f>
        <v/>
      </c>
      <c r="AB21" s="4" t="str">
        <f>IF(MAX($F20:$AI20)&gt;0.01,AB20+IF(COLUMN()-COLUMN(Payer)+1='Settlement Transactions'!$B21,1,IF(COLUMN()-COLUMN(Payer)+1='Settlement Transactions'!$C21,-1,0))*'Settlement Transactions'!$D21,"")</f>
        <v/>
      </c>
      <c r="AC21" s="4" t="str">
        <f>IF(MAX($F20:$AI20)&gt;0.01,AC20+IF(COLUMN()-COLUMN(Payer)+1='Settlement Transactions'!$B21,1,IF(COLUMN()-COLUMN(Payer)+1='Settlement Transactions'!$C21,-1,0))*'Settlement Transactions'!$D21,"")</f>
        <v/>
      </c>
      <c r="AD21" s="4" t="str">
        <f>IF(MAX($F20:$AI20)&gt;0.01,AD20+IF(COLUMN()-COLUMN(Payer)+1='Settlement Transactions'!$B21,1,IF(COLUMN()-COLUMN(Payer)+1='Settlement Transactions'!$C21,-1,0))*'Settlement Transactions'!$D21,"")</f>
        <v/>
      </c>
      <c r="AE21" s="4" t="str">
        <f>IF(MAX($F20:$AI20)&gt;0.01,AE20+IF(COLUMN()-COLUMN(Payer)+1='Settlement Transactions'!$B21,1,IF(COLUMN()-COLUMN(Payer)+1='Settlement Transactions'!$C21,-1,0))*'Settlement Transactions'!$D21,"")</f>
        <v/>
      </c>
      <c r="AF21" s="4" t="str">
        <f>IF(MAX($F20:$AI20)&gt;0.01,AF20+IF(COLUMN()-COLUMN(Payer)+1='Settlement Transactions'!$B21,1,IF(COLUMN()-COLUMN(Payer)+1='Settlement Transactions'!$C21,-1,0))*'Settlement Transactions'!$D21,"")</f>
        <v/>
      </c>
      <c r="AG21" s="4" t="str">
        <f>IF(MAX($F20:$AI20)&gt;0.01,AG20+IF(COLUMN()-COLUMN(Payer)+1='Settlement Transactions'!$B21,1,IF(COLUMN()-COLUMN(Payer)+1='Settlement Transactions'!$C21,-1,0))*'Settlement Transactions'!$D21,"")</f>
        <v/>
      </c>
      <c r="AH21" s="4" t="str">
        <f>IF(MAX($F20:$AI20)&gt;0.01,AH20+IF(COLUMN()-COLUMN(Payer)+1='Settlement Transactions'!$B21,1,IF(COLUMN()-COLUMN(Payer)+1='Settlement Transactions'!$C21,-1,0))*'Settlement Transactions'!$D21,"")</f>
        <v/>
      </c>
      <c r="AI21" s="4" t="str">
        <f>IF(MAX($F20:$AI20)&gt;0.01,AI20+IF(COLUMN()-COLUMN(Payer)+1='Settlement Transactions'!$B21,1,IF(COLUMN()-COLUMN(Payer)+1='Settlement Transactions'!$C21,-1,0))*'Settlement Transactions'!$D21,"")</f>
        <v/>
      </c>
    </row>
    <row r="22" spans="2:35" x14ac:dyDescent="0.3">
      <c r="B22" t="str">
        <f>IF(MAX($F21:$AI21)&gt;0.01,MATCH(MIN($F21:$AI21),$F21:$AI21,0),"")</f>
        <v/>
      </c>
      <c r="C22" t="str">
        <f>IF(MAX($F21:$AI21)&gt;0.01,MATCH(MAX($F21:$AI21),$F21:$AI21,0),"")</f>
        <v/>
      </c>
      <c r="D22" s="2" t="str">
        <f>IF(MAX($F21:$AI21)&gt;0.01,MIN(ABS(INDEX($F21:$AI21,'Settlement Transactions'!B22)),ABS(INDEX($F21:$AI21,'Settlement Transactions'!C22))),"")</f>
        <v/>
      </c>
      <c r="F22" s="4" t="str">
        <f>IF(MAX($F21:$AI21)&gt;0.01,F21+IF(COLUMN()-COLUMN(Payer)+1='Settlement Transactions'!$B22,1,IF(COLUMN()-COLUMN(Payer)+1='Settlement Transactions'!$C22,-1,0))*'Settlement Transactions'!$D22,"")</f>
        <v/>
      </c>
      <c r="G22" s="4" t="str">
        <f>IF(MAX($F21:$AI21)&gt;0.01,G21+IF(COLUMN()-COLUMN(Payer)+1='Settlement Transactions'!$B22,1,IF(COLUMN()-COLUMN(Payer)+1='Settlement Transactions'!$C22,-1,0))*'Settlement Transactions'!$D22,"")</f>
        <v/>
      </c>
      <c r="H22" s="4" t="str">
        <f>IF(MAX($F21:$AI21)&gt;0.01,H21+IF(COLUMN()-COLUMN(Payer)+1='Settlement Transactions'!$B22,1,IF(COLUMN()-COLUMN(Payer)+1='Settlement Transactions'!$C22,-1,0))*'Settlement Transactions'!$D22,"")</f>
        <v/>
      </c>
      <c r="I22" s="4" t="str">
        <f>IF(MAX($F21:$AI21)&gt;0.01,I21+IF(COLUMN()-COLUMN(Payer)+1='Settlement Transactions'!$B22,1,IF(COLUMN()-COLUMN(Payer)+1='Settlement Transactions'!$C22,-1,0))*'Settlement Transactions'!$D22,"")</f>
        <v/>
      </c>
      <c r="J22" s="4" t="str">
        <f>IF(MAX($F21:$AI21)&gt;0.01,J21+IF(COLUMN()-COLUMN(Payer)+1='Settlement Transactions'!$B22,1,IF(COLUMN()-COLUMN(Payer)+1='Settlement Transactions'!$C22,-1,0))*'Settlement Transactions'!$D22,"")</f>
        <v/>
      </c>
      <c r="K22" s="4" t="str">
        <f>IF(MAX($F21:$AI21)&gt;0.01,K21+IF(COLUMN()-COLUMN(Payer)+1='Settlement Transactions'!$B22,1,IF(COLUMN()-COLUMN(Payer)+1='Settlement Transactions'!$C22,-1,0))*'Settlement Transactions'!$D22,"")</f>
        <v/>
      </c>
      <c r="L22" s="4" t="str">
        <f>IF(MAX($F21:$AI21)&gt;0.01,L21+IF(COLUMN()-COLUMN(Payer)+1='Settlement Transactions'!$B22,1,IF(COLUMN()-COLUMN(Payer)+1='Settlement Transactions'!$C22,-1,0))*'Settlement Transactions'!$D22,"")</f>
        <v/>
      </c>
      <c r="M22" s="4" t="str">
        <f>IF(MAX($F21:$AI21)&gt;0.01,M21+IF(COLUMN()-COLUMN(Payer)+1='Settlement Transactions'!$B22,1,IF(COLUMN()-COLUMN(Payer)+1='Settlement Transactions'!$C22,-1,0))*'Settlement Transactions'!$D22,"")</f>
        <v/>
      </c>
      <c r="N22" s="4" t="str">
        <f>IF(MAX($F21:$AI21)&gt;0.01,N21+IF(COLUMN()-COLUMN(Payer)+1='Settlement Transactions'!$B22,1,IF(COLUMN()-COLUMN(Payer)+1='Settlement Transactions'!$C22,-1,0))*'Settlement Transactions'!$D22,"")</f>
        <v/>
      </c>
      <c r="O22" s="4" t="str">
        <f>IF(MAX($F21:$AI21)&gt;0.01,O21+IF(COLUMN()-COLUMN(Payer)+1='Settlement Transactions'!$B22,1,IF(COLUMN()-COLUMN(Payer)+1='Settlement Transactions'!$C22,-1,0))*'Settlement Transactions'!$D22,"")</f>
        <v/>
      </c>
      <c r="P22" s="4" t="str">
        <f>IF(MAX($F21:$AI21)&gt;0.01,P21+IF(COLUMN()-COLUMN(Payer)+1='Settlement Transactions'!$B22,1,IF(COLUMN()-COLUMN(Payer)+1='Settlement Transactions'!$C22,-1,0))*'Settlement Transactions'!$D22,"")</f>
        <v/>
      </c>
      <c r="Q22" s="4" t="str">
        <f>IF(MAX($F21:$AI21)&gt;0.01,Q21+IF(COLUMN()-COLUMN(Payer)+1='Settlement Transactions'!$B22,1,IF(COLUMN()-COLUMN(Payer)+1='Settlement Transactions'!$C22,-1,0))*'Settlement Transactions'!$D22,"")</f>
        <v/>
      </c>
      <c r="R22" s="4" t="str">
        <f>IF(MAX($F21:$AI21)&gt;0.01,R21+IF(COLUMN()-COLUMN(Payer)+1='Settlement Transactions'!$B22,1,IF(COLUMN()-COLUMN(Payer)+1='Settlement Transactions'!$C22,-1,0))*'Settlement Transactions'!$D22,"")</f>
        <v/>
      </c>
      <c r="S22" s="4" t="str">
        <f>IF(MAX($F21:$AI21)&gt;0.01,S21+IF(COLUMN()-COLUMN(Payer)+1='Settlement Transactions'!$B22,1,IF(COLUMN()-COLUMN(Payer)+1='Settlement Transactions'!$C22,-1,0))*'Settlement Transactions'!$D22,"")</f>
        <v/>
      </c>
      <c r="T22" s="4" t="str">
        <f>IF(MAX($F21:$AI21)&gt;0.01,T21+IF(COLUMN()-COLUMN(Payer)+1='Settlement Transactions'!$B22,1,IF(COLUMN()-COLUMN(Payer)+1='Settlement Transactions'!$C22,-1,0))*'Settlement Transactions'!$D22,"")</f>
        <v/>
      </c>
      <c r="U22" s="4" t="str">
        <f>IF(MAX($F21:$AI21)&gt;0.01,U21+IF(COLUMN()-COLUMN(Payer)+1='Settlement Transactions'!$B22,1,IF(COLUMN()-COLUMN(Payer)+1='Settlement Transactions'!$C22,-1,0))*'Settlement Transactions'!$D22,"")</f>
        <v/>
      </c>
      <c r="V22" s="4" t="str">
        <f>IF(MAX($F21:$AI21)&gt;0.01,V21+IF(COLUMN()-COLUMN(Payer)+1='Settlement Transactions'!$B22,1,IF(COLUMN()-COLUMN(Payer)+1='Settlement Transactions'!$C22,-1,0))*'Settlement Transactions'!$D22,"")</f>
        <v/>
      </c>
      <c r="W22" s="4" t="str">
        <f>IF(MAX($F21:$AI21)&gt;0.01,W21+IF(COLUMN()-COLUMN(Payer)+1='Settlement Transactions'!$B22,1,IF(COLUMN()-COLUMN(Payer)+1='Settlement Transactions'!$C22,-1,0))*'Settlement Transactions'!$D22,"")</f>
        <v/>
      </c>
      <c r="X22" s="4" t="str">
        <f>IF(MAX($F21:$AI21)&gt;0.01,X21+IF(COLUMN()-COLUMN(Payer)+1='Settlement Transactions'!$B22,1,IF(COLUMN()-COLUMN(Payer)+1='Settlement Transactions'!$C22,-1,0))*'Settlement Transactions'!$D22,"")</f>
        <v/>
      </c>
      <c r="Y22" s="4" t="str">
        <f>IF(MAX($F21:$AI21)&gt;0.01,Y21+IF(COLUMN()-COLUMN(Payer)+1='Settlement Transactions'!$B22,1,IF(COLUMN()-COLUMN(Payer)+1='Settlement Transactions'!$C22,-1,0))*'Settlement Transactions'!$D22,"")</f>
        <v/>
      </c>
      <c r="Z22" s="4" t="str">
        <f>IF(MAX($F21:$AI21)&gt;0.01,Z21+IF(COLUMN()-COLUMN(Payer)+1='Settlement Transactions'!$B22,1,IF(COLUMN()-COLUMN(Payer)+1='Settlement Transactions'!$C22,-1,0))*'Settlement Transactions'!$D22,"")</f>
        <v/>
      </c>
      <c r="AA22" s="4" t="str">
        <f>IF(MAX($F21:$AI21)&gt;0.01,AA21+IF(COLUMN()-COLUMN(Payer)+1='Settlement Transactions'!$B22,1,IF(COLUMN()-COLUMN(Payer)+1='Settlement Transactions'!$C22,-1,0))*'Settlement Transactions'!$D22,"")</f>
        <v/>
      </c>
      <c r="AB22" s="4" t="str">
        <f>IF(MAX($F21:$AI21)&gt;0.01,AB21+IF(COLUMN()-COLUMN(Payer)+1='Settlement Transactions'!$B22,1,IF(COLUMN()-COLUMN(Payer)+1='Settlement Transactions'!$C22,-1,0))*'Settlement Transactions'!$D22,"")</f>
        <v/>
      </c>
      <c r="AC22" s="4" t="str">
        <f>IF(MAX($F21:$AI21)&gt;0.01,AC21+IF(COLUMN()-COLUMN(Payer)+1='Settlement Transactions'!$B22,1,IF(COLUMN()-COLUMN(Payer)+1='Settlement Transactions'!$C22,-1,0))*'Settlement Transactions'!$D22,"")</f>
        <v/>
      </c>
      <c r="AD22" s="4" t="str">
        <f>IF(MAX($F21:$AI21)&gt;0.01,AD21+IF(COLUMN()-COLUMN(Payer)+1='Settlement Transactions'!$B22,1,IF(COLUMN()-COLUMN(Payer)+1='Settlement Transactions'!$C22,-1,0))*'Settlement Transactions'!$D22,"")</f>
        <v/>
      </c>
      <c r="AE22" s="4" t="str">
        <f>IF(MAX($F21:$AI21)&gt;0.01,AE21+IF(COLUMN()-COLUMN(Payer)+1='Settlement Transactions'!$B22,1,IF(COLUMN()-COLUMN(Payer)+1='Settlement Transactions'!$C22,-1,0))*'Settlement Transactions'!$D22,"")</f>
        <v/>
      </c>
      <c r="AF22" s="4" t="str">
        <f>IF(MAX($F21:$AI21)&gt;0.01,AF21+IF(COLUMN()-COLUMN(Payer)+1='Settlement Transactions'!$B22,1,IF(COLUMN()-COLUMN(Payer)+1='Settlement Transactions'!$C22,-1,0))*'Settlement Transactions'!$D22,"")</f>
        <v/>
      </c>
      <c r="AG22" s="4" t="str">
        <f>IF(MAX($F21:$AI21)&gt;0.01,AG21+IF(COLUMN()-COLUMN(Payer)+1='Settlement Transactions'!$B22,1,IF(COLUMN()-COLUMN(Payer)+1='Settlement Transactions'!$C22,-1,0))*'Settlement Transactions'!$D22,"")</f>
        <v/>
      </c>
      <c r="AH22" s="4" t="str">
        <f>IF(MAX($F21:$AI21)&gt;0.01,AH21+IF(COLUMN()-COLUMN(Payer)+1='Settlement Transactions'!$B22,1,IF(COLUMN()-COLUMN(Payer)+1='Settlement Transactions'!$C22,-1,0))*'Settlement Transactions'!$D22,"")</f>
        <v/>
      </c>
      <c r="AI22" s="4" t="str">
        <f>IF(MAX($F21:$AI21)&gt;0.01,AI21+IF(COLUMN()-COLUMN(Payer)+1='Settlement Transactions'!$B22,1,IF(COLUMN()-COLUMN(Payer)+1='Settlement Transactions'!$C22,-1,0))*'Settlement Transactions'!$D22,"")</f>
        <v/>
      </c>
    </row>
    <row r="23" spans="2:35" x14ac:dyDescent="0.3">
      <c r="B23" t="str">
        <f t="shared" ref="B23:B34" si="2">IF(MAX($F22:$AI22)&gt;0.01,MATCH(MIN($F22:$AI22),$F22:$AI22,0),"")</f>
        <v/>
      </c>
      <c r="C23" t="str">
        <f t="shared" ref="C23:C34" si="3">IF(MAX($F22:$AI22)&gt;0.01,MATCH(MAX($F22:$AI22),$F22:$AI22,0),"")</f>
        <v/>
      </c>
      <c r="D23" s="2" t="str">
        <f>IF(MAX($F22:$AI22)&gt;0.01,MIN(ABS(INDEX($F22:$AI22,'Settlement Transactions'!B23)),ABS(INDEX($F22:$AI22,'Settlement Transactions'!C23))),"")</f>
        <v/>
      </c>
      <c r="F23" s="4" t="str">
        <f>IF(MAX($F22:$AI22)&gt;0.01,F22+IF(COLUMN()-COLUMN(Payer)+1='Settlement Transactions'!$B23,1,IF(COLUMN()-COLUMN(Payer)+1='Settlement Transactions'!$C23,-1,0))*'Settlement Transactions'!$D23,"")</f>
        <v/>
      </c>
      <c r="G23" s="4" t="str">
        <f>IF(MAX($F22:$AI22)&gt;0.01,G22+IF(COLUMN()-COLUMN(Payer)+1='Settlement Transactions'!$B23,1,IF(COLUMN()-COLUMN(Payer)+1='Settlement Transactions'!$C23,-1,0))*'Settlement Transactions'!$D23,"")</f>
        <v/>
      </c>
      <c r="H23" s="4" t="str">
        <f>IF(MAX($F22:$AI22)&gt;0.01,H22+IF(COLUMN()-COLUMN(Payer)+1='Settlement Transactions'!$B23,1,IF(COLUMN()-COLUMN(Payer)+1='Settlement Transactions'!$C23,-1,0))*'Settlement Transactions'!$D23,"")</f>
        <v/>
      </c>
      <c r="I23" s="4" t="str">
        <f>IF(MAX($F22:$AI22)&gt;0.01,I22+IF(COLUMN()-COLUMN(Payer)+1='Settlement Transactions'!$B23,1,IF(COLUMN()-COLUMN(Payer)+1='Settlement Transactions'!$C23,-1,0))*'Settlement Transactions'!$D23,"")</f>
        <v/>
      </c>
      <c r="J23" s="4" t="str">
        <f>IF(MAX($F22:$AI22)&gt;0.01,J22+IF(COLUMN()-COLUMN(Payer)+1='Settlement Transactions'!$B23,1,IF(COLUMN()-COLUMN(Payer)+1='Settlement Transactions'!$C23,-1,0))*'Settlement Transactions'!$D23,"")</f>
        <v/>
      </c>
      <c r="K23" s="4" t="str">
        <f>IF(MAX($F22:$AI22)&gt;0.01,K22+IF(COLUMN()-COLUMN(Payer)+1='Settlement Transactions'!$B23,1,IF(COLUMN()-COLUMN(Payer)+1='Settlement Transactions'!$C23,-1,0))*'Settlement Transactions'!$D23,"")</f>
        <v/>
      </c>
      <c r="L23" s="4" t="str">
        <f>IF(MAX($F22:$AI22)&gt;0.01,L22+IF(COLUMN()-COLUMN(Payer)+1='Settlement Transactions'!$B23,1,IF(COLUMN()-COLUMN(Payer)+1='Settlement Transactions'!$C23,-1,0))*'Settlement Transactions'!$D23,"")</f>
        <v/>
      </c>
      <c r="M23" s="4" t="str">
        <f>IF(MAX($F22:$AI22)&gt;0.01,M22+IF(COLUMN()-COLUMN(Payer)+1='Settlement Transactions'!$B23,1,IF(COLUMN()-COLUMN(Payer)+1='Settlement Transactions'!$C23,-1,0))*'Settlement Transactions'!$D23,"")</f>
        <v/>
      </c>
      <c r="N23" s="4" t="str">
        <f>IF(MAX($F22:$AI22)&gt;0.01,N22+IF(COLUMN()-COLUMN(Payer)+1='Settlement Transactions'!$B23,1,IF(COLUMN()-COLUMN(Payer)+1='Settlement Transactions'!$C23,-1,0))*'Settlement Transactions'!$D23,"")</f>
        <v/>
      </c>
      <c r="O23" s="4" t="str">
        <f>IF(MAX($F22:$AI22)&gt;0.01,O22+IF(COLUMN()-COLUMN(Payer)+1='Settlement Transactions'!$B23,1,IF(COLUMN()-COLUMN(Payer)+1='Settlement Transactions'!$C23,-1,0))*'Settlement Transactions'!$D23,"")</f>
        <v/>
      </c>
      <c r="P23" s="4" t="str">
        <f>IF(MAX($F22:$AI22)&gt;0.01,P22+IF(COLUMN()-COLUMN(Payer)+1='Settlement Transactions'!$B23,1,IF(COLUMN()-COLUMN(Payer)+1='Settlement Transactions'!$C23,-1,0))*'Settlement Transactions'!$D23,"")</f>
        <v/>
      </c>
      <c r="Q23" s="4" t="str">
        <f>IF(MAX($F22:$AI22)&gt;0.01,Q22+IF(COLUMN()-COLUMN(Payer)+1='Settlement Transactions'!$B23,1,IF(COLUMN()-COLUMN(Payer)+1='Settlement Transactions'!$C23,-1,0))*'Settlement Transactions'!$D23,"")</f>
        <v/>
      </c>
      <c r="R23" s="4" t="str">
        <f>IF(MAX($F22:$AI22)&gt;0.01,R22+IF(COLUMN()-COLUMN(Payer)+1='Settlement Transactions'!$B23,1,IF(COLUMN()-COLUMN(Payer)+1='Settlement Transactions'!$C23,-1,0))*'Settlement Transactions'!$D23,"")</f>
        <v/>
      </c>
      <c r="S23" s="4" t="str">
        <f>IF(MAX($F22:$AI22)&gt;0.01,S22+IF(COLUMN()-COLUMN(Payer)+1='Settlement Transactions'!$B23,1,IF(COLUMN()-COLUMN(Payer)+1='Settlement Transactions'!$C23,-1,0))*'Settlement Transactions'!$D23,"")</f>
        <v/>
      </c>
      <c r="T23" s="4" t="str">
        <f>IF(MAX($F22:$AI22)&gt;0.01,T22+IF(COLUMN()-COLUMN(Payer)+1='Settlement Transactions'!$B23,1,IF(COLUMN()-COLUMN(Payer)+1='Settlement Transactions'!$C23,-1,0))*'Settlement Transactions'!$D23,"")</f>
        <v/>
      </c>
      <c r="U23" s="4" t="str">
        <f>IF(MAX($F22:$AI22)&gt;0.01,U22+IF(COLUMN()-COLUMN(Payer)+1='Settlement Transactions'!$B23,1,IF(COLUMN()-COLUMN(Payer)+1='Settlement Transactions'!$C23,-1,0))*'Settlement Transactions'!$D23,"")</f>
        <v/>
      </c>
      <c r="V23" s="4" t="str">
        <f>IF(MAX($F22:$AI22)&gt;0.01,V22+IF(COLUMN()-COLUMN(Payer)+1='Settlement Transactions'!$B23,1,IF(COLUMN()-COLUMN(Payer)+1='Settlement Transactions'!$C23,-1,0))*'Settlement Transactions'!$D23,"")</f>
        <v/>
      </c>
      <c r="W23" s="4" t="str">
        <f>IF(MAX($F22:$AI22)&gt;0.01,W22+IF(COLUMN()-COLUMN(Payer)+1='Settlement Transactions'!$B23,1,IF(COLUMN()-COLUMN(Payer)+1='Settlement Transactions'!$C23,-1,0))*'Settlement Transactions'!$D23,"")</f>
        <v/>
      </c>
      <c r="X23" s="4" t="str">
        <f>IF(MAX($F22:$AI22)&gt;0.01,X22+IF(COLUMN()-COLUMN(Payer)+1='Settlement Transactions'!$B23,1,IF(COLUMN()-COLUMN(Payer)+1='Settlement Transactions'!$C23,-1,0))*'Settlement Transactions'!$D23,"")</f>
        <v/>
      </c>
      <c r="Y23" s="4" t="str">
        <f>IF(MAX($F22:$AI22)&gt;0.01,Y22+IF(COLUMN()-COLUMN(Payer)+1='Settlement Transactions'!$B23,1,IF(COLUMN()-COLUMN(Payer)+1='Settlement Transactions'!$C23,-1,0))*'Settlement Transactions'!$D23,"")</f>
        <v/>
      </c>
      <c r="Z23" s="4" t="str">
        <f>IF(MAX($F22:$AI22)&gt;0.01,Z22+IF(COLUMN()-COLUMN(Payer)+1='Settlement Transactions'!$B23,1,IF(COLUMN()-COLUMN(Payer)+1='Settlement Transactions'!$C23,-1,0))*'Settlement Transactions'!$D23,"")</f>
        <v/>
      </c>
      <c r="AA23" s="4" t="str">
        <f>IF(MAX($F22:$AI22)&gt;0.01,AA22+IF(COLUMN()-COLUMN(Payer)+1='Settlement Transactions'!$B23,1,IF(COLUMN()-COLUMN(Payer)+1='Settlement Transactions'!$C23,-1,0))*'Settlement Transactions'!$D23,"")</f>
        <v/>
      </c>
      <c r="AB23" s="4" t="str">
        <f>IF(MAX($F22:$AI22)&gt;0.01,AB22+IF(COLUMN()-COLUMN(Payer)+1='Settlement Transactions'!$B23,1,IF(COLUMN()-COLUMN(Payer)+1='Settlement Transactions'!$C23,-1,0))*'Settlement Transactions'!$D23,"")</f>
        <v/>
      </c>
      <c r="AC23" s="4" t="str">
        <f>IF(MAX($F22:$AI22)&gt;0.01,AC22+IF(COLUMN()-COLUMN(Payer)+1='Settlement Transactions'!$B23,1,IF(COLUMN()-COLUMN(Payer)+1='Settlement Transactions'!$C23,-1,0))*'Settlement Transactions'!$D23,"")</f>
        <v/>
      </c>
      <c r="AD23" s="4" t="str">
        <f>IF(MAX($F22:$AI22)&gt;0.01,AD22+IF(COLUMN()-COLUMN(Payer)+1='Settlement Transactions'!$B23,1,IF(COLUMN()-COLUMN(Payer)+1='Settlement Transactions'!$C23,-1,0))*'Settlement Transactions'!$D23,"")</f>
        <v/>
      </c>
      <c r="AE23" s="4" t="str">
        <f>IF(MAX($F22:$AI22)&gt;0.01,AE22+IF(COLUMN()-COLUMN(Payer)+1='Settlement Transactions'!$B23,1,IF(COLUMN()-COLUMN(Payer)+1='Settlement Transactions'!$C23,-1,0))*'Settlement Transactions'!$D23,"")</f>
        <v/>
      </c>
      <c r="AF23" s="4" t="str">
        <f>IF(MAX($F22:$AI22)&gt;0.01,AF22+IF(COLUMN()-COLUMN(Payer)+1='Settlement Transactions'!$B23,1,IF(COLUMN()-COLUMN(Payer)+1='Settlement Transactions'!$C23,-1,0))*'Settlement Transactions'!$D23,"")</f>
        <v/>
      </c>
      <c r="AG23" s="4" t="str">
        <f>IF(MAX($F22:$AI22)&gt;0.01,AG22+IF(COLUMN()-COLUMN(Payer)+1='Settlement Transactions'!$B23,1,IF(COLUMN()-COLUMN(Payer)+1='Settlement Transactions'!$C23,-1,0))*'Settlement Transactions'!$D23,"")</f>
        <v/>
      </c>
      <c r="AH23" s="4" t="str">
        <f>IF(MAX($F22:$AI22)&gt;0.01,AH22+IF(COLUMN()-COLUMN(Payer)+1='Settlement Transactions'!$B23,1,IF(COLUMN()-COLUMN(Payer)+1='Settlement Transactions'!$C23,-1,0))*'Settlement Transactions'!$D23,"")</f>
        <v/>
      </c>
      <c r="AI23" s="4" t="str">
        <f>IF(MAX($F22:$AI22)&gt;0.01,AI22+IF(COLUMN()-COLUMN(Payer)+1='Settlement Transactions'!$B23,1,IF(COLUMN()-COLUMN(Payer)+1='Settlement Transactions'!$C23,-1,0))*'Settlement Transactions'!$D23,"")</f>
        <v/>
      </c>
    </row>
    <row r="24" spans="2:35" x14ac:dyDescent="0.3">
      <c r="B24" t="str">
        <f t="shared" si="2"/>
        <v/>
      </c>
      <c r="C24" t="str">
        <f t="shared" si="3"/>
        <v/>
      </c>
      <c r="D24" s="2" t="str">
        <f>IF(MAX($F23:$AI23)&gt;0.01,MIN(ABS(INDEX($F23:$AI23,'Settlement Transactions'!B24)),ABS(INDEX($F23:$AI23,'Settlement Transactions'!C24))),"")</f>
        <v/>
      </c>
      <c r="F24" s="4" t="str">
        <f>IF(MAX($F23:$AI23)&gt;0.01,F23+IF(COLUMN()-COLUMN(Payer)+1='Settlement Transactions'!$B24,1,IF(COLUMN()-COLUMN(Payer)+1='Settlement Transactions'!$C24,-1,0))*'Settlement Transactions'!$D24,"")</f>
        <v/>
      </c>
      <c r="G24" s="4" t="str">
        <f>IF(MAX($F23:$AI23)&gt;0.01,G23+IF(COLUMN()-COLUMN(Payer)+1='Settlement Transactions'!$B24,1,IF(COLUMN()-COLUMN(Payer)+1='Settlement Transactions'!$C24,-1,0))*'Settlement Transactions'!$D24,"")</f>
        <v/>
      </c>
      <c r="H24" s="4" t="str">
        <f>IF(MAX($F23:$AI23)&gt;0.01,H23+IF(COLUMN()-COLUMN(Payer)+1='Settlement Transactions'!$B24,1,IF(COLUMN()-COLUMN(Payer)+1='Settlement Transactions'!$C24,-1,0))*'Settlement Transactions'!$D24,"")</f>
        <v/>
      </c>
      <c r="I24" s="4" t="str">
        <f>IF(MAX($F23:$AI23)&gt;0.01,I23+IF(COLUMN()-COLUMN(Payer)+1='Settlement Transactions'!$B24,1,IF(COLUMN()-COLUMN(Payer)+1='Settlement Transactions'!$C24,-1,0))*'Settlement Transactions'!$D24,"")</f>
        <v/>
      </c>
      <c r="J24" s="4" t="str">
        <f>IF(MAX($F23:$AI23)&gt;0.01,J23+IF(COLUMN()-COLUMN(Payer)+1='Settlement Transactions'!$B24,1,IF(COLUMN()-COLUMN(Payer)+1='Settlement Transactions'!$C24,-1,0))*'Settlement Transactions'!$D24,"")</f>
        <v/>
      </c>
      <c r="K24" s="4" t="str">
        <f>IF(MAX($F23:$AI23)&gt;0.01,K23+IF(COLUMN()-COLUMN(Payer)+1='Settlement Transactions'!$B24,1,IF(COLUMN()-COLUMN(Payer)+1='Settlement Transactions'!$C24,-1,0))*'Settlement Transactions'!$D24,"")</f>
        <v/>
      </c>
      <c r="L24" s="4" t="str">
        <f>IF(MAX($F23:$AI23)&gt;0.01,L23+IF(COLUMN()-COLUMN(Payer)+1='Settlement Transactions'!$B24,1,IF(COLUMN()-COLUMN(Payer)+1='Settlement Transactions'!$C24,-1,0))*'Settlement Transactions'!$D24,"")</f>
        <v/>
      </c>
      <c r="M24" s="4" t="str">
        <f>IF(MAX($F23:$AI23)&gt;0.01,M23+IF(COLUMN()-COLUMN(Payer)+1='Settlement Transactions'!$B24,1,IF(COLUMN()-COLUMN(Payer)+1='Settlement Transactions'!$C24,-1,0))*'Settlement Transactions'!$D24,"")</f>
        <v/>
      </c>
      <c r="N24" s="4" t="str">
        <f>IF(MAX($F23:$AI23)&gt;0.01,N23+IF(COLUMN()-COLUMN(Payer)+1='Settlement Transactions'!$B24,1,IF(COLUMN()-COLUMN(Payer)+1='Settlement Transactions'!$C24,-1,0))*'Settlement Transactions'!$D24,"")</f>
        <v/>
      </c>
      <c r="O24" s="4" t="str">
        <f>IF(MAX($F23:$AI23)&gt;0.01,O23+IF(COLUMN()-COLUMN(Payer)+1='Settlement Transactions'!$B24,1,IF(COLUMN()-COLUMN(Payer)+1='Settlement Transactions'!$C24,-1,0))*'Settlement Transactions'!$D24,"")</f>
        <v/>
      </c>
      <c r="P24" s="4" t="str">
        <f>IF(MAX($F23:$AI23)&gt;0.01,P23+IF(COLUMN()-COLUMN(Payer)+1='Settlement Transactions'!$B24,1,IF(COLUMN()-COLUMN(Payer)+1='Settlement Transactions'!$C24,-1,0))*'Settlement Transactions'!$D24,"")</f>
        <v/>
      </c>
      <c r="Q24" s="4" t="str">
        <f>IF(MAX($F23:$AI23)&gt;0.01,Q23+IF(COLUMN()-COLUMN(Payer)+1='Settlement Transactions'!$B24,1,IF(COLUMN()-COLUMN(Payer)+1='Settlement Transactions'!$C24,-1,0))*'Settlement Transactions'!$D24,"")</f>
        <v/>
      </c>
      <c r="R24" s="4" t="str">
        <f>IF(MAX($F23:$AI23)&gt;0.01,R23+IF(COLUMN()-COLUMN(Payer)+1='Settlement Transactions'!$B24,1,IF(COLUMN()-COLUMN(Payer)+1='Settlement Transactions'!$C24,-1,0))*'Settlement Transactions'!$D24,"")</f>
        <v/>
      </c>
      <c r="S24" s="4" t="str">
        <f>IF(MAX($F23:$AI23)&gt;0.01,S23+IF(COLUMN()-COLUMN(Payer)+1='Settlement Transactions'!$B24,1,IF(COLUMN()-COLUMN(Payer)+1='Settlement Transactions'!$C24,-1,0))*'Settlement Transactions'!$D24,"")</f>
        <v/>
      </c>
      <c r="T24" s="4" t="str">
        <f>IF(MAX($F23:$AI23)&gt;0.01,T23+IF(COLUMN()-COLUMN(Payer)+1='Settlement Transactions'!$B24,1,IF(COLUMN()-COLUMN(Payer)+1='Settlement Transactions'!$C24,-1,0))*'Settlement Transactions'!$D24,"")</f>
        <v/>
      </c>
      <c r="U24" s="4" t="str">
        <f>IF(MAX($F23:$AI23)&gt;0.01,U23+IF(COLUMN()-COLUMN(Payer)+1='Settlement Transactions'!$B24,1,IF(COLUMN()-COLUMN(Payer)+1='Settlement Transactions'!$C24,-1,0))*'Settlement Transactions'!$D24,"")</f>
        <v/>
      </c>
      <c r="V24" s="4" t="str">
        <f>IF(MAX($F23:$AI23)&gt;0.01,V23+IF(COLUMN()-COLUMN(Payer)+1='Settlement Transactions'!$B24,1,IF(COLUMN()-COLUMN(Payer)+1='Settlement Transactions'!$C24,-1,0))*'Settlement Transactions'!$D24,"")</f>
        <v/>
      </c>
      <c r="W24" s="4" t="str">
        <f>IF(MAX($F23:$AI23)&gt;0.01,W23+IF(COLUMN()-COLUMN(Payer)+1='Settlement Transactions'!$B24,1,IF(COLUMN()-COLUMN(Payer)+1='Settlement Transactions'!$C24,-1,0))*'Settlement Transactions'!$D24,"")</f>
        <v/>
      </c>
      <c r="X24" s="4" t="str">
        <f>IF(MAX($F23:$AI23)&gt;0.01,X23+IF(COLUMN()-COLUMN(Payer)+1='Settlement Transactions'!$B24,1,IF(COLUMN()-COLUMN(Payer)+1='Settlement Transactions'!$C24,-1,0))*'Settlement Transactions'!$D24,"")</f>
        <v/>
      </c>
      <c r="Y24" s="4" t="str">
        <f>IF(MAX($F23:$AI23)&gt;0.01,Y23+IF(COLUMN()-COLUMN(Payer)+1='Settlement Transactions'!$B24,1,IF(COLUMN()-COLUMN(Payer)+1='Settlement Transactions'!$C24,-1,0))*'Settlement Transactions'!$D24,"")</f>
        <v/>
      </c>
      <c r="Z24" s="4" t="str">
        <f>IF(MAX($F23:$AI23)&gt;0.01,Z23+IF(COLUMN()-COLUMN(Payer)+1='Settlement Transactions'!$B24,1,IF(COLUMN()-COLUMN(Payer)+1='Settlement Transactions'!$C24,-1,0))*'Settlement Transactions'!$D24,"")</f>
        <v/>
      </c>
      <c r="AA24" s="4" t="str">
        <f>IF(MAX($F23:$AI23)&gt;0.01,AA23+IF(COLUMN()-COLUMN(Payer)+1='Settlement Transactions'!$B24,1,IF(COLUMN()-COLUMN(Payer)+1='Settlement Transactions'!$C24,-1,0))*'Settlement Transactions'!$D24,"")</f>
        <v/>
      </c>
      <c r="AB24" s="4" t="str">
        <f>IF(MAX($F23:$AI23)&gt;0.01,AB23+IF(COLUMN()-COLUMN(Payer)+1='Settlement Transactions'!$B24,1,IF(COLUMN()-COLUMN(Payer)+1='Settlement Transactions'!$C24,-1,0))*'Settlement Transactions'!$D24,"")</f>
        <v/>
      </c>
      <c r="AC24" s="4" t="str">
        <f>IF(MAX($F23:$AI23)&gt;0.01,AC23+IF(COLUMN()-COLUMN(Payer)+1='Settlement Transactions'!$B24,1,IF(COLUMN()-COLUMN(Payer)+1='Settlement Transactions'!$C24,-1,0))*'Settlement Transactions'!$D24,"")</f>
        <v/>
      </c>
      <c r="AD24" s="4" t="str">
        <f>IF(MAX($F23:$AI23)&gt;0.01,AD23+IF(COLUMN()-COLUMN(Payer)+1='Settlement Transactions'!$B24,1,IF(COLUMN()-COLUMN(Payer)+1='Settlement Transactions'!$C24,-1,0))*'Settlement Transactions'!$D24,"")</f>
        <v/>
      </c>
      <c r="AE24" s="4" t="str">
        <f>IF(MAX($F23:$AI23)&gt;0.01,AE23+IF(COLUMN()-COLUMN(Payer)+1='Settlement Transactions'!$B24,1,IF(COLUMN()-COLUMN(Payer)+1='Settlement Transactions'!$C24,-1,0))*'Settlement Transactions'!$D24,"")</f>
        <v/>
      </c>
      <c r="AF24" s="4" t="str">
        <f>IF(MAX($F23:$AI23)&gt;0.01,AF23+IF(COLUMN()-COLUMN(Payer)+1='Settlement Transactions'!$B24,1,IF(COLUMN()-COLUMN(Payer)+1='Settlement Transactions'!$C24,-1,0))*'Settlement Transactions'!$D24,"")</f>
        <v/>
      </c>
      <c r="AG24" s="4" t="str">
        <f>IF(MAX($F23:$AI23)&gt;0.01,AG23+IF(COLUMN()-COLUMN(Payer)+1='Settlement Transactions'!$B24,1,IF(COLUMN()-COLUMN(Payer)+1='Settlement Transactions'!$C24,-1,0))*'Settlement Transactions'!$D24,"")</f>
        <v/>
      </c>
      <c r="AH24" s="4" t="str">
        <f>IF(MAX($F23:$AI23)&gt;0.01,AH23+IF(COLUMN()-COLUMN(Payer)+1='Settlement Transactions'!$B24,1,IF(COLUMN()-COLUMN(Payer)+1='Settlement Transactions'!$C24,-1,0))*'Settlement Transactions'!$D24,"")</f>
        <v/>
      </c>
      <c r="AI24" s="4" t="str">
        <f>IF(MAX($F23:$AI23)&gt;0.01,AI23+IF(COLUMN()-COLUMN(Payer)+1='Settlement Transactions'!$B24,1,IF(COLUMN()-COLUMN(Payer)+1='Settlement Transactions'!$C24,-1,0))*'Settlement Transactions'!$D24,"")</f>
        <v/>
      </c>
    </row>
    <row r="25" spans="2:35" x14ac:dyDescent="0.3">
      <c r="B25" t="str">
        <f t="shared" si="2"/>
        <v/>
      </c>
      <c r="C25" t="str">
        <f t="shared" si="3"/>
        <v/>
      </c>
      <c r="D25" s="2" t="str">
        <f>IF(MAX($F24:$AI24)&gt;0.01,MIN(ABS(INDEX($F24:$AI24,'Settlement Transactions'!B25)),ABS(INDEX($F24:$AI24,'Settlement Transactions'!C25))),"")</f>
        <v/>
      </c>
      <c r="F25" s="4" t="str">
        <f>IF(MAX($F24:$AI24)&gt;0.01,F24+IF(COLUMN()-COLUMN(Payer)+1='Settlement Transactions'!$B25,1,IF(COLUMN()-COLUMN(Payer)+1='Settlement Transactions'!$C25,-1,0))*'Settlement Transactions'!$D25,"")</f>
        <v/>
      </c>
      <c r="G25" s="4" t="str">
        <f>IF(MAX($F24:$AI24)&gt;0.01,G24+IF(COLUMN()-COLUMN(Payer)+1='Settlement Transactions'!$B25,1,IF(COLUMN()-COLUMN(Payer)+1='Settlement Transactions'!$C25,-1,0))*'Settlement Transactions'!$D25,"")</f>
        <v/>
      </c>
      <c r="H25" s="4" t="str">
        <f>IF(MAX($F24:$AI24)&gt;0.01,H24+IF(COLUMN()-COLUMN(Payer)+1='Settlement Transactions'!$B25,1,IF(COLUMN()-COLUMN(Payer)+1='Settlement Transactions'!$C25,-1,0))*'Settlement Transactions'!$D25,"")</f>
        <v/>
      </c>
      <c r="I25" s="4" t="str">
        <f>IF(MAX($F24:$AI24)&gt;0.01,I24+IF(COLUMN()-COLUMN(Payer)+1='Settlement Transactions'!$B25,1,IF(COLUMN()-COLUMN(Payer)+1='Settlement Transactions'!$C25,-1,0))*'Settlement Transactions'!$D25,"")</f>
        <v/>
      </c>
      <c r="J25" s="4" t="str">
        <f>IF(MAX($F24:$AI24)&gt;0.01,J24+IF(COLUMN()-COLUMN(Payer)+1='Settlement Transactions'!$B25,1,IF(COLUMN()-COLUMN(Payer)+1='Settlement Transactions'!$C25,-1,0))*'Settlement Transactions'!$D25,"")</f>
        <v/>
      </c>
      <c r="K25" s="4" t="str">
        <f>IF(MAX($F24:$AI24)&gt;0.01,K24+IF(COLUMN()-COLUMN(Payer)+1='Settlement Transactions'!$B25,1,IF(COLUMN()-COLUMN(Payer)+1='Settlement Transactions'!$C25,-1,0))*'Settlement Transactions'!$D25,"")</f>
        <v/>
      </c>
      <c r="L25" s="4" t="str">
        <f>IF(MAX($F24:$AI24)&gt;0.01,L24+IF(COLUMN()-COLUMN(Payer)+1='Settlement Transactions'!$B25,1,IF(COLUMN()-COLUMN(Payer)+1='Settlement Transactions'!$C25,-1,0))*'Settlement Transactions'!$D25,"")</f>
        <v/>
      </c>
      <c r="M25" s="4" t="str">
        <f>IF(MAX($F24:$AI24)&gt;0.01,M24+IF(COLUMN()-COLUMN(Payer)+1='Settlement Transactions'!$B25,1,IF(COLUMN()-COLUMN(Payer)+1='Settlement Transactions'!$C25,-1,0))*'Settlement Transactions'!$D25,"")</f>
        <v/>
      </c>
      <c r="N25" s="4" t="str">
        <f>IF(MAX($F24:$AI24)&gt;0.01,N24+IF(COLUMN()-COLUMN(Payer)+1='Settlement Transactions'!$B25,1,IF(COLUMN()-COLUMN(Payer)+1='Settlement Transactions'!$C25,-1,0))*'Settlement Transactions'!$D25,"")</f>
        <v/>
      </c>
      <c r="O25" s="4" t="str">
        <f>IF(MAX($F24:$AI24)&gt;0.01,O24+IF(COLUMN()-COLUMN(Payer)+1='Settlement Transactions'!$B25,1,IF(COLUMN()-COLUMN(Payer)+1='Settlement Transactions'!$C25,-1,0))*'Settlement Transactions'!$D25,"")</f>
        <v/>
      </c>
      <c r="P25" s="4" t="str">
        <f>IF(MAX($F24:$AI24)&gt;0.01,P24+IF(COLUMN()-COLUMN(Payer)+1='Settlement Transactions'!$B25,1,IF(COLUMN()-COLUMN(Payer)+1='Settlement Transactions'!$C25,-1,0))*'Settlement Transactions'!$D25,"")</f>
        <v/>
      </c>
      <c r="Q25" s="4" t="str">
        <f>IF(MAX($F24:$AI24)&gt;0.01,Q24+IF(COLUMN()-COLUMN(Payer)+1='Settlement Transactions'!$B25,1,IF(COLUMN()-COLUMN(Payer)+1='Settlement Transactions'!$C25,-1,0))*'Settlement Transactions'!$D25,"")</f>
        <v/>
      </c>
      <c r="R25" s="4" t="str">
        <f>IF(MAX($F24:$AI24)&gt;0.01,R24+IF(COLUMN()-COLUMN(Payer)+1='Settlement Transactions'!$B25,1,IF(COLUMN()-COLUMN(Payer)+1='Settlement Transactions'!$C25,-1,0))*'Settlement Transactions'!$D25,"")</f>
        <v/>
      </c>
      <c r="S25" s="4" t="str">
        <f>IF(MAX($F24:$AI24)&gt;0.01,S24+IF(COLUMN()-COLUMN(Payer)+1='Settlement Transactions'!$B25,1,IF(COLUMN()-COLUMN(Payer)+1='Settlement Transactions'!$C25,-1,0))*'Settlement Transactions'!$D25,"")</f>
        <v/>
      </c>
      <c r="T25" s="4" t="str">
        <f>IF(MAX($F24:$AI24)&gt;0.01,T24+IF(COLUMN()-COLUMN(Payer)+1='Settlement Transactions'!$B25,1,IF(COLUMN()-COLUMN(Payer)+1='Settlement Transactions'!$C25,-1,0))*'Settlement Transactions'!$D25,"")</f>
        <v/>
      </c>
      <c r="U25" s="4" t="str">
        <f>IF(MAX($F24:$AI24)&gt;0.01,U24+IF(COLUMN()-COLUMN(Payer)+1='Settlement Transactions'!$B25,1,IF(COLUMN()-COLUMN(Payer)+1='Settlement Transactions'!$C25,-1,0))*'Settlement Transactions'!$D25,"")</f>
        <v/>
      </c>
      <c r="V25" s="4" t="str">
        <f>IF(MAX($F24:$AI24)&gt;0.01,V24+IF(COLUMN()-COLUMN(Payer)+1='Settlement Transactions'!$B25,1,IF(COLUMN()-COLUMN(Payer)+1='Settlement Transactions'!$C25,-1,0))*'Settlement Transactions'!$D25,"")</f>
        <v/>
      </c>
      <c r="W25" s="4" t="str">
        <f>IF(MAX($F24:$AI24)&gt;0.01,W24+IF(COLUMN()-COLUMN(Payer)+1='Settlement Transactions'!$B25,1,IF(COLUMN()-COLUMN(Payer)+1='Settlement Transactions'!$C25,-1,0))*'Settlement Transactions'!$D25,"")</f>
        <v/>
      </c>
      <c r="X25" s="4" t="str">
        <f>IF(MAX($F24:$AI24)&gt;0.01,X24+IF(COLUMN()-COLUMN(Payer)+1='Settlement Transactions'!$B25,1,IF(COLUMN()-COLUMN(Payer)+1='Settlement Transactions'!$C25,-1,0))*'Settlement Transactions'!$D25,"")</f>
        <v/>
      </c>
      <c r="Y25" s="4" t="str">
        <f>IF(MAX($F24:$AI24)&gt;0.01,Y24+IF(COLUMN()-COLUMN(Payer)+1='Settlement Transactions'!$B25,1,IF(COLUMN()-COLUMN(Payer)+1='Settlement Transactions'!$C25,-1,0))*'Settlement Transactions'!$D25,"")</f>
        <v/>
      </c>
      <c r="Z25" s="4" t="str">
        <f>IF(MAX($F24:$AI24)&gt;0.01,Z24+IF(COLUMN()-COLUMN(Payer)+1='Settlement Transactions'!$B25,1,IF(COLUMN()-COLUMN(Payer)+1='Settlement Transactions'!$C25,-1,0))*'Settlement Transactions'!$D25,"")</f>
        <v/>
      </c>
      <c r="AA25" s="4" t="str">
        <f>IF(MAX($F24:$AI24)&gt;0.01,AA24+IF(COLUMN()-COLUMN(Payer)+1='Settlement Transactions'!$B25,1,IF(COLUMN()-COLUMN(Payer)+1='Settlement Transactions'!$C25,-1,0))*'Settlement Transactions'!$D25,"")</f>
        <v/>
      </c>
      <c r="AB25" s="4" t="str">
        <f>IF(MAX($F24:$AI24)&gt;0.01,AB24+IF(COLUMN()-COLUMN(Payer)+1='Settlement Transactions'!$B25,1,IF(COLUMN()-COLUMN(Payer)+1='Settlement Transactions'!$C25,-1,0))*'Settlement Transactions'!$D25,"")</f>
        <v/>
      </c>
      <c r="AC25" s="4" t="str">
        <f>IF(MAX($F24:$AI24)&gt;0.01,AC24+IF(COLUMN()-COLUMN(Payer)+1='Settlement Transactions'!$B25,1,IF(COLUMN()-COLUMN(Payer)+1='Settlement Transactions'!$C25,-1,0))*'Settlement Transactions'!$D25,"")</f>
        <v/>
      </c>
      <c r="AD25" s="4" t="str">
        <f>IF(MAX($F24:$AI24)&gt;0.01,AD24+IF(COLUMN()-COLUMN(Payer)+1='Settlement Transactions'!$B25,1,IF(COLUMN()-COLUMN(Payer)+1='Settlement Transactions'!$C25,-1,0))*'Settlement Transactions'!$D25,"")</f>
        <v/>
      </c>
      <c r="AE25" s="4" t="str">
        <f>IF(MAX($F24:$AI24)&gt;0.01,AE24+IF(COLUMN()-COLUMN(Payer)+1='Settlement Transactions'!$B25,1,IF(COLUMN()-COLUMN(Payer)+1='Settlement Transactions'!$C25,-1,0))*'Settlement Transactions'!$D25,"")</f>
        <v/>
      </c>
      <c r="AF25" s="4" t="str">
        <f>IF(MAX($F24:$AI24)&gt;0.01,AF24+IF(COLUMN()-COLUMN(Payer)+1='Settlement Transactions'!$B25,1,IF(COLUMN()-COLUMN(Payer)+1='Settlement Transactions'!$C25,-1,0))*'Settlement Transactions'!$D25,"")</f>
        <v/>
      </c>
      <c r="AG25" s="4" t="str">
        <f>IF(MAX($F24:$AI24)&gt;0.01,AG24+IF(COLUMN()-COLUMN(Payer)+1='Settlement Transactions'!$B25,1,IF(COLUMN()-COLUMN(Payer)+1='Settlement Transactions'!$C25,-1,0))*'Settlement Transactions'!$D25,"")</f>
        <v/>
      </c>
      <c r="AH25" s="4" t="str">
        <f>IF(MAX($F24:$AI24)&gt;0.01,AH24+IF(COLUMN()-COLUMN(Payer)+1='Settlement Transactions'!$B25,1,IF(COLUMN()-COLUMN(Payer)+1='Settlement Transactions'!$C25,-1,0))*'Settlement Transactions'!$D25,"")</f>
        <v/>
      </c>
      <c r="AI25" s="4" t="str">
        <f>IF(MAX($F24:$AI24)&gt;0.01,AI24+IF(COLUMN()-COLUMN(Payer)+1='Settlement Transactions'!$B25,1,IF(COLUMN()-COLUMN(Payer)+1='Settlement Transactions'!$C25,-1,0))*'Settlement Transactions'!$D25,"")</f>
        <v/>
      </c>
    </row>
    <row r="26" spans="2:35" x14ac:dyDescent="0.3">
      <c r="B26" t="str">
        <f t="shared" si="2"/>
        <v/>
      </c>
      <c r="C26" t="str">
        <f t="shared" si="3"/>
        <v/>
      </c>
      <c r="D26" s="2" t="str">
        <f>IF(MAX($F25:$AI25)&gt;0.01,MIN(ABS(INDEX($F25:$AI25,'Settlement Transactions'!B26)),ABS(INDEX($F25:$AI25,'Settlement Transactions'!C26))),"")</f>
        <v/>
      </c>
      <c r="F26" s="4" t="str">
        <f>IF(MAX($F25:$AI25)&gt;0.01,F25+IF(COLUMN()-COLUMN(Payer)+1='Settlement Transactions'!$B26,1,IF(COLUMN()-COLUMN(Payer)+1='Settlement Transactions'!$C26,-1,0))*'Settlement Transactions'!$D26,"")</f>
        <v/>
      </c>
      <c r="G26" s="4" t="str">
        <f>IF(MAX($F25:$AI25)&gt;0.01,G25+IF(COLUMN()-COLUMN(Payer)+1='Settlement Transactions'!$B26,1,IF(COLUMN()-COLUMN(Payer)+1='Settlement Transactions'!$C26,-1,0))*'Settlement Transactions'!$D26,"")</f>
        <v/>
      </c>
      <c r="H26" s="4" t="str">
        <f>IF(MAX($F25:$AI25)&gt;0.01,H25+IF(COLUMN()-COLUMN(Payer)+1='Settlement Transactions'!$B26,1,IF(COLUMN()-COLUMN(Payer)+1='Settlement Transactions'!$C26,-1,0))*'Settlement Transactions'!$D26,"")</f>
        <v/>
      </c>
      <c r="I26" s="4" t="str">
        <f>IF(MAX($F25:$AI25)&gt;0.01,I25+IF(COLUMN()-COLUMN(Payer)+1='Settlement Transactions'!$B26,1,IF(COLUMN()-COLUMN(Payer)+1='Settlement Transactions'!$C26,-1,0))*'Settlement Transactions'!$D26,"")</f>
        <v/>
      </c>
      <c r="J26" s="4" t="str">
        <f>IF(MAX($F25:$AI25)&gt;0.01,J25+IF(COLUMN()-COLUMN(Payer)+1='Settlement Transactions'!$B26,1,IF(COLUMN()-COLUMN(Payer)+1='Settlement Transactions'!$C26,-1,0))*'Settlement Transactions'!$D26,"")</f>
        <v/>
      </c>
      <c r="K26" s="4" t="str">
        <f>IF(MAX($F25:$AI25)&gt;0.01,K25+IF(COLUMN()-COLUMN(Payer)+1='Settlement Transactions'!$B26,1,IF(COLUMN()-COLUMN(Payer)+1='Settlement Transactions'!$C26,-1,0))*'Settlement Transactions'!$D26,"")</f>
        <v/>
      </c>
      <c r="L26" s="4" t="str">
        <f>IF(MAX($F25:$AI25)&gt;0.01,L25+IF(COLUMN()-COLUMN(Payer)+1='Settlement Transactions'!$B26,1,IF(COLUMN()-COLUMN(Payer)+1='Settlement Transactions'!$C26,-1,0))*'Settlement Transactions'!$D26,"")</f>
        <v/>
      </c>
      <c r="M26" s="4" t="str">
        <f>IF(MAX($F25:$AI25)&gt;0.01,M25+IF(COLUMN()-COLUMN(Payer)+1='Settlement Transactions'!$B26,1,IF(COLUMN()-COLUMN(Payer)+1='Settlement Transactions'!$C26,-1,0))*'Settlement Transactions'!$D26,"")</f>
        <v/>
      </c>
      <c r="N26" s="4" t="str">
        <f>IF(MAX($F25:$AI25)&gt;0.01,N25+IF(COLUMN()-COLUMN(Payer)+1='Settlement Transactions'!$B26,1,IF(COLUMN()-COLUMN(Payer)+1='Settlement Transactions'!$C26,-1,0))*'Settlement Transactions'!$D26,"")</f>
        <v/>
      </c>
      <c r="O26" s="4" t="str">
        <f>IF(MAX($F25:$AI25)&gt;0.01,O25+IF(COLUMN()-COLUMN(Payer)+1='Settlement Transactions'!$B26,1,IF(COLUMN()-COLUMN(Payer)+1='Settlement Transactions'!$C26,-1,0))*'Settlement Transactions'!$D26,"")</f>
        <v/>
      </c>
      <c r="P26" s="4" t="str">
        <f>IF(MAX($F25:$AI25)&gt;0.01,P25+IF(COLUMN()-COLUMN(Payer)+1='Settlement Transactions'!$B26,1,IF(COLUMN()-COLUMN(Payer)+1='Settlement Transactions'!$C26,-1,0))*'Settlement Transactions'!$D26,"")</f>
        <v/>
      </c>
      <c r="Q26" s="4" t="str">
        <f>IF(MAX($F25:$AI25)&gt;0.01,Q25+IF(COLUMN()-COLUMN(Payer)+1='Settlement Transactions'!$B26,1,IF(COLUMN()-COLUMN(Payer)+1='Settlement Transactions'!$C26,-1,0))*'Settlement Transactions'!$D26,"")</f>
        <v/>
      </c>
      <c r="R26" s="4" t="str">
        <f>IF(MAX($F25:$AI25)&gt;0.01,R25+IF(COLUMN()-COLUMN(Payer)+1='Settlement Transactions'!$B26,1,IF(COLUMN()-COLUMN(Payer)+1='Settlement Transactions'!$C26,-1,0))*'Settlement Transactions'!$D26,"")</f>
        <v/>
      </c>
      <c r="S26" s="4" t="str">
        <f>IF(MAX($F25:$AI25)&gt;0.01,S25+IF(COLUMN()-COLUMN(Payer)+1='Settlement Transactions'!$B26,1,IF(COLUMN()-COLUMN(Payer)+1='Settlement Transactions'!$C26,-1,0))*'Settlement Transactions'!$D26,"")</f>
        <v/>
      </c>
      <c r="T26" s="4" t="str">
        <f>IF(MAX($F25:$AI25)&gt;0.01,T25+IF(COLUMN()-COLUMN(Payer)+1='Settlement Transactions'!$B26,1,IF(COLUMN()-COLUMN(Payer)+1='Settlement Transactions'!$C26,-1,0))*'Settlement Transactions'!$D26,"")</f>
        <v/>
      </c>
      <c r="U26" s="4" t="str">
        <f>IF(MAX($F25:$AI25)&gt;0.01,U25+IF(COLUMN()-COLUMN(Payer)+1='Settlement Transactions'!$B26,1,IF(COLUMN()-COLUMN(Payer)+1='Settlement Transactions'!$C26,-1,0))*'Settlement Transactions'!$D26,"")</f>
        <v/>
      </c>
      <c r="V26" s="4" t="str">
        <f>IF(MAX($F25:$AI25)&gt;0.01,V25+IF(COLUMN()-COLUMN(Payer)+1='Settlement Transactions'!$B26,1,IF(COLUMN()-COLUMN(Payer)+1='Settlement Transactions'!$C26,-1,0))*'Settlement Transactions'!$D26,"")</f>
        <v/>
      </c>
      <c r="W26" s="4" t="str">
        <f>IF(MAX($F25:$AI25)&gt;0.01,W25+IF(COLUMN()-COLUMN(Payer)+1='Settlement Transactions'!$B26,1,IF(COLUMN()-COLUMN(Payer)+1='Settlement Transactions'!$C26,-1,0))*'Settlement Transactions'!$D26,"")</f>
        <v/>
      </c>
      <c r="X26" s="4" t="str">
        <f>IF(MAX($F25:$AI25)&gt;0.01,X25+IF(COLUMN()-COLUMN(Payer)+1='Settlement Transactions'!$B26,1,IF(COLUMN()-COLUMN(Payer)+1='Settlement Transactions'!$C26,-1,0))*'Settlement Transactions'!$D26,"")</f>
        <v/>
      </c>
      <c r="Y26" s="4" t="str">
        <f>IF(MAX($F25:$AI25)&gt;0.01,Y25+IF(COLUMN()-COLUMN(Payer)+1='Settlement Transactions'!$B26,1,IF(COLUMN()-COLUMN(Payer)+1='Settlement Transactions'!$C26,-1,0))*'Settlement Transactions'!$D26,"")</f>
        <v/>
      </c>
      <c r="Z26" s="4" t="str">
        <f>IF(MAX($F25:$AI25)&gt;0.01,Z25+IF(COLUMN()-COLUMN(Payer)+1='Settlement Transactions'!$B26,1,IF(COLUMN()-COLUMN(Payer)+1='Settlement Transactions'!$C26,-1,0))*'Settlement Transactions'!$D26,"")</f>
        <v/>
      </c>
      <c r="AA26" s="4" t="str">
        <f>IF(MAX($F25:$AI25)&gt;0.01,AA25+IF(COLUMN()-COLUMN(Payer)+1='Settlement Transactions'!$B26,1,IF(COLUMN()-COLUMN(Payer)+1='Settlement Transactions'!$C26,-1,0))*'Settlement Transactions'!$D26,"")</f>
        <v/>
      </c>
      <c r="AB26" s="4" t="str">
        <f>IF(MAX($F25:$AI25)&gt;0.01,AB25+IF(COLUMN()-COLUMN(Payer)+1='Settlement Transactions'!$B26,1,IF(COLUMN()-COLUMN(Payer)+1='Settlement Transactions'!$C26,-1,0))*'Settlement Transactions'!$D26,"")</f>
        <v/>
      </c>
      <c r="AC26" s="4" t="str">
        <f>IF(MAX($F25:$AI25)&gt;0.01,AC25+IF(COLUMN()-COLUMN(Payer)+1='Settlement Transactions'!$B26,1,IF(COLUMN()-COLUMN(Payer)+1='Settlement Transactions'!$C26,-1,0))*'Settlement Transactions'!$D26,"")</f>
        <v/>
      </c>
      <c r="AD26" s="4" t="str">
        <f>IF(MAX($F25:$AI25)&gt;0.01,AD25+IF(COLUMN()-COLUMN(Payer)+1='Settlement Transactions'!$B26,1,IF(COLUMN()-COLUMN(Payer)+1='Settlement Transactions'!$C26,-1,0))*'Settlement Transactions'!$D26,"")</f>
        <v/>
      </c>
      <c r="AE26" s="4" t="str">
        <f>IF(MAX($F25:$AI25)&gt;0.01,AE25+IF(COLUMN()-COLUMN(Payer)+1='Settlement Transactions'!$B26,1,IF(COLUMN()-COLUMN(Payer)+1='Settlement Transactions'!$C26,-1,0))*'Settlement Transactions'!$D26,"")</f>
        <v/>
      </c>
      <c r="AF26" s="4" t="str">
        <f>IF(MAX($F25:$AI25)&gt;0.01,AF25+IF(COLUMN()-COLUMN(Payer)+1='Settlement Transactions'!$B26,1,IF(COLUMN()-COLUMN(Payer)+1='Settlement Transactions'!$C26,-1,0))*'Settlement Transactions'!$D26,"")</f>
        <v/>
      </c>
      <c r="AG26" s="4" t="str">
        <f>IF(MAX($F25:$AI25)&gt;0.01,AG25+IF(COLUMN()-COLUMN(Payer)+1='Settlement Transactions'!$B26,1,IF(COLUMN()-COLUMN(Payer)+1='Settlement Transactions'!$C26,-1,0))*'Settlement Transactions'!$D26,"")</f>
        <v/>
      </c>
      <c r="AH26" s="4" t="str">
        <f>IF(MAX($F25:$AI25)&gt;0.01,AH25+IF(COLUMN()-COLUMN(Payer)+1='Settlement Transactions'!$B26,1,IF(COLUMN()-COLUMN(Payer)+1='Settlement Transactions'!$C26,-1,0))*'Settlement Transactions'!$D26,"")</f>
        <v/>
      </c>
      <c r="AI26" s="4" t="str">
        <f>IF(MAX($F25:$AI25)&gt;0.01,AI25+IF(COLUMN()-COLUMN(Payer)+1='Settlement Transactions'!$B26,1,IF(COLUMN()-COLUMN(Payer)+1='Settlement Transactions'!$C26,-1,0))*'Settlement Transactions'!$D26,"")</f>
        <v/>
      </c>
    </row>
    <row r="27" spans="2:35" x14ac:dyDescent="0.3">
      <c r="B27" t="str">
        <f t="shared" si="2"/>
        <v/>
      </c>
      <c r="C27" t="str">
        <f t="shared" si="3"/>
        <v/>
      </c>
      <c r="D27" s="2" t="str">
        <f>IF(MAX($F26:$AI26)&gt;0.01,MIN(ABS(INDEX($F26:$AI26,'Settlement Transactions'!B27)),ABS(INDEX($F26:$AI26,'Settlement Transactions'!C27))),"")</f>
        <v/>
      </c>
      <c r="F27" s="4" t="str">
        <f>IF(MAX($F26:$AI26)&gt;0.01,F26+IF(COLUMN()-COLUMN(Payer)+1='Settlement Transactions'!$B27,1,IF(COLUMN()-COLUMN(Payer)+1='Settlement Transactions'!$C27,-1,0))*'Settlement Transactions'!$D27,"")</f>
        <v/>
      </c>
      <c r="G27" s="4" t="str">
        <f>IF(MAX($F26:$AI26)&gt;0.01,G26+IF(COLUMN()-COLUMN(Payer)+1='Settlement Transactions'!$B27,1,IF(COLUMN()-COLUMN(Payer)+1='Settlement Transactions'!$C27,-1,0))*'Settlement Transactions'!$D27,"")</f>
        <v/>
      </c>
      <c r="H27" s="4" t="str">
        <f>IF(MAX($F26:$AI26)&gt;0.01,H26+IF(COLUMN()-COLUMN(Payer)+1='Settlement Transactions'!$B27,1,IF(COLUMN()-COLUMN(Payer)+1='Settlement Transactions'!$C27,-1,0))*'Settlement Transactions'!$D27,"")</f>
        <v/>
      </c>
      <c r="I27" s="4" t="str">
        <f>IF(MAX($F26:$AI26)&gt;0.01,I26+IF(COLUMN()-COLUMN(Payer)+1='Settlement Transactions'!$B27,1,IF(COLUMN()-COLUMN(Payer)+1='Settlement Transactions'!$C27,-1,0))*'Settlement Transactions'!$D27,"")</f>
        <v/>
      </c>
      <c r="J27" s="4" t="str">
        <f>IF(MAX($F26:$AI26)&gt;0.01,J26+IF(COLUMN()-COLUMN(Payer)+1='Settlement Transactions'!$B27,1,IF(COLUMN()-COLUMN(Payer)+1='Settlement Transactions'!$C27,-1,0))*'Settlement Transactions'!$D27,"")</f>
        <v/>
      </c>
      <c r="K27" s="4" t="str">
        <f>IF(MAX($F26:$AI26)&gt;0.01,K26+IF(COLUMN()-COLUMN(Payer)+1='Settlement Transactions'!$B27,1,IF(COLUMN()-COLUMN(Payer)+1='Settlement Transactions'!$C27,-1,0))*'Settlement Transactions'!$D27,"")</f>
        <v/>
      </c>
      <c r="L27" s="4" t="str">
        <f>IF(MAX($F26:$AI26)&gt;0.01,L26+IF(COLUMN()-COLUMN(Payer)+1='Settlement Transactions'!$B27,1,IF(COLUMN()-COLUMN(Payer)+1='Settlement Transactions'!$C27,-1,0))*'Settlement Transactions'!$D27,"")</f>
        <v/>
      </c>
      <c r="M27" s="4" t="str">
        <f>IF(MAX($F26:$AI26)&gt;0.01,M26+IF(COLUMN()-COLUMN(Payer)+1='Settlement Transactions'!$B27,1,IF(COLUMN()-COLUMN(Payer)+1='Settlement Transactions'!$C27,-1,0))*'Settlement Transactions'!$D27,"")</f>
        <v/>
      </c>
      <c r="N27" s="4" t="str">
        <f>IF(MAX($F26:$AI26)&gt;0.01,N26+IF(COLUMN()-COLUMN(Payer)+1='Settlement Transactions'!$B27,1,IF(COLUMN()-COLUMN(Payer)+1='Settlement Transactions'!$C27,-1,0))*'Settlement Transactions'!$D27,"")</f>
        <v/>
      </c>
      <c r="O27" s="4" t="str">
        <f>IF(MAX($F26:$AI26)&gt;0.01,O26+IF(COLUMN()-COLUMN(Payer)+1='Settlement Transactions'!$B27,1,IF(COLUMN()-COLUMN(Payer)+1='Settlement Transactions'!$C27,-1,0))*'Settlement Transactions'!$D27,"")</f>
        <v/>
      </c>
      <c r="P27" s="4" t="str">
        <f>IF(MAX($F26:$AI26)&gt;0.01,P26+IF(COLUMN()-COLUMN(Payer)+1='Settlement Transactions'!$B27,1,IF(COLUMN()-COLUMN(Payer)+1='Settlement Transactions'!$C27,-1,0))*'Settlement Transactions'!$D27,"")</f>
        <v/>
      </c>
      <c r="Q27" s="4" t="str">
        <f>IF(MAX($F26:$AI26)&gt;0.01,Q26+IF(COLUMN()-COLUMN(Payer)+1='Settlement Transactions'!$B27,1,IF(COLUMN()-COLUMN(Payer)+1='Settlement Transactions'!$C27,-1,0))*'Settlement Transactions'!$D27,"")</f>
        <v/>
      </c>
      <c r="R27" s="4" t="str">
        <f>IF(MAX($F26:$AI26)&gt;0.01,R26+IF(COLUMN()-COLUMN(Payer)+1='Settlement Transactions'!$B27,1,IF(COLUMN()-COLUMN(Payer)+1='Settlement Transactions'!$C27,-1,0))*'Settlement Transactions'!$D27,"")</f>
        <v/>
      </c>
      <c r="S27" s="4" t="str">
        <f>IF(MAX($F26:$AI26)&gt;0.01,S26+IF(COLUMN()-COLUMN(Payer)+1='Settlement Transactions'!$B27,1,IF(COLUMN()-COLUMN(Payer)+1='Settlement Transactions'!$C27,-1,0))*'Settlement Transactions'!$D27,"")</f>
        <v/>
      </c>
      <c r="T27" s="4" t="str">
        <f>IF(MAX($F26:$AI26)&gt;0.01,T26+IF(COLUMN()-COLUMN(Payer)+1='Settlement Transactions'!$B27,1,IF(COLUMN()-COLUMN(Payer)+1='Settlement Transactions'!$C27,-1,0))*'Settlement Transactions'!$D27,"")</f>
        <v/>
      </c>
      <c r="U27" s="4" t="str">
        <f>IF(MAX($F26:$AI26)&gt;0.01,U26+IF(COLUMN()-COLUMN(Payer)+1='Settlement Transactions'!$B27,1,IF(COLUMN()-COLUMN(Payer)+1='Settlement Transactions'!$C27,-1,0))*'Settlement Transactions'!$D27,"")</f>
        <v/>
      </c>
      <c r="V27" s="4" t="str">
        <f>IF(MAX($F26:$AI26)&gt;0.01,V26+IF(COLUMN()-COLUMN(Payer)+1='Settlement Transactions'!$B27,1,IF(COLUMN()-COLUMN(Payer)+1='Settlement Transactions'!$C27,-1,0))*'Settlement Transactions'!$D27,"")</f>
        <v/>
      </c>
      <c r="W27" s="4" t="str">
        <f>IF(MAX($F26:$AI26)&gt;0.01,W26+IF(COLUMN()-COLUMN(Payer)+1='Settlement Transactions'!$B27,1,IF(COLUMN()-COLUMN(Payer)+1='Settlement Transactions'!$C27,-1,0))*'Settlement Transactions'!$D27,"")</f>
        <v/>
      </c>
      <c r="X27" s="4" t="str">
        <f>IF(MAX($F26:$AI26)&gt;0.01,X26+IF(COLUMN()-COLUMN(Payer)+1='Settlement Transactions'!$B27,1,IF(COLUMN()-COLUMN(Payer)+1='Settlement Transactions'!$C27,-1,0))*'Settlement Transactions'!$D27,"")</f>
        <v/>
      </c>
      <c r="Y27" s="4" t="str">
        <f>IF(MAX($F26:$AI26)&gt;0.01,Y26+IF(COLUMN()-COLUMN(Payer)+1='Settlement Transactions'!$B27,1,IF(COLUMN()-COLUMN(Payer)+1='Settlement Transactions'!$C27,-1,0))*'Settlement Transactions'!$D27,"")</f>
        <v/>
      </c>
      <c r="Z27" s="4" t="str">
        <f>IF(MAX($F26:$AI26)&gt;0.01,Z26+IF(COLUMN()-COLUMN(Payer)+1='Settlement Transactions'!$B27,1,IF(COLUMN()-COLUMN(Payer)+1='Settlement Transactions'!$C27,-1,0))*'Settlement Transactions'!$D27,"")</f>
        <v/>
      </c>
      <c r="AA27" s="4" t="str">
        <f>IF(MAX($F26:$AI26)&gt;0.01,AA26+IF(COLUMN()-COLUMN(Payer)+1='Settlement Transactions'!$B27,1,IF(COLUMN()-COLUMN(Payer)+1='Settlement Transactions'!$C27,-1,0))*'Settlement Transactions'!$D27,"")</f>
        <v/>
      </c>
      <c r="AB27" s="4" t="str">
        <f>IF(MAX($F26:$AI26)&gt;0.01,AB26+IF(COLUMN()-COLUMN(Payer)+1='Settlement Transactions'!$B27,1,IF(COLUMN()-COLUMN(Payer)+1='Settlement Transactions'!$C27,-1,0))*'Settlement Transactions'!$D27,"")</f>
        <v/>
      </c>
      <c r="AC27" s="4" t="str">
        <f>IF(MAX($F26:$AI26)&gt;0.01,AC26+IF(COLUMN()-COLUMN(Payer)+1='Settlement Transactions'!$B27,1,IF(COLUMN()-COLUMN(Payer)+1='Settlement Transactions'!$C27,-1,0))*'Settlement Transactions'!$D27,"")</f>
        <v/>
      </c>
      <c r="AD27" s="4" t="str">
        <f>IF(MAX($F26:$AI26)&gt;0.01,AD26+IF(COLUMN()-COLUMN(Payer)+1='Settlement Transactions'!$B27,1,IF(COLUMN()-COLUMN(Payer)+1='Settlement Transactions'!$C27,-1,0))*'Settlement Transactions'!$D27,"")</f>
        <v/>
      </c>
      <c r="AE27" s="4" t="str">
        <f>IF(MAX($F26:$AI26)&gt;0.01,AE26+IF(COLUMN()-COLUMN(Payer)+1='Settlement Transactions'!$B27,1,IF(COLUMN()-COLUMN(Payer)+1='Settlement Transactions'!$C27,-1,0))*'Settlement Transactions'!$D27,"")</f>
        <v/>
      </c>
      <c r="AF27" s="4" t="str">
        <f>IF(MAX($F26:$AI26)&gt;0.01,AF26+IF(COLUMN()-COLUMN(Payer)+1='Settlement Transactions'!$B27,1,IF(COLUMN()-COLUMN(Payer)+1='Settlement Transactions'!$C27,-1,0))*'Settlement Transactions'!$D27,"")</f>
        <v/>
      </c>
      <c r="AG27" s="4" t="str">
        <f>IF(MAX($F26:$AI26)&gt;0.01,AG26+IF(COLUMN()-COLUMN(Payer)+1='Settlement Transactions'!$B27,1,IF(COLUMN()-COLUMN(Payer)+1='Settlement Transactions'!$C27,-1,0))*'Settlement Transactions'!$D27,"")</f>
        <v/>
      </c>
      <c r="AH27" s="4" t="str">
        <f>IF(MAX($F26:$AI26)&gt;0.01,AH26+IF(COLUMN()-COLUMN(Payer)+1='Settlement Transactions'!$B27,1,IF(COLUMN()-COLUMN(Payer)+1='Settlement Transactions'!$C27,-1,0))*'Settlement Transactions'!$D27,"")</f>
        <v/>
      </c>
      <c r="AI27" s="4" t="str">
        <f>IF(MAX($F26:$AI26)&gt;0.01,AI26+IF(COLUMN()-COLUMN(Payer)+1='Settlement Transactions'!$B27,1,IF(COLUMN()-COLUMN(Payer)+1='Settlement Transactions'!$C27,-1,0))*'Settlement Transactions'!$D27,"")</f>
        <v/>
      </c>
    </row>
    <row r="28" spans="2:35" x14ac:dyDescent="0.3">
      <c r="B28" t="str">
        <f t="shared" si="2"/>
        <v/>
      </c>
      <c r="C28" t="str">
        <f t="shared" si="3"/>
        <v/>
      </c>
      <c r="D28" s="2" t="str">
        <f>IF(MAX($F27:$AI27)&gt;0.01,MIN(ABS(INDEX($F27:$AI27,'Settlement Transactions'!B28)),ABS(INDEX($F27:$AI27,'Settlement Transactions'!C28))),"")</f>
        <v/>
      </c>
      <c r="F28" s="4" t="str">
        <f>IF(MAX($F27:$AI27)&gt;0.01,F27+IF(COLUMN()-COLUMN(Payer)+1='Settlement Transactions'!$B28,1,IF(COLUMN()-COLUMN(Payer)+1='Settlement Transactions'!$C28,-1,0))*'Settlement Transactions'!$D28,"")</f>
        <v/>
      </c>
      <c r="G28" s="4" t="str">
        <f>IF(MAX($F27:$AI27)&gt;0.01,G27+IF(COLUMN()-COLUMN(Payer)+1='Settlement Transactions'!$B28,1,IF(COLUMN()-COLUMN(Payer)+1='Settlement Transactions'!$C28,-1,0))*'Settlement Transactions'!$D28,"")</f>
        <v/>
      </c>
      <c r="H28" s="4" t="str">
        <f>IF(MAX($F27:$AI27)&gt;0.01,H27+IF(COLUMN()-COLUMN(Payer)+1='Settlement Transactions'!$B28,1,IF(COLUMN()-COLUMN(Payer)+1='Settlement Transactions'!$C28,-1,0))*'Settlement Transactions'!$D28,"")</f>
        <v/>
      </c>
      <c r="I28" s="4" t="str">
        <f>IF(MAX($F27:$AI27)&gt;0.01,I27+IF(COLUMN()-COLUMN(Payer)+1='Settlement Transactions'!$B28,1,IF(COLUMN()-COLUMN(Payer)+1='Settlement Transactions'!$C28,-1,0))*'Settlement Transactions'!$D28,"")</f>
        <v/>
      </c>
      <c r="J28" s="4" t="str">
        <f>IF(MAX($F27:$AI27)&gt;0.01,J27+IF(COLUMN()-COLUMN(Payer)+1='Settlement Transactions'!$B28,1,IF(COLUMN()-COLUMN(Payer)+1='Settlement Transactions'!$C28,-1,0))*'Settlement Transactions'!$D28,"")</f>
        <v/>
      </c>
      <c r="K28" s="4" t="str">
        <f>IF(MAX($F27:$AI27)&gt;0.01,K27+IF(COLUMN()-COLUMN(Payer)+1='Settlement Transactions'!$B28,1,IF(COLUMN()-COLUMN(Payer)+1='Settlement Transactions'!$C28,-1,0))*'Settlement Transactions'!$D28,"")</f>
        <v/>
      </c>
      <c r="L28" s="4" t="str">
        <f>IF(MAX($F27:$AI27)&gt;0.01,L27+IF(COLUMN()-COLUMN(Payer)+1='Settlement Transactions'!$B28,1,IF(COLUMN()-COLUMN(Payer)+1='Settlement Transactions'!$C28,-1,0))*'Settlement Transactions'!$D28,"")</f>
        <v/>
      </c>
      <c r="M28" s="4" t="str">
        <f>IF(MAX($F27:$AI27)&gt;0.01,M27+IF(COLUMN()-COLUMN(Payer)+1='Settlement Transactions'!$B28,1,IF(COLUMN()-COLUMN(Payer)+1='Settlement Transactions'!$C28,-1,0))*'Settlement Transactions'!$D28,"")</f>
        <v/>
      </c>
      <c r="N28" s="4" t="str">
        <f>IF(MAX($F27:$AI27)&gt;0.01,N27+IF(COLUMN()-COLUMN(Payer)+1='Settlement Transactions'!$B28,1,IF(COLUMN()-COLUMN(Payer)+1='Settlement Transactions'!$C28,-1,0))*'Settlement Transactions'!$D28,"")</f>
        <v/>
      </c>
      <c r="O28" s="4" t="str">
        <f>IF(MAX($F27:$AI27)&gt;0.01,O27+IF(COLUMN()-COLUMN(Payer)+1='Settlement Transactions'!$B28,1,IF(COLUMN()-COLUMN(Payer)+1='Settlement Transactions'!$C28,-1,0))*'Settlement Transactions'!$D28,"")</f>
        <v/>
      </c>
      <c r="P28" s="4" t="str">
        <f>IF(MAX($F27:$AI27)&gt;0.01,P27+IF(COLUMN()-COLUMN(Payer)+1='Settlement Transactions'!$B28,1,IF(COLUMN()-COLUMN(Payer)+1='Settlement Transactions'!$C28,-1,0))*'Settlement Transactions'!$D28,"")</f>
        <v/>
      </c>
      <c r="Q28" s="4" t="str">
        <f>IF(MAX($F27:$AI27)&gt;0.01,Q27+IF(COLUMN()-COLUMN(Payer)+1='Settlement Transactions'!$B28,1,IF(COLUMN()-COLUMN(Payer)+1='Settlement Transactions'!$C28,-1,0))*'Settlement Transactions'!$D28,"")</f>
        <v/>
      </c>
      <c r="R28" s="4" t="str">
        <f>IF(MAX($F27:$AI27)&gt;0.01,R27+IF(COLUMN()-COLUMN(Payer)+1='Settlement Transactions'!$B28,1,IF(COLUMN()-COLUMN(Payer)+1='Settlement Transactions'!$C28,-1,0))*'Settlement Transactions'!$D28,"")</f>
        <v/>
      </c>
      <c r="S28" s="4" t="str">
        <f>IF(MAX($F27:$AI27)&gt;0.01,S27+IF(COLUMN()-COLUMN(Payer)+1='Settlement Transactions'!$B28,1,IF(COLUMN()-COLUMN(Payer)+1='Settlement Transactions'!$C28,-1,0))*'Settlement Transactions'!$D28,"")</f>
        <v/>
      </c>
      <c r="T28" s="4" t="str">
        <f>IF(MAX($F27:$AI27)&gt;0.01,T27+IF(COLUMN()-COLUMN(Payer)+1='Settlement Transactions'!$B28,1,IF(COLUMN()-COLUMN(Payer)+1='Settlement Transactions'!$C28,-1,0))*'Settlement Transactions'!$D28,"")</f>
        <v/>
      </c>
      <c r="U28" s="4" t="str">
        <f>IF(MAX($F27:$AI27)&gt;0.01,U27+IF(COLUMN()-COLUMN(Payer)+1='Settlement Transactions'!$B28,1,IF(COLUMN()-COLUMN(Payer)+1='Settlement Transactions'!$C28,-1,0))*'Settlement Transactions'!$D28,"")</f>
        <v/>
      </c>
      <c r="V28" s="4" t="str">
        <f>IF(MAX($F27:$AI27)&gt;0.01,V27+IF(COLUMN()-COLUMN(Payer)+1='Settlement Transactions'!$B28,1,IF(COLUMN()-COLUMN(Payer)+1='Settlement Transactions'!$C28,-1,0))*'Settlement Transactions'!$D28,"")</f>
        <v/>
      </c>
      <c r="W28" s="4" t="str">
        <f>IF(MAX($F27:$AI27)&gt;0.01,W27+IF(COLUMN()-COLUMN(Payer)+1='Settlement Transactions'!$B28,1,IF(COLUMN()-COLUMN(Payer)+1='Settlement Transactions'!$C28,-1,0))*'Settlement Transactions'!$D28,"")</f>
        <v/>
      </c>
      <c r="X28" s="4" t="str">
        <f>IF(MAX($F27:$AI27)&gt;0.01,X27+IF(COLUMN()-COLUMN(Payer)+1='Settlement Transactions'!$B28,1,IF(COLUMN()-COLUMN(Payer)+1='Settlement Transactions'!$C28,-1,0))*'Settlement Transactions'!$D28,"")</f>
        <v/>
      </c>
      <c r="Y28" s="4" t="str">
        <f>IF(MAX($F27:$AI27)&gt;0.01,Y27+IF(COLUMN()-COLUMN(Payer)+1='Settlement Transactions'!$B28,1,IF(COLUMN()-COLUMN(Payer)+1='Settlement Transactions'!$C28,-1,0))*'Settlement Transactions'!$D28,"")</f>
        <v/>
      </c>
      <c r="Z28" s="4" t="str">
        <f>IF(MAX($F27:$AI27)&gt;0.01,Z27+IF(COLUMN()-COLUMN(Payer)+1='Settlement Transactions'!$B28,1,IF(COLUMN()-COLUMN(Payer)+1='Settlement Transactions'!$C28,-1,0))*'Settlement Transactions'!$D28,"")</f>
        <v/>
      </c>
      <c r="AA28" s="4" t="str">
        <f>IF(MAX($F27:$AI27)&gt;0.01,AA27+IF(COLUMN()-COLUMN(Payer)+1='Settlement Transactions'!$B28,1,IF(COLUMN()-COLUMN(Payer)+1='Settlement Transactions'!$C28,-1,0))*'Settlement Transactions'!$D28,"")</f>
        <v/>
      </c>
      <c r="AB28" s="4" t="str">
        <f>IF(MAX($F27:$AI27)&gt;0.01,AB27+IF(COLUMN()-COLUMN(Payer)+1='Settlement Transactions'!$B28,1,IF(COLUMN()-COLUMN(Payer)+1='Settlement Transactions'!$C28,-1,0))*'Settlement Transactions'!$D28,"")</f>
        <v/>
      </c>
      <c r="AC28" s="4" t="str">
        <f>IF(MAX($F27:$AI27)&gt;0.01,AC27+IF(COLUMN()-COLUMN(Payer)+1='Settlement Transactions'!$B28,1,IF(COLUMN()-COLUMN(Payer)+1='Settlement Transactions'!$C28,-1,0))*'Settlement Transactions'!$D28,"")</f>
        <v/>
      </c>
      <c r="AD28" s="4" t="str">
        <f>IF(MAX($F27:$AI27)&gt;0.01,AD27+IF(COLUMN()-COLUMN(Payer)+1='Settlement Transactions'!$B28,1,IF(COLUMN()-COLUMN(Payer)+1='Settlement Transactions'!$C28,-1,0))*'Settlement Transactions'!$D28,"")</f>
        <v/>
      </c>
      <c r="AE28" s="4" t="str">
        <f>IF(MAX($F27:$AI27)&gt;0.01,AE27+IF(COLUMN()-COLUMN(Payer)+1='Settlement Transactions'!$B28,1,IF(COLUMN()-COLUMN(Payer)+1='Settlement Transactions'!$C28,-1,0))*'Settlement Transactions'!$D28,"")</f>
        <v/>
      </c>
      <c r="AF28" s="4" t="str">
        <f>IF(MAX($F27:$AI27)&gt;0.01,AF27+IF(COLUMN()-COLUMN(Payer)+1='Settlement Transactions'!$B28,1,IF(COLUMN()-COLUMN(Payer)+1='Settlement Transactions'!$C28,-1,0))*'Settlement Transactions'!$D28,"")</f>
        <v/>
      </c>
      <c r="AG28" s="4" t="str">
        <f>IF(MAX($F27:$AI27)&gt;0.01,AG27+IF(COLUMN()-COLUMN(Payer)+1='Settlement Transactions'!$B28,1,IF(COLUMN()-COLUMN(Payer)+1='Settlement Transactions'!$C28,-1,0))*'Settlement Transactions'!$D28,"")</f>
        <v/>
      </c>
      <c r="AH28" s="4" t="str">
        <f>IF(MAX($F27:$AI27)&gt;0.01,AH27+IF(COLUMN()-COLUMN(Payer)+1='Settlement Transactions'!$B28,1,IF(COLUMN()-COLUMN(Payer)+1='Settlement Transactions'!$C28,-1,0))*'Settlement Transactions'!$D28,"")</f>
        <v/>
      </c>
      <c r="AI28" s="4" t="str">
        <f>IF(MAX($F27:$AI27)&gt;0.01,AI27+IF(COLUMN()-COLUMN(Payer)+1='Settlement Transactions'!$B28,1,IF(COLUMN()-COLUMN(Payer)+1='Settlement Transactions'!$C28,-1,0))*'Settlement Transactions'!$D28,"")</f>
        <v/>
      </c>
    </row>
    <row r="29" spans="2:35" x14ac:dyDescent="0.3">
      <c r="B29" t="str">
        <f t="shared" si="2"/>
        <v/>
      </c>
      <c r="C29" t="str">
        <f t="shared" si="3"/>
        <v/>
      </c>
      <c r="D29" s="2" t="str">
        <f>IF(MAX($F28:$AI28)&gt;0.01,MIN(ABS(INDEX($F28:$AI28,'Settlement Transactions'!B29)),ABS(INDEX($F28:$AI28,'Settlement Transactions'!C29))),"")</f>
        <v/>
      </c>
      <c r="F29" s="4" t="str">
        <f>IF(MAX($F28:$AI28)&gt;0.01,F28+IF(COLUMN()-COLUMN(Payer)+1='Settlement Transactions'!$B29,1,IF(COLUMN()-COLUMN(Payer)+1='Settlement Transactions'!$C29,-1,0))*'Settlement Transactions'!$D29,"")</f>
        <v/>
      </c>
      <c r="G29" s="4" t="str">
        <f>IF(MAX($F28:$AI28)&gt;0.01,G28+IF(COLUMN()-COLUMN(Payer)+1='Settlement Transactions'!$B29,1,IF(COLUMN()-COLUMN(Payer)+1='Settlement Transactions'!$C29,-1,0))*'Settlement Transactions'!$D29,"")</f>
        <v/>
      </c>
      <c r="H29" s="4" t="str">
        <f>IF(MAX($F28:$AI28)&gt;0.01,H28+IF(COLUMN()-COLUMN(Payer)+1='Settlement Transactions'!$B29,1,IF(COLUMN()-COLUMN(Payer)+1='Settlement Transactions'!$C29,-1,0))*'Settlement Transactions'!$D29,"")</f>
        <v/>
      </c>
      <c r="I29" s="4" t="str">
        <f>IF(MAX($F28:$AI28)&gt;0.01,I28+IF(COLUMN()-COLUMN(Payer)+1='Settlement Transactions'!$B29,1,IF(COLUMN()-COLUMN(Payer)+1='Settlement Transactions'!$C29,-1,0))*'Settlement Transactions'!$D29,"")</f>
        <v/>
      </c>
      <c r="J29" s="4" t="str">
        <f>IF(MAX($F28:$AI28)&gt;0.01,J28+IF(COLUMN()-COLUMN(Payer)+1='Settlement Transactions'!$B29,1,IF(COLUMN()-COLUMN(Payer)+1='Settlement Transactions'!$C29,-1,0))*'Settlement Transactions'!$D29,"")</f>
        <v/>
      </c>
      <c r="K29" s="4" t="str">
        <f>IF(MAX($F28:$AI28)&gt;0.01,K28+IF(COLUMN()-COLUMN(Payer)+1='Settlement Transactions'!$B29,1,IF(COLUMN()-COLUMN(Payer)+1='Settlement Transactions'!$C29,-1,0))*'Settlement Transactions'!$D29,"")</f>
        <v/>
      </c>
      <c r="L29" s="4" t="str">
        <f>IF(MAX($F28:$AI28)&gt;0.01,L28+IF(COLUMN()-COLUMN(Payer)+1='Settlement Transactions'!$B29,1,IF(COLUMN()-COLUMN(Payer)+1='Settlement Transactions'!$C29,-1,0))*'Settlement Transactions'!$D29,"")</f>
        <v/>
      </c>
      <c r="M29" s="4" t="str">
        <f>IF(MAX($F28:$AI28)&gt;0.01,M28+IF(COLUMN()-COLUMN(Payer)+1='Settlement Transactions'!$B29,1,IF(COLUMN()-COLUMN(Payer)+1='Settlement Transactions'!$C29,-1,0))*'Settlement Transactions'!$D29,"")</f>
        <v/>
      </c>
      <c r="N29" s="4" t="str">
        <f>IF(MAX($F28:$AI28)&gt;0.01,N28+IF(COLUMN()-COLUMN(Payer)+1='Settlement Transactions'!$B29,1,IF(COLUMN()-COLUMN(Payer)+1='Settlement Transactions'!$C29,-1,0))*'Settlement Transactions'!$D29,"")</f>
        <v/>
      </c>
      <c r="O29" s="4" t="str">
        <f>IF(MAX($F28:$AI28)&gt;0.01,O28+IF(COLUMN()-COLUMN(Payer)+1='Settlement Transactions'!$B29,1,IF(COLUMN()-COLUMN(Payer)+1='Settlement Transactions'!$C29,-1,0))*'Settlement Transactions'!$D29,"")</f>
        <v/>
      </c>
      <c r="P29" s="4" t="str">
        <f>IF(MAX($F28:$AI28)&gt;0.01,P28+IF(COLUMN()-COLUMN(Payer)+1='Settlement Transactions'!$B29,1,IF(COLUMN()-COLUMN(Payer)+1='Settlement Transactions'!$C29,-1,0))*'Settlement Transactions'!$D29,"")</f>
        <v/>
      </c>
      <c r="Q29" s="4" t="str">
        <f>IF(MAX($F28:$AI28)&gt;0.01,Q28+IF(COLUMN()-COLUMN(Payer)+1='Settlement Transactions'!$B29,1,IF(COLUMN()-COLUMN(Payer)+1='Settlement Transactions'!$C29,-1,0))*'Settlement Transactions'!$D29,"")</f>
        <v/>
      </c>
      <c r="R29" s="4" t="str">
        <f>IF(MAX($F28:$AI28)&gt;0.01,R28+IF(COLUMN()-COLUMN(Payer)+1='Settlement Transactions'!$B29,1,IF(COLUMN()-COLUMN(Payer)+1='Settlement Transactions'!$C29,-1,0))*'Settlement Transactions'!$D29,"")</f>
        <v/>
      </c>
      <c r="S29" s="4" t="str">
        <f>IF(MAX($F28:$AI28)&gt;0.01,S28+IF(COLUMN()-COLUMN(Payer)+1='Settlement Transactions'!$B29,1,IF(COLUMN()-COLUMN(Payer)+1='Settlement Transactions'!$C29,-1,0))*'Settlement Transactions'!$D29,"")</f>
        <v/>
      </c>
      <c r="T29" s="4" t="str">
        <f>IF(MAX($F28:$AI28)&gt;0.01,T28+IF(COLUMN()-COLUMN(Payer)+1='Settlement Transactions'!$B29,1,IF(COLUMN()-COLUMN(Payer)+1='Settlement Transactions'!$C29,-1,0))*'Settlement Transactions'!$D29,"")</f>
        <v/>
      </c>
      <c r="U29" s="4" t="str">
        <f>IF(MAX($F28:$AI28)&gt;0.01,U28+IF(COLUMN()-COLUMN(Payer)+1='Settlement Transactions'!$B29,1,IF(COLUMN()-COLUMN(Payer)+1='Settlement Transactions'!$C29,-1,0))*'Settlement Transactions'!$D29,"")</f>
        <v/>
      </c>
      <c r="V29" s="4" t="str">
        <f>IF(MAX($F28:$AI28)&gt;0.01,V28+IF(COLUMN()-COLUMN(Payer)+1='Settlement Transactions'!$B29,1,IF(COLUMN()-COLUMN(Payer)+1='Settlement Transactions'!$C29,-1,0))*'Settlement Transactions'!$D29,"")</f>
        <v/>
      </c>
      <c r="W29" s="4" t="str">
        <f>IF(MAX($F28:$AI28)&gt;0.01,W28+IF(COLUMN()-COLUMN(Payer)+1='Settlement Transactions'!$B29,1,IF(COLUMN()-COLUMN(Payer)+1='Settlement Transactions'!$C29,-1,0))*'Settlement Transactions'!$D29,"")</f>
        <v/>
      </c>
      <c r="X29" s="4" t="str">
        <f>IF(MAX($F28:$AI28)&gt;0.01,X28+IF(COLUMN()-COLUMN(Payer)+1='Settlement Transactions'!$B29,1,IF(COLUMN()-COLUMN(Payer)+1='Settlement Transactions'!$C29,-1,0))*'Settlement Transactions'!$D29,"")</f>
        <v/>
      </c>
      <c r="Y29" s="4" t="str">
        <f>IF(MAX($F28:$AI28)&gt;0.01,Y28+IF(COLUMN()-COLUMN(Payer)+1='Settlement Transactions'!$B29,1,IF(COLUMN()-COLUMN(Payer)+1='Settlement Transactions'!$C29,-1,0))*'Settlement Transactions'!$D29,"")</f>
        <v/>
      </c>
      <c r="Z29" s="4" t="str">
        <f>IF(MAX($F28:$AI28)&gt;0.01,Z28+IF(COLUMN()-COLUMN(Payer)+1='Settlement Transactions'!$B29,1,IF(COLUMN()-COLUMN(Payer)+1='Settlement Transactions'!$C29,-1,0))*'Settlement Transactions'!$D29,"")</f>
        <v/>
      </c>
      <c r="AA29" s="4" t="str">
        <f>IF(MAX($F28:$AI28)&gt;0.01,AA28+IF(COLUMN()-COLUMN(Payer)+1='Settlement Transactions'!$B29,1,IF(COLUMN()-COLUMN(Payer)+1='Settlement Transactions'!$C29,-1,0))*'Settlement Transactions'!$D29,"")</f>
        <v/>
      </c>
      <c r="AB29" s="4" t="str">
        <f>IF(MAX($F28:$AI28)&gt;0.01,AB28+IF(COLUMN()-COLUMN(Payer)+1='Settlement Transactions'!$B29,1,IF(COLUMN()-COLUMN(Payer)+1='Settlement Transactions'!$C29,-1,0))*'Settlement Transactions'!$D29,"")</f>
        <v/>
      </c>
      <c r="AC29" s="4" t="str">
        <f>IF(MAX($F28:$AI28)&gt;0.01,AC28+IF(COLUMN()-COLUMN(Payer)+1='Settlement Transactions'!$B29,1,IF(COLUMN()-COLUMN(Payer)+1='Settlement Transactions'!$C29,-1,0))*'Settlement Transactions'!$D29,"")</f>
        <v/>
      </c>
      <c r="AD29" s="4" t="str">
        <f>IF(MAX($F28:$AI28)&gt;0.01,AD28+IF(COLUMN()-COLUMN(Payer)+1='Settlement Transactions'!$B29,1,IF(COLUMN()-COLUMN(Payer)+1='Settlement Transactions'!$C29,-1,0))*'Settlement Transactions'!$D29,"")</f>
        <v/>
      </c>
      <c r="AE29" s="4" t="str">
        <f>IF(MAX($F28:$AI28)&gt;0.01,AE28+IF(COLUMN()-COLUMN(Payer)+1='Settlement Transactions'!$B29,1,IF(COLUMN()-COLUMN(Payer)+1='Settlement Transactions'!$C29,-1,0))*'Settlement Transactions'!$D29,"")</f>
        <v/>
      </c>
      <c r="AF29" s="4" t="str">
        <f>IF(MAX($F28:$AI28)&gt;0.01,AF28+IF(COLUMN()-COLUMN(Payer)+1='Settlement Transactions'!$B29,1,IF(COLUMN()-COLUMN(Payer)+1='Settlement Transactions'!$C29,-1,0))*'Settlement Transactions'!$D29,"")</f>
        <v/>
      </c>
      <c r="AG29" s="4" t="str">
        <f>IF(MAX($F28:$AI28)&gt;0.01,AG28+IF(COLUMN()-COLUMN(Payer)+1='Settlement Transactions'!$B29,1,IF(COLUMN()-COLUMN(Payer)+1='Settlement Transactions'!$C29,-1,0))*'Settlement Transactions'!$D29,"")</f>
        <v/>
      </c>
      <c r="AH29" s="4" t="str">
        <f>IF(MAX($F28:$AI28)&gt;0.01,AH28+IF(COLUMN()-COLUMN(Payer)+1='Settlement Transactions'!$B29,1,IF(COLUMN()-COLUMN(Payer)+1='Settlement Transactions'!$C29,-1,0))*'Settlement Transactions'!$D29,"")</f>
        <v/>
      </c>
      <c r="AI29" s="4" t="str">
        <f>IF(MAX($F28:$AI28)&gt;0.01,AI28+IF(COLUMN()-COLUMN(Payer)+1='Settlement Transactions'!$B29,1,IF(COLUMN()-COLUMN(Payer)+1='Settlement Transactions'!$C29,-1,0))*'Settlement Transactions'!$D29,"")</f>
        <v/>
      </c>
    </row>
    <row r="30" spans="2:35" x14ac:dyDescent="0.3">
      <c r="B30" t="str">
        <f t="shared" si="2"/>
        <v/>
      </c>
      <c r="C30" t="str">
        <f t="shared" si="3"/>
        <v/>
      </c>
      <c r="D30" s="2" t="str">
        <f>IF(MAX($F29:$AI29)&gt;0.01,MIN(ABS(INDEX($F29:$AI29,'Settlement Transactions'!B30)),ABS(INDEX($F29:$AI29,'Settlement Transactions'!C30))),"")</f>
        <v/>
      </c>
      <c r="F30" s="4" t="str">
        <f>IF(MAX($F29:$AI29)&gt;0.01,F29+IF(COLUMN()-COLUMN(Payer)+1='Settlement Transactions'!$B30,1,IF(COLUMN()-COLUMN(Payer)+1='Settlement Transactions'!$C30,-1,0))*'Settlement Transactions'!$D30,"")</f>
        <v/>
      </c>
      <c r="G30" s="4" t="str">
        <f>IF(MAX($F29:$AI29)&gt;0.01,G29+IF(COLUMN()-COLUMN(Payer)+1='Settlement Transactions'!$B30,1,IF(COLUMN()-COLUMN(Payer)+1='Settlement Transactions'!$C30,-1,0))*'Settlement Transactions'!$D30,"")</f>
        <v/>
      </c>
      <c r="H30" s="4" t="str">
        <f>IF(MAX($F29:$AI29)&gt;0.01,H29+IF(COLUMN()-COLUMN(Payer)+1='Settlement Transactions'!$B30,1,IF(COLUMN()-COLUMN(Payer)+1='Settlement Transactions'!$C30,-1,0))*'Settlement Transactions'!$D30,"")</f>
        <v/>
      </c>
      <c r="I30" s="4" t="str">
        <f>IF(MAX($F29:$AI29)&gt;0.01,I29+IF(COLUMN()-COLUMN(Payer)+1='Settlement Transactions'!$B30,1,IF(COLUMN()-COLUMN(Payer)+1='Settlement Transactions'!$C30,-1,0))*'Settlement Transactions'!$D30,"")</f>
        <v/>
      </c>
      <c r="J30" s="4" t="str">
        <f>IF(MAX($F29:$AI29)&gt;0.01,J29+IF(COLUMN()-COLUMN(Payer)+1='Settlement Transactions'!$B30,1,IF(COLUMN()-COLUMN(Payer)+1='Settlement Transactions'!$C30,-1,0))*'Settlement Transactions'!$D30,"")</f>
        <v/>
      </c>
      <c r="K30" s="4" t="str">
        <f>IF(MAX($F29:$AI29)&gt;0.01,K29+IF(COLUMN()-COLUMN(Payer)+1='Settlement Transactions'!$B30,1,IF(COLUMN()-COLUMN(Payer)+1='Settlement Transactions'!$C30,-1,0))*'Settlement Transactions'!$D30,"")</f>
        <v/>
      </c>
      <c r="L30" s="4" t="str">
        <f>IF(MAX($F29:$AI29)&gt;0.01,L29+IF(COLUMN()-COLUMN(Payer)+1='Settlement Transactions'!$B30,1,IF(COLUMN()-COLUMN(Payer)+1='Settlement Transactions'!$C30,-1,0))*'Settlement Transactions'!$D30,"")</f>
        <v/>
      </c>
      <c r="M30" s="4" t="str">
        <f>IF(MAX($F29:$AI29)&gt;0.01,M29+IF(COLUMN()-COLUMN(Payer)+1='Settlement Transactions'!$B30,1,IF(COLUMN()-COLUMN(Payer)+1='Settlement Transactions'!$C30,-1,0))*'Settlement Transactions'!$D30,"")</f>
        <v/>
      </c>
      <c r="N30" s="4" t="str">
        <f>IF(MAX($F29:$AI29)&gt;0.01,N29+IF(COLUMN()-COLUMN(Payer)+1='Settlement Transactions'!$B30,1,IF(COLUMN()-COLUMN(Payer)+1='Settlement Transactions'!$C30,-1,0))*'Settlement Transactions'!$D30,"")</f>
        <v/>
      </c>
      <c r="O30" s="4" t="str">
        <f>IF(MAX($F29:$AI29)&gt;0.01,O29+IF(COLUMN()-COLUMN(Payer)+1='Settlement Transactions'!$B30,1,IF(COLUMN()-COLUMN(Payer)+1='Settlement Transactions'!$C30,-1,0))*'Settlement Transactions'!$D30,"")</f>
        <v/>
      </c>
      <c r="P30" s="4" t="str">
        <f>IF(MAX($F29:$AI29)&gt;0.01,P29+IF(COLUMN()-COLUMN(Payer)+1='Settlement Transactions'!$B30,1,IF(COLUMN()-COLUMN(Payer)+1='Settlement Transactions'!$C30,-1,0))*'Settlement Transactions'!$D30,"")</f>
        <v/>
      </c>
      <c r="Q30" s="4" t="str">
        <f>IF(MAX($F29:$AI29)&gt;0.01,Q29+IF(COLUMN()-COLUMN(Payer)+1='Settlement Transactions'!$B30,1,IF(COLUMN()-COLUMN(Payer)+1='Settlement Transactions'!$C30,-1,0))*'Settlement Transactions'!$D30,"")</f>
        <v/>
      </c>
      <c r="R30" s="4" t="str">
        <f>IF(MAX($F29:$AI29)&gt;0.01,R29+IF(COLUMN()-COLUMN(Payer)+1='Settlement Transactions'!$B30,1,IF(COLUMN()-COLUMN(Payer)+1='Settlement Transactions'!$C30,-1,0))*'Settlement Transactions'!$D30,"")</f>
        <v/>
      </c>
      <c r="S30" s="4" t="str">
        <f>IF(MAX($F29:$AI29)&gt;0.01,S29+IF(COLUMN()-COLUMN(Payer)+1='Settlement Transactions'!$B30,1,IF(COLUMN()-COLUMN(Payer)+1='Settlement Transactions'!$C30,-1,0))*'Settlement Transactions'!$D30,"")</f>
        <v/>
      </c>
      <c r="T30" s="4" t="str">
        <f>IF(MAX($F29:$AI29)&gt;0.01,T29+IF(COLUMN()-COLUMN(Payer)+1='Settlement Transactions'!$B30,1,IF(COLUMN()-COLUMN(Payer)+1='Settlement Transactions'!$C30,-1,0))*'Settlement Transactions'!$D30,"")</f>
        <v/>
      </c>
      <c r="U30" s="4" t="str">
        <f>IF(MAX($F29:$AI29)&gt;0.01,U29+IF(COLUMN()-COLUMN(Payer)+1='Settlement Transactions'!$B30,1,IF(COLUMN()-COLUMN(Payer)+1='Settlement Transactions'!$C30,-1,0))*'Settlement Transactions'!$D30,"")</f>
        <v/>
      </c>
      <c r="V30" s="4" t="str">
        <f>IF(MAX($F29:$AI29)&gt;0.01,V29+IF(COLUMN()-COLUMN(Payer)+1='Settlement Transactions'!$B30,1,IF(COLUMN()-COLUMN(Payer)+1='Settlement Transactions'!$C30,-1,0))*'Settlement Transactions'!$D30,"")</f>
        <v/>
      </c>
      <c r="W30" s="4" t="str">
        <f>IF(MAX($F29:$AI29)&gt;0.01,W29+IF(COLUMN()-COLUMN(Payer)+1='Settlement Transactions'!$B30,1,IF(COLUMN()-COLUMN(Payer)+1='Settlement Transactions'!$C30,-1,0))*'Settlement Transactions'!$D30,"")</f>
        <v/>
      </c>
      <c r="X30" s="4" t="str">
        <f>IF(MAX($F29:$AI29)&gt;0.01,X29+IF(COLUMN()-COLUMN(Payer)+1='Settlement Transactions'!$B30,1,IF(COLUMN()-COLUMN(Payer)+1='Settlement Transactions'!$C30,-1,0))*'Settlement Transactions'!$D30,"")</f>
        <v/>
      </c>
      <c r="Y30" s="4" t="str">
        <f>IF(MAX($F29:$AI29)&gt;0.01,Y29+IF(COLUMN()-COLUMN(Payer)+1='Settlement Transactions'!$B30,1,IF(COLUMN()-COLUMN(Payer)+1='Settlement Transactions'!$C30,-1,0))*'Settlement Transactions'!$D30,"")</f>
        <v/>
      </c>
      <c r="Z30" s="4" t="str">
        <f>IF(MAX($F29:$AI29)&gt;0.01,Z29+IF(COLUMN()-COLUMN(Payer)+1='Settlement Transactions'!$B30,1,IF(COLUMN()-COLUMN(Payer)+1='Settlement Transactions'!$C30,-1,0))*'Settlement Transactions'!$D30,"")</f>
        <v/>
      </c>
      <c r="AA30" s="4" t="str">
        <f>IF(MAX($F29:$AI29)&gt;0.01,AA29+IF(COLUMN()-COLUMN(Payer)+1='Settlement Transactions'!$B30,1,IF(COLUMN()-COLUMN(Payer)+1='Settlement Transactions'!$C30,-1,0))*'Settlement Transactions'!$D30,"")</f>
        <v/>
      </c>
      <c r="AB30" s="4" t="str">
        <f>IF(MAX($F29:$AI29)&gt;0.01,AB29+IF(COLUMN()-COLUMN(Payer)+1='Settlement Transactions'!$B30,1,IF(COLUMN()-COLUMN(Payer)+1='Settlement Transactions'!$C30,-1,0))*'Settlement Transactions'!$D30,"")</f>
        <v/>
      </c>
      <c r="AC30" s="4" t="str">
        <f>IF(MAX($F29:$AI29)&gt;0.01,AC29+IF(COLUMN()-COLUMN(Payer)+1='Settlement Transactions'!$B30,1,IF(COLUMN()-COLUMN(Payer)+1='Settlement Transactions'!$C30,-1,0))*'Settlement Transactions'!$D30,"")</f>
        <v/>
      </c>
      <c r="AD30" s="4" t="str">
        <f>IF(MAX($F29:$AI29)&gt;0.01,AD29+IF(COLUMN()-COLUMN(Payer)+1='Settlement Transactions'!$B30,1,IF(COLUMN()-COLUMN(Payer)+1='Settlement Transactions'!$C30,-1,0))*'Settlement Transactions'!$D30,"")</f>
        <v/>
      </c>
      <c r="AE30" s="4" t="str">
        <f>IF(MAX($F29:$AI29)&gt;0.01,AE29+IF(COLUMN()-COLUMN(Payer)+1='Settlement Transactions'!$B30,1,IF(COLUMN()-COLUMN(Payer)+1='Settlement Transactions'!$C30,-1,0))*'Settlement Transactions'!$D30,"")</f>
        <v/>
      </c>
      <c r="AF30" s="4" t="str">
        <f>IF(MAX($F29:$AI29)&gt;0.01,AF29+IF(COLUMN()-COLUMN(Payer)+1='Settlement Transactions'!$B30,1,IF(COLUMN()-COLUMN(Payer)+1='Settlement Transactions'!$C30,-1,0))*'Settlement Transactions'!$D30,"")</f>
        <v/>
      </c>
      <c r="AG30" s="4" t="str">
        <f>IF(MAX($F29:$AI29)&gt;0.01,AG29+IF(COLUMN()-COLUMN(Payer)+1='Settlement Transactions'!$B30,1,IF(COLUMN()-COLUMN(Payer)+1='Settlement Transactions'!$C30,-1,0))*'Settlement Transactions'!$D30,"")</f>
        <v/>
      </c>
      <c r="AH30" s="4" t="str">
        <f>IF(MAX($F29:$AI29)&gt;0.01,AH29+IF(COLUMN()-COLUMN(Payer)+1='Settlement Transactions'!$B30,1,IF(COLUMN()-COLUMN(Payer)+1='Settlement Transactions'!$C30,-1,0))*'Settlement Transactions'!$D30,"")</f>
        <v/>
      </c>
      <c r="AI30" s="4" t="str">
        <f>IF(MAX($F29:$AI29)&gt;0.01,AI29+IF(COLUMN()-COLUMN(Payer)+1='Settlement Transactions'!$B30,1,IF(COLUMN()-COLUMN(Payer)+1='Settlement Transactions'!$C30,-1,0))*'Settlement Transactions'!$D30,"")</f>
        <v/>
      </c>
    </row>
    <row r="31" spans="2:35" x14ac:dyDescent="0.3">
      <c r="B31" t="str">
        <f t="shared" si="2"/>
        <v/>
      </c>
      <c r="C31" t="str">
        <f t="shared" si="3"/>
        <v/>
      </c>
      <c r="D31" s="2" t="str">
        <f>IF(MAX($F30:$AI30)&gt;0.01,MIN(ABS(INDEX($F30:$AI30,'Settlement Transactions'!B31)),ABS(INDEX($F30:$AI30,'Settlement Transactions'!C31))),"")</f>
        <v/>
      </c>
      <c r="F31" s="4" t="str">
        <f>IF(MAX($F30:$AI30)&gt;0.01,F30+IF(COLUMN()-COLUMN(Payer)+1='Settlement Transactions'!$B31,1,IF(COLUMN()-COLUMN(Payer)+1='Settlement Transactions'!$C31,-1,0))*'Settlement Transactions'!$D31,"")</f>
        <v/>
      </c>
      <c r="G31" s="4" t="str">
        <f>IF(MAX($F30:$AI30)&gt;0.01,G30+IF(COLUMN()-COLUMN(Payer)+1='Settlement Transactions'!$B31,1,IF(COLUMN()-COLUMN(Payer)+1='Settlement Transactions'!$C31,-1,0))*'Settlement Transactions'!$D31,"")</f>
        <v/>
      </c>
      <c r="H31" s="4" t="str">
        <f>IF(MAX($F30:$AI30)&gt;0.01,H30+IF(COLUMN()-COLUMN(Payer)+1='Settlement Transactions'!$B31,1,IF(COLUMN()-COLUMN(Payer)+1='Settlement Transactions'!$C31,-1,0))*'Settlement Transactions'!$D31,"")</f>
        <v/>
      </c>
      <c r="I31" s="4" t="str">
        <f>IF(MAX($F30:$AI30)&gt;0.01,I30+IF(COLUMN()-COLUMN(Payer)+1='Settlement Transactions'!$B31,1,IF(COLUMN()-COLUMN(Payer)+1='Settlement Transactions'!$C31,-1,0))*'Settlement Transactions'!$D31,"")</f>
        <v/>
      </c>
      <c r="J31" s="4" t="str">
        <f>IF(MAX($F30:$AI30)&gt;0.01,J30+IF(COLUMN()-COLUMN(Payer)+1='Settlement Transactions'!$B31,1,IF(COLUMN()-COLUMN(Payer)+1='Settlement Transactions'!$C31,-1,0))*'Settlement Transactions'!$D31,"")</f>
        <v/>
      </c>
      <c r="K31" s="4" t="str">
        <f>IF(MAX($F30:$AI30)&gt;0.01,K30+IF(COLUMN()-COLUMN(Payer)+1='Settlement Transactions'!$B31,1,IF(COLUMN()-COLUMN(Payer)+1='Settlement Transactions'!$C31,-1,0))*'Settlement Transactions'!$D31,"")</f>
        <v/>
      </c>
      <c r="L31" s="4" t="str">
        <f>IF(MAX($F30:$AI30)&gt;0.01,L30+IF(COLUMN()-COLUMN(Payer)+1='Settlement Transactions'!$B31,1,IF(COLUMN()-COLUMN(Payer)+1='Settlement Transactions'!$C31,-1,0))*'Settlement Transactions'!$D31,"")</f>
        <v/>
      </c>
      <c r="M31" s="4" t="str">
        <f>IF(MAX($F30:$AI30)&gt;0.01,M30+IF(COLUMN()-COLUMN(Payer)+1='Settlement Transactions'!$B31,1,IF(COLUMN()-COLUMN(Payer)+1='Settlement Transactions'!$C31,-1,0))*'Settlement Transactions'!$D31,"")</f>
        <v/>
      </c>
      <c r="N31" s="4" t="str">
        <f>IF(MAX($F30:$AI30)&gt;0.01,N30+IF(COLUMN()-COLUMN(Payer)+1='Settlement Transactions'!$B31,1,IF(COLUMN()-COLUMN(Payer)+1='Settlement Transactions'!$C31,-1,0))*'Settlement Transactions'!$D31,"")</f>
        <v/>
      </c>
      <c r="O31" s="4" t="str">
        <f>IF(MAX($F30:$AI30)&gt;0.01,O30+IF(COLUMN()-COLUMN(Payer)+1='Settlement Transactions'!$B31,1,IF(COLUMN()-COLUMN(Payer)+1='Settlement Transactions'!$C31,-1,0))*'Settlement Transactions'!$D31,"")</f>
        <v/>
      </c>
      <c r="P31" s="4" t="str">
        <f>IF(MAX($F30:$AI30)&gt;0.01,P30+IF(COLUMN()-COLUMN(Payer)+1='Settlement Transactions'!$B31,1,IF(COLUMN()-COLUMN(Payer)+1='Settlement Transactions'!$C31,-1,0))*'Settlement Transactions'!$D31,"")</f>
        <v/>
      </c>
      <c r="Q31" s="4" t="str">
        <f>IF(MAX($F30:$AI30)&gt;0.01,Q30+IF(COLUMN()-COLUMN(Payer)+1='Settlement Transactions'!$B31,1,IF(COLUMN()-COLUMN(Payer)+1='Settlement Transactions'!$C31,-1,0))*'Settlement Transactions'!$D31,"")</f>
        <v/>
      </c>
      <c r="R31" s="4" t="str">
        <f>IF(MAX($F30:$AI30)&gt;0.01,R30+IF(COLUMN()-COLUMN(Payer)+1='Settlement Transactions'!$B31,1,IF(COLUMN()-COLUMN(Payer)+1='Settlement Transactions'!$C31,-1,0))*'Settlement Transactions'!$D31,"")</f>
        <v/>
      </c>
      <c r="S31" s="4" t="str">
        <f>IF(MAX($F30:$AI30)&gt;0.01,S30+IF(COLUMN()-COLUMN(Payer)+1='Settlement Transactions'!$B31,1,IF(COLUMN()-COLUMN(Payer)+1='Settlement Transactions'!$C31,-1,0))*'Settlement Transactions'!$D31,"")</f>
        <v/>
      </c>
      <c r="T31" s="4" t="str">
        <f>IF(MAX($F30:$AI30)&gt;0.01,T30+IF(COLUMN()-COLUMN(Payer)+1='Settlement Transactions'!$B31,1,IF(COLUMN()-COLUMN(Payer)+1='Settlement Transactions'!$C31,-1,0))*'Settlement Transactions'!$D31,"")</f>
        <v/>
      </c>
      <c r="U31" s="4" t="str">
        <f>IF(MAX($F30:$AI30)&gt;0.01,U30+IF(COLUMN()-COLUMN(Payer)+1='Settlement Transactions'!$B31,1,IF(COLUMN()-COLUMN(Payer)+1='Settlement Transactions'!$C31,-1,0))*'Settlement Transactions'!$D31,"")</f>
        <v/>
      </c>
      <c r="V31" s="4" t="str">
        <f>IF(MAX($F30:$AI30)&gt;0.01,V30+IF(COLUMN()-COLUMN(Payer)+1='Settlement Transactions'!$B31,1,IF(COLUMN()-COLUMN(Payer)+1='Settlement Transactions'!$C31,-1,0))*'Settlement Transactions'!$D31,"")</f>
        <v/>
      </c>
      <c r="W31" s="4" t="str">
        <f>IF(MAX($F30:$AI30)&gt;0.01,W30+IF(COLUMN()-COLUMN(Payer)+1='Settlement Transactions'!$B31,1,IF(COLUMN()-COLUMN(Payer)+1='Settlement Transactions'!$C31,-1,0))*'Settlement Transactions'!$D31,"")</f>
        <v/>
      </c>
      <c r="X31" s="4" t="str">
        <f>IF(MAX($F30:$AI30)&gt;0.01,X30+IF(COLUMN()-COLUMN(Payer)+1='Settlement Transactions'!$B31,1,IF(COLUMN()-COLUMN(Payer)+1='Settlement Transactions'!$C31,-1,0))*'Settlement Transactions'!$D31,"")</f>
        <v/>
      </c>
      <c r="Y31" s="4" t="str">
        <f>IF(MAX($F30:$AI30)&gt;0.01,Y30+IF(COLUMN()-COLUMN(Payer)+1='Settlement Transactions'!$B31,1,IF(COLUMN()-COLUMN(Payer)+1='Settlement Transactions'!$C31,-1,0))*'Settlement Transactions'!$D31,"")</f>
        <v/>
      </c>
      <c r="Z31" s="4" t="str">
        <f>IF(MAX($F30:$AI30)&gt;0.01,Z30+IF(COLUMN()-COLUMN(Payer)+1='Settlement Transactions'!$B31,1,IF(COLUMN()-COLUMN(Payer)+1='Settlement Transactions'!$C31,-1,0))*'Settlement Transactions'!$D31,"")</f>
        <v/>
      </c>
      <c r="AA31" s="4" t="str">
        <f>IF(MAX($F30:$AI30)&gt;0.01,AA30+IF(COLUMN()-COLUMN(Payer)+1='Settlement Transactions'!$B31,1,IF(COLUMN()-COLUMN(Payer)+1='Settlement Transactions'!$C31,-1,0))*'Settlement Transactions'!$D31,"")</f>
        <v/>
      </c>
      <c r="AB31" s="4" t="str">
        <f>IF(MAX($F30:$AI30)&gt;0.01,AB30+IF(COLUMN()-COLUMN(Payer)+1='Settlement Transactions'!$B31,1,IF(COLUMN()-COLUMN(Payer)+1='Settlement Transactions'!$C31,-1,0))*'Settlement Transactions'!$D31,"")</f>
        <v/>
      </c>
      <c r="AC31" s="4" t="str">
        <f>IF(MAX($F30:$AI30)&gt;0.01,AC30+IF(COLUMN()-COLUMN(Payer)+1='Settlement Transactions'!$B31,1,IF(COLUMN()-COLUMN(Payer)+1='Settlement Transactions'!$C31,-1,0))*'Settlement Transactions'!$D31,"")</f>
        <v/>
      </c>
      <c r="AD31" s="4" t="str">
        <f>IF(MAX($F30:$AI30)&gt;0.01,AD30+IF(COLUMN()-COLUMN(Payer)+1='Settlement Transactions'!$B31,1,IF(COLUMN()-COLUMN(Payer)+1='Settlement Transactions'!$C31,-1,0))*'Settlement Transactions'!$D31,"")</f>
        <v/>
      </c>
      <c r="AE31" s="4" t="str">
        <f>IF(MAX($F30:$AI30)&gt;0.01,AE30+IF(COLUMN()-COLUMN(Payer)+1='Settlement Transactions'!$B31,1,IF(COLUMN()-COLUMN(Payer)+1='Settlement Transactions'!$C31,-1,0))*'Settlement Transactions'!$D31,"")</f>
        <v/>
      </c>
      <c r="AF31" s="4" t="str">
        <f>IF(MAX($F30:$AI30)&gt;0.01,AF30+IF(COLUMN()-COLUMN(Payer)+1='Settlement Transactions'!$B31,1,IF(COLUMN()-COLUMN(Payer)+1='Settlement Transactions'!$C31,-1,0))*'Settlement Transactions'!$D31,"")</f>
        <v/>
      </c>
      <c r="AG31" s="4" t="str">
        <f>IF(MAX($F30:$AI30)&gt;0.01,AG30+IF(COLUMN()-COLUMN(Payer)+1='Settlement Transactions'!$B31,1,IF(COLUMN()-COLUMN(Payer)+1='Settlement Transactions'!$C31,-1,0))*'Settlement Transactions'!$D31,"")</f>
        <v/>
      </c>
      <c r="AH31" s="4" t="str">
        <f>IF(MAX($F30:$AI30)&gt;0.01,AH30+IF(COLUMN()-COLUMN(Payer)+1='Settlement Transactions'!$B31,1,IF(COLUMN()-COLUMN(Payer)+1='Settlement Transactions'!$C31,-1,0))*'Settlement Transactions'!$D31,"")</f>
        <v/>
      </c>
      <c r="AI31" s="4" t="str">
        <f>IF(MAX($F30:$AI30)&gt;0.01,AI30+IF(COLUMN()-COLUMN(Payer)+1='Settlement Transactions'!$B31,1,IF(COLUMN()-COLUMN(Payer)+1='Settlement Transactions'!$C31,-1,0))*'Settlement Transactions'!$D31,"")</f>
        <v/>
      </c>
    </row>
    <row r="32" spans="2:35" x14ac:dyDescent="0.3">
      <c r="B32" t="str">
        <f t="shared" si="2"/>
        <v/>
      </c>
      <c r="C32" t="str">
        <f t="shared" si="3"/>
        <v/>
      </c>
      <c r="D32" s="2" t="str">
        <f>IF(MAX($F31:$AI31)&gt;0.01,MIN(ABS(INDEX($F31:$AI31,'Settlement Transactions'!B32)),ABS(INDEX($F31:$AI31,'Settlement Transactions'!C32))),"")</f>
        <v/>
      </c>
      <c r="F32" s="4" t="str">
        <f>IF(MAX($F31:$AI31)&gt;0.01,F31+IF(COLUMN()-COLUMN(Payer)+1='Settlement Transactions'!$B32,1,IF(COLUMN()-COLUMN(Payer)+1='Settlement Transactions'!$C32,-1,0))*'Settlement Transactions'!$D32,"")</f>
        <v/>
      </c>
      <c r="G32" s="4" t="str">
        <f>IF(MAX($F31:$AI31)&gt;0.01,G31+IF(COLUMN()-COLUMN(Payer)+1='Settlement Transactions'!$B32,1,IF(COLUMN()-COLUMN(Payer)+1='Settlement Transactions'!$C32,-1,0))*'Settlement Transactions'!$D32,"")</f>
        <v/>
      </c>
      <c r="H32" s="4" t="str">
        <f>IF(MAX($F31:$AI31)&gt;0.01,H31+IF(COLUMN()-COLUMN(Payer)+1='Settlement Transactions'!$B32,1,IF(COLUMN()-COLUMN(Payer)+1='Settlement Transactions'!$C32,-1,0))*'Settlement Transactions'!$D32,"")</f>
        <v/>
      </c>
      <c r="I32" s="4" t="str">
        <f>IF(MAX($F31:$AI31)&gt;0.01,I31+IF(COLUMN()-COLUMN(Payer)+1='Settlement Transactions'!$B32,1,IF(COLUMN()-COLUMN(Payer)+1='Settlement Transactions'!$C32,-1,0))*'Settlement Transactions'!$D32,"")</f>
        <v/>
      </c>
      <c r="J32" s="4" t="str">
        <f>IF(MAX($F31:$AI31)&gt;0.01,J31+IF(COLUMN()-COLUMN(Payer)+1='Settlement Transactions'!$B32,1,IF(COLUMN()-COLUMN(Payer)+1='Settlement Transactions'!$C32,-1,0))*'Settlement Transactions'!$D32,"")</f>
        <v/>
      </c>
      <c r="K32" s="4" t="str">
        <f>IF(MAX($F31:$AI31)&gt;0.01,K31+IF(COLUMN()-COLUMN(Payer)+1='Settlement Transactions'!$B32,1,IF(COLUMN()-COLUMN(Payer)+1='Settlement Transactions'!$C32,-1,0))*'Settlement Transactions'!$D32,"")</f>
        <v/>
      </c>
      <c r="L32" s="4" t="str">
        <f>IF(MAX($F31:$AI31)&gt;0.01,L31+IF(COLUMN()-COLUMN(Payer)+1='Settlement Transactions'!$B32,1,IF(COLUMN()-COLUMN(Payer)+1='Settlement Transactions'!$C32,-1,0))*'Settlement Transactions'!$D32,"")</f>
        <v/>
      </c>
      <c r="M32" s="4" t="str">
        <f>IF(MAX($F31:$AI31)&gt;0.01,M31+IF(COLUMN()-COLUMN(Payer)+1='Settlement Transactions'!$B32,1,IF(COLUMN()-COLUMN(Payer)+1='Settlement Transactions'!$C32,-1,0))*'Settlement Transactions'!$D32,"")</f>
        <v/>
      </c>
      <c r="N32" s="4" t="str">
        <f>IF(MAX($F31:$AI31)&gt;0.01,N31+IF(COLUMN()-COLUMN(Payer)+1='Settlement Transactions'!$B32,1,IF(COLUMN()-COLUMN(Payer)+1='Settlement Transactions'!$C32,-1,0))*'Settlement Transactions'!$D32,"")</f>
        <v/>
      </c>
      <c r="O32" s="4" t="str">
        <f>IF(MAX($F31:$AI31)&gt;0.01,O31+IF(COLUMN()-COLUMN(Payer)+1='Settlement Transactions'!$B32,1,IF(COLUMN()-COLUMN(Payer)+1='Settlement Transactions'!$C32,-1,0))*'Settlement Transactions'!$D32,"")</f>
        <v/>
      </c>
      <c r="P32" s="4" t="str">
        <f>IF(MAX($F31:$AI31)&gt;0.01,P31+IF(COLUMN()-COLUMN(Payer)+1='Settlement Transactions'!$B32,1,IF(COLUMN()-COLUMN(Payer)+1='Settlement Transactions'!$C32,-1,0))*'Settlement Transactions'!$D32,"")</f>
        <v/>
      </c>
      <c r="Q32" s="4" t="str">
        <f>IF(MAX($F31:$AI31)&gt;0.01,Q31+IF(COLUMN()-COLUMN(Payer)+1='Settlement Transactions'!$B32,1,IF(COLUMN()-COLUMN(Payer)+1='Settlement Transactions'!$C32,-1,0))*'Settlement Transactions'!$D32,"")</f>
        <v/>
      </c>
      <c r="R32" s="4" t="str">
        <f>IF(MAX($F31:$AI31)&gt;0.01,R31+IF(COLUMN()-COLUMN(Payer)+1='Settlement Transactions'!$B32,1,IF(COLUMN()-COLUMN(Payer)+1='Settlement Transactions'!$C32,-1,0))*'Settlement Transactions'!$D32,"")</f>
        <v/>
      </c>
      <c r="S32" s="4" t="str">
        <f>IF(MAX($F31:$AI31)&gt;0.01,S31+IF(COLUMN()-COLUMN(Payer)+1='Settlement Transactions'!$B32,1,IF(COLUMN()-COLUMN(Payer)+1='Settlement Transactions'!$C32,-1,0))*'Settlement Transactions'!$D32,"")</f>
        <v/>
      </c>
      <c r="T32" s="4" t="str">
        <f>IF(MAX($F31:$AI31)&gt;0.01,T31+IF(COLUMN()-COLUMN(Payer)+1='Settlement Transactions'!$B32,1,IF(COLUMN()-COLUMN(Payer)+1='Settlement Transactions'!$C32,-1,0))*'Settlement Transactions'!$D32,"")</f>
        <v/>
      </c>
      <c r="U32" s="4" t="str">
        <f>IF(MAX($F31:$AI31)&gt;0.01,U31+IF(COLUMN()-COLUMN(Payer)+1='Settlement Transactions'!$B32,1,IF(COLUMN()-COLUMN(Payer)+1='Settlement Transactions'!$C32,-1,0))*'Settlement Transactions'!$D32,"")</f>
        <v/>
      </c>
      <c r="V32" s="4" t="str">
        <f>IF(MAX($F31:$AI31)&gt;0.01,V31+IF(COLUMN()-COLUMN(Payer)+1='Settlement Transactions'!$B32,1,IF(COLUMN()-COLUMN(Payer)+1='Settlement Transactions'!$C32,-1,0))*'Settlement Transactions'!$D32,"")</f>
        <v/>
      </c>
      <c r="W32" s="4" t="str">
        <f>IF(MAX($F31:$AI31)&gt;0.01,W31+IF(COLUMN()-COLUMN(Payer)+1='Settlement Transactions'!$B32,1,IF(COLUMN()-COLUMN(Payer)+1='Settlement Transactions'!$C32,-1,0))*'Settlement Transactions'!$D32,"")</f>
        <v/>
      </c>
      <c r="X32" s="4" t="str">
        <f>IF(MAX($F31:$AI31)&gt;0.01,X31+IF(COLUMN()-COLUMN(Payer)+1='Settlement Transactions'!$B32,1,IF(COLUMN()-COLUMN(Payer)+1='Settlement Transactions'!$C32,-1,0))*'Settlement Transactions'!$D32,"")</f>
        <v/>
      </c>
      <c r="Y32" s="4" t="str">
        <f>IF(MAX($F31:$AI31)&gt;0.01,Y31+IF(COLUMN()-COLUMN(Payer)+1='Settlement Transactions'!$B32,1,IF(COLUMN()-COLUMN(Payer)+1='Settlement Transactions'!$C32,-1,0))*'Settlement Transactions'!$D32,"")</f>
        <v/>
      </c>
      <c r="Z32" s="4" t="str">
        <f>IF(MAX($F31:$AI31)&gt;0.01,Z31+IF(COLUMN()-COLUMN(Payer)+1='Settlement Transactions'!$B32,1,IF(COLUMN()-COLUMN(Payer)+1='Settlement Transactions'!$C32,-1,0))*'Settlement Transactions'!$D32,"")</f>
        <v/>
      </c>
      <c r="AA32" s="4" t="str">
        <f>IF(MAX($F31:$AI31)&gt;0.01,AA31+IF(COLUMN()-COLUMN(Payer)+1='Settlement Transactions'!$B32,1,IF(COLUMN()-COLUMN(Payer)+1='Settlement Transactions'!$C32,-1,0))*'Settlement Transactions'!$D32,"")</f>
        <v/>
      </c>
      <c r="AB32" s="4" t="str">
        <f>IF(MAX($F31:$AI31)&gt;0.01,AB31+IF(COLUMN()-COLUMN(Payer)+1='Settlement Transactions'!$B32,1,IF(COLUMN()-COLUMN(Payer)+1='Settlement Transactions'!$C32,-1,0))*'Settlement Transactions'!$D32,"")</f>
        <v/>
      </c>
      <c r="AC32" s="4" t="str">
        <f>IF(MAX($F31:$AI31)&gt;0.01,AC31+IF(COLUMN()-COLUMN(Payer)+1='Settlement Transactions'!$B32,1,IF(COLUMN()-COLUMN(Payer)+1='Settlement Transactions'!$C32,-1,0))*'Settlement Transactions'!$D32,"")</f>
        <v/>
      </c>
      <c r="AD32" s="4" t="str">
        <f>IF(MAX($F31:$AI31)&gt;0.01,AD31+IF(COLUMN()-COLUMN(Payer)+1='Settlement Transactions'!$B32,1,IF(COLUMN()-COLUMN(Payer)+1='Settlement Transactions'!$C32,-1,0))*'Settlement Transactions'!$D32,"")</f>
        <v/>
      </c>
      <c r="AE32" s="4" t="str">
        <f>IF(MAX($F31:$AI31)&gt;0.01,AE31+IF(COLUMN()-COLUMN(Payer)+1='Settlement Transactions'!$B32,1,IF(COLUMN()-COLUMN(Payer)+1='Settlement Transactions'!$C32,-1,0))*'Settlement Transactions'!$D32,"")</f>
        <v/>
      </c>
      <c r="AF32" s="4" t="str">
        <f>IF(MAX($F31:$AI31)&gt;0.01,AF31+IF(COLUMN()-COLUMN(Payer)+1='Settlement Transactions'!$B32,1,IF(COLUMN()-COLUMN(Payer)+1='Settlement Transactions'!$C32,-1,0))*'Settlement Transactions'!$D32,"")</f>
        <v/>
      </c>
      <c r="AG32" s="4" t="str">
        <f>IF(MAX($F31:$AI31)&gt;0.01,AG31+IF(COLUMN()-COLUMN(Payer)+1='Settlement Transactions'!$B32,1,IF(COLUMN()-COLUMN(Payer)+1='Settlement Transactions'!$C32,-1,0))*'Settlement Transactions'!$D32,"")</f>
        <v/>
      </c>
      <c r="AH32" s="4" t="str">
        <f>IF(MAX($F31:$AI31)&gt;0.01,AH31+IF(COLUMN()-COLUMN(Payer)+1='Settlement Transactions'!$B32,1,IF(COLUMN()-COLUMN(Payer)+1='Settlement Transactions'!$C32,-1,0))*'Settlement Transactions'!$D32,"")</f>
        <v/>
      </c>
      <c r="AI32" s="4" t="str">
        <f>IF(MAX($F31:$AI31)&gt;0.01,AI31+IF(COLUMN()-COLUMN(Payer)+1='Settlement Transactions'!$B32,1,IF(COLUMN()-COLUMN(Payer)+1='Settlement Transactions'!$C32,-1,0))*'Settlement Transactions'!$D32,"")</f>
        <v/>
      </c>
    </row>
    <row r="33" spans="2:35" x14ac:dyDescent="0.3">
      <c r="B33" t="str">
        <f t="shared" si="2"/>
        <v/>
      </c>
      <c r="C33" t="str">
        <f t="shared" si="3"/>
        <v/>
      </c>
      <c r="D33" s="2" t="str">
        <f>IF(MAX($F32:$AI32)&gt;0.01,MIN(ABS(INDEX($F32:$AI32,'Settlement Transactions'!B33)),ABS(INDEX($F32:$AI32,'Settlement Transactions'!C33))),"")</f>
        <v/>
      </c>
      <c r="F33" s="4" t="str">
        <f>IF(MAX($F32:$AI32)&gt;0.01,F32+IF(COLUMN()-COLUMN(Payer)+1='Settlement Transactions'!$B33,1,IF(COLUMN()-COLUMN(Payer)+1='Settlement Transactions'!$C33,-1,0))*'Settlement Transactions'!$D33,"")</f>
        <v/>
      </c>
      <c r="G33" s="4" t="str">
        <f>IF(MAX($F32:$AI32)&gt;0.01,G32+IF(COLUMN()-COLUMN(Payer)+1='Settlement Transactions'!$B33,1,IF(COLUMN()-COLUMN(Payer)+1='Settlement Transactions'!$C33,-1,0))*'Settlement Transactions'!$D33,"")</f>
        <v/>
      </c>
      <c r="H33" s="4" t="str">
        <f>IF(MAX($F32:$AI32)&gt;0.01,H32+IF(COLUMN()-COLUMN(Payer)+1='Settlement Transactions'!$B33,1,IF(COLUMN()-COLUMN(Payer)+1='Settlement Transactions'!$C33,-1,0))*'Settlement Transactions'!$D33,"")</f>
        <v/>
      </c>
      <c r="I33" s="4" t="str">
        <f>IF(MAX($F32:$AI32)&gt;0.01,I32+IF(COLUMN()-COLUMN(Payer)+1='Settlement Transactions'!$B33,1,IF(COLUMN()-COLUMN(Payer)+1='Settlement Transactions'!$C33,-1,0))*'Settlement Transactions'!$D33,"")</f>
        <v/>
      </c>
      <c r="J33" s="4" t="str">
        <f>IF(MAX($F32:$AI32)&gt;0.01,J32+IF(COLUMN()-COLUMN(Payer)+1='Settlement Transactions'!$B33,1,IF(COLUMN()-COLUMN(Payer)+1='Settlement Transactions'!$C33,-1,0))*'Settlement Transactions'!$D33,"")</f>
        <v/>
      </c>
      <c r="K33" s="4" t="str">
        <f>IF(MAX($F32:$AI32)&gt;0.01,K32+IF(COLUMN()-COLUMN(Payer)+1='Settlement Transactions'!$B33,1,IF(COLUMN()-COLUMN(Payer)+1='Settlement Transactions'!$C33,-1,0))*'Settlement Transactions'!$D33,"")</f>
        <v/>
      </c>
      <c r="L33" s="4" t="str">
        <f>IF(MAX($F32:$AI32)&gt;0.01,L32+IF(COLUMN()-COLUMN(Payer)+1='Settlement Transactions'!$B33,1,IF(COLUMN()-COLUMN(Payer)+1='Settlement Transactions'!$C33,-1,0))*'Settlement Transactions'!$D33,"")</f>
        <v/>
      </c>
      <c r="M33" s="4" t="str">
        <f>IF(MAX($F32:$AI32)&gt;0.01,M32+IF(COLUMN()-COLUMN(Payer)+1='Settlement Transactions'!$B33,1,IF(COLUMN()-COLUMN(Payer)+1='Settlement Transactions'!$C33,-1,0))*'Settlement Transactions'!$D33,"")</f>
        <v/>
      </c>
      <c r="N33" s="4" t="str">
        <f>IF(MAX($F32:$AI32)&gt;0.01,N32+IF(COLUMN()-COLUMN(Payer)+1='Settlement Transactions'!$B33,1,IF(COLUMN()-COLUMN(Payer)+1='Settlement Transactions'!$C33,-1,0))*'Settlement Transactions'!$D33,"")</f>
        <v/>
      </c>
      <c r="O33" s="4" t="str">
        <f>IF(MAX($F32:$AI32)&gt;0.01,O32+IF(COLUMN()-COLUMN(Payer)+1='Settlement Transactions'!$B33,1,IF(COLUMN()-COLUMN(Payer)+1='Settlement Transactions'!$C33,-1,0))*'Settlement Transactions'!$D33,"")</f>
        <v/>
      </c>
      <c r="P33" s="4" t="str">
        <f>IF(MAX($F32:$AI32)&gt;0.01,P32+IF(COLUMN()-COLUMN(Payer)+1='Settlement Transactions'!$B33,1,IF(COLUMN()-COLUMN(Payer)+1='Settlement Transactions'!$C33,-1,0))*'Settlement Transactions'!$D33,"")</f>
        <v/>
      </c>
      <c r="Q33" s="4" t="str">
        <f>IF(MAX($F32:$AI32)&gt;0.01,Q32+IF(COLUMN()-COLUMN(Payer)+1='Settlement Transactions'!$B33,1,IF(COLUMN()-COLUMN(Payer)+1='Settlement Transactions'!$C33,-1,0))*'Settlement Transactions'!$D33,"")</f>
        <v/>
      </c>
      <c r="R33" s="4" t="str">
        <f>IF(MAX($F32:$AI32)&gt;0.01,R32+IF(COLUMN()-COLUMN(Payer)+1='Settlement Transactions'!$B33,1,IF(COLUMN()-COLUMN(Payer)+1='Settlement Transactions'!$C33,-1,0))*'Settlement Transactions'!$D33,"")</f>
        <v/>
      </c>
      <c r="S33" s="4" t="str">
        <f>IF(MAX($F32:$AI32)&gt;0.01,S32+IF(COLUMN()-COLUMN(Payer)+1='Settlement Transactions'!$B33,1,IF(COLUMN()-COLUMN(Payer)+1='Settlement Transactions'!$C33,-1,0))*'Settlement Transactions'!$D33,"")</f>
        <v/>
      </c>
      <c r="T33" s="4" t="str">
        <f>IF(MAX($F32:$AI32)&gt;0.01,T32+IF(COLUMN()-COLUMN(Payer)+1='Settlement Transactions'!$B33,1,IF(COLUMN()-COLUMN(Payer)+1='Settlement Transactions'!$C33,-1,0))*'Settlement Transactions'!$D33,"")</f>
        <v/>
      </c>
      <c r="U33" s="4" t="str">
        <f>IF(MAX($F32:$AI32)&gt;0.01,U32+IF(COLUMN()-COLUMN(Payer)+1='Settlement Transactions'!$B33,1,IF(COLUMN()-COLUMN(Payer)+1='Settlement Transactions'!$C33,-1,0))*'Settlement Transactions'!$D33,"")</f>
        <v/>
      </c>
      <c r="V33" s="4" t="str">
        <f>IF(MAX($F32:$AI32)&gt;0.01,V32+IF(COLUMN()-COLUMN(Payer)+1='Settlement Transactions'!$B33,1,IF(COLUMN()-COLUMN(Payer)+1='Settlement Transactions'!$C33,-1,0))*'Settlement Transactions'!$D33,"")</f>
        <v/>
      </c>
      <c r="W33" s="4" t="str">
        <f>IF(MAX($F32:$AI32)&gt;0.01,W32+IF(COLUMN()-COLUMN(Payer)+1='Settlement Transactions'!$B33,1,IF(COLUMN()-COLUMN(Payer)+1='Settlement Transactions'!$C33,-1,0))*'Settlement Transactions'!$D33,"")</f>
        <v/>
      </c>
      <c r="X33" s="4" t="str">
        <f>IF(MAX($F32:$AI32)&gt;0.01,X32+IF(COLUMN()-COLUMN(Payer)+1='Settlement Transactions'!$B33,1,IF(COLUMN()-COLUMN(Payer)+1='Settlement Transactions'!$C33,-1,0))*'Settlement Transactions'!$D33,"")</f>
        <v/>
      </c>
      <c r="Y33" s="4" t="str">
        <f>IF(MAX($F32:$AI32)&gt;0.01,Y32+IF(COLUMN()-COLUMN(Payer)+1='Settlement Transactions'!$B33,1,IF(COLUMN()-COLUMN(Payer)+1='Settlement Transactions'!$C33,-1,0))*'Settlement Transactions'!$D33,"")</f>
        <v/>
      </c>
      <c r="Z33" s="4" t="str">
        <f>IF(MAX($F32:$AI32)&gt;0.01,Z32+IF(COLUMN()-COLUMN(Payer)+1='Settlement Transactions'!$B33,1,IF(COLUMN()-COLUMN(Payer)+1='Settlement Transactions'!$C33,-1,0))*'Settlement Transactions'!$D33,"")</f>
        <v/>
      </c>
      <c r="AA33" s="4" t="str">
        <f>IF(MAX($F32:$AI32)&gt;0.01,AA32+IF(COLUMN()-COLUMN(Payer)+1='Settlement Transactions'!$B33,1,IF(COLUMN()-COLUMN(Payer)+1='Settlement Transactions'!$C33,-1,0))*'Settlement Transactions'!$D33,"")</f>
        <v/>
      </c>
      <c r="AB33" s="4" t="str">
        <f>IF(MAX($F32:$AI32)&gt;0.01,AB32+IF(COLUMN()-COLUMN(Payer)+1='Settlement Transactions'!$B33,1,IF(COLUMN()-COLUMN(Payer)+1='Settlement Transactions'!$C33,-1,0))*'Settlement Transactions'!$D33,"")</f>
        <v/>
      </c>
      <c r="AC33" s="4" t="str">
        <f>IF(MAX($F32:$AI32)&gt;0.01,AC32+IF(COLUMN()-COLUMN(Payer)+1='Settlement Transactions'!$B33,1,IF(COLUMN()-COLUMN(Payer)+1='Settlement Transactions'!$C33,-1,0))*'Settlement Transactions'!$D33,"")</f>
        <v/>
      </c>
      <c r="AD33" s="4" t="str">
        <f>IF(MAX($F32:$AI32)&gt;0.01,AD32+IF(COLUMN()-COLUMN(Payer)+1='Settlement Transactions'!$B33,1,IF(COLUMN()-COLUMN(Payer)+1='Settlement Transactions'!$C33,-1,0))*'Settlement Transactions'!$D33,"")</f>
        <v/>
      </c>
      <c r="AE33" s="4" t="str">
        <f>IF(MAX($F32:$AI32)&gt;0.01,AE32+IF(COLUMN()-COLUMN(Payer)+1='Settlement Transactions'!$B33,1,IF(COLUMN()-COLUMN(Payer)+1='Settlement Transactions'!$C33,-1,0))*'Settlement Transactions'!$D33,"")</f>
        <v/>
      </c>
      <c r="AF33" s="4" t="str">
        <f>IF(MAX($F32:$AI32)&gt;0.01,AF32+IF(COLUMN()-COLUMN(Payer)+1='Settlement Transactions'!$B33,1,IF(COLUMN()-COLUMN(Payer)+1='Settlement Transactions'!$C33,-1,0))*'Settlement Transactions'!$D33,"")</f>
        <v/>
      </c>
      <c r="AG33" s="4" t="str">
        <f>IF(MAX($F32:$AI32)&gt;0.01,AG32+IF(COLUMN()-COLUMN(Payer)+1='Settlement Transactions'!$B33,1,IF(COLUMN()-COLUMN(Payer)+1='Settlement Transactions'!$C33,-1,0))*'Settlement Transactions'!$D33,"")</f>
        <v/>
      </c>
      <c r="AH33" s="4" t="str">
        <f>IF(MAX($F32:$AI32)&gt;0.01,AH32+IF(COLUMN()-COLUMN(Payer)+1='Settlement Transactions'!$B33,1,IF(COLUMN()-COLUMN(Payer)+1='Settlement Transactions'!$C33,-1,0))*'Settlement Transactions'!$D33,"")</f>
        <v/>
      </c>
      <c r="AI33" s="4" t="str">
        <f>IF(MAX($F32:$AI32)&gt;0.01,AI32+IF(COLUMN()-COLUMN(Payer)+1='Settlement Transactions'!$B33,1,IF(COLUMN()-COLUMN(Payer)+1='Settlement Transactions'!$C33,-1,0))*'Settlement Transactions'!$D33,"")</f>
        <v/>
      </c>
    </row>
    <row r="34" spans="2:35" ht="15" thickBot="1" x14ac:dyDescent="0.35">
      <c r="B34" s="3" t="str">
        <f t="shared" si="2"/>
        <v/>
      </c>
      <c r="C34" s="3" t="str">
        <f t="shared" si="3"/>
        <v/>
      </c>
      <c r="D34" s="5" t="str">
        <f>IF(MAX($F33:$AI33)&gt;0.01,MIN(ABS(INDEX($F33:$AI33,'Settlement Transactions'!B34)),ABS(INDEX($F33:$AI33,'Settlement Transactions'!C34))),"")</f>
        <v/>
      </c>
      <c r="F34" s="6" t="str">
        <f>IF(MAX($F33:$AI33)&gt;0.01,F33+IF(COLUMN()-COLUMN(Payer)+1='Settlement Transactions'!$B34,1,IF(COLUMN()-COLUMN(Payer)+1='Settlement Transactions'!$C34,-1,0))*'Settlement Transactions'!$D34,"")</f>
        <v/>
      </c>
      <c r="G34" s="6" t="str">
        <f>IF(MAX($F33:$AI33)&gt;0.01,G33+IF(COLUMN()-COLUMN(Payer)+1='Settlement Transactions'!$B34,1,IF(COLUMN()-COLUMN(Payer)+1='Settlement Transactions'!$C34,-1,0))*'Settlement Transactions'!$D34,"")</f>
        <v/>
      </c>
      <c r="H34" s="6" t="str">
        <f>IF(MAX($F33:$AI33)&gt;0.01,H33+IF(COLUMN()-COLUMN(Payer)+1='Settlement Transactions'!$B34,1,IF(COLUMN()-COLUMN(Payer)+1='Settlement Transactions'!$C34,-1,0))*'Settlement Transactions'!$D34,"")</f>
        <v/>
      </c>
      <c r="I34" s="6" t="str">
        <f>IF(MAX($F33:$AI33)&gt;0.01,I33+IF(COLUMN()-COLUMN(Payer)+1='Settlement Transactions'!$B34,1,IF(COLUMN()-COLUMN(Payer)+1='Settlement Transactions'!$C34,-1,0))*'Settlement Transactions'!$D34,"")</f>
        <v/>
      </c>
      <c r="J34" s="6" t="str">
        <f>IF(MAX($F33:$AI33)&gt;0.01,J33+IF(COLUMN()-COLUMN(Payer)+1='Settlement Transactions'!$B34,1,IF(COLUMN()-COLUMN(Payer)+1='Settlement Transactions'!$C34,-1,0))*'Settlement Transactions'!$D34,"")</f>
        <v/>
      </c>
      <c r="K34" s="6" t="str">
        <f>IF(MAX($F33:$AI33)&gt;0.01,K33+IF(COLUMN()-COLUMN(Payer)+1='Settlement Transactions'!$B34,1,IF(COLUMN()-COLUMN(Payer)+1='Settlement Transactions'!$C34,-1,0))*'Settlement Transactions'!$D34,"")</f>
        <v/>
      </c>
      <c r="L34" s="6" t="str">
        <f>IF(MAX($F33:$AI33)&gt;0.01,L33+IF(COLUMN()-COLUMN(Payer)+1='Settlement Transactions'!$B34,1,IF(COLUMN()-COLUMN(Payer)+1='Settlement Transactions'!$C34,-1,0))*'Settlement Transactions'!$D34,"")</f>
        <v/>
      </c>
      <c r="M34" s="6" t="str">
        <f>IF(MAX($F33:$AI33)&gt;0.01,M33+IF(COLUMN()-COLUMN(Payer)+1='Settlement Transactions'!$B34,1,IF(COLUMN()-COLUMN(Payer)+1='Settlement Transactions'!$C34,-1,0))*'Settlement Transactions'!$D34,"")</f>
        <v/>
      </c>
      <c r="N34" s="6" t="str">
        <f>IF(MAX($F33:$AI33)&gt;0.01,N33+IF(COLUMN()-COLUMN(Payer)+1='Settlement Transactions'!$B34,1,IF(COLUMN()-COLUMN(Payer)+1='Settlement Transactions'!$C34,-1,0))*'Settlement Transactions'!$D34,"")</f>
        <v/>
      </c>
      <c r="O34" s="6" t="str">
        <f>IF(MAX($F33:$AI33)&gt;0.01,O33+IF(COLUMN()-COLUMN(Payer)+1='Settlement Transactions'!$B34,1,IF(COLUMN()-COLUMN(Payer)+1='Settlement Transactions'!$C34,-1,0))*'Settlement Transactions'!$D34,"")</f>
        <v/>
      </c>
      <c r="P34" s="6" t="str">
        <f>IF(MAX($F33:$AI33)&gt;0.01,P33+IF(COLUMN()-COLUMN(Payer)+1='Settlement Transactions'!$B34,1,IF(COLUMN()-COLUMN(Payer)+1='Settlement Transactions'!$C34,-1,0))*'Settlement Transactions'!$D34,"")</f>
        <v/>
      </c>
      <c r="Q34" s="6" t="str">
        <f>IF(MAX($F33:$AI33)&gt;0.01,Q33+IF(COLUMN()-COLUMN(Payer)+1='Settlement Transactions'!$B34,1,IF(COLUMN()-COLUMN(Payer)+1='Settlement Transactions'!$C34,-1,0))*'Settlement Transactions'!$D34,"")</f>
        <v/>
      </c>
      <c r="R34" s="6" t="str">
        <f>IF(MAX($F33:$AI33)&gt;0.01,R33+IF(COLUMN()-COLUMN(Payer)+1='Settlement Transactions'!$B34,1,IF(COLUMN()-COLUMN(Payer)+1='Settlement Transactions'!$C34,-1,0))*'Settlement Transactions'!$D34,"")</f>
        <v/>
      </c>
      <c r="S34" s="6" t="str">
        <f>IF(MAX($F33:$AI33)&gt;0.01,S33+IF(COLUMN()-COLUMN(Payer)+1='Settlement Transactions'!$B34,1,IF(COLUMN()-COLUMN(Payer)+1='Settlement Transactions'!$C34,-1,0))*'Settlement Transactions'!$D34,"")</f>
        <v/>
      </c>
      <c r="T34" s="6" t="str">
        <f>IF(MAX($F33:$AI33)&gt;0.01,T33+IF(COLUMN()-COLUMN(Payer)+1='Settlement Transactions'!$B34,1,IF(COLUMN()-COLUMN(Payer)+1='Settlement Transactions'!$C34,-1,0))*'Settlement Transactions'!$D34,"")</f>
        <v/>
      </c>
      <c r="U34" s="6" t="str">
        <f>IF(MAX($F33:$AI33)&gt;0.01,U33+IF(COLUMN()-COLUMN(Payer)+1='Settlement Transactions'!$B34,1,IF(COLUMN()-COLUMN(Payer)+1='Settlement Transactions'!$C34,-1,0))*'Settlement Transactions'!$D34,"")</f>
        <v/>
      </c>
      <c r="V34" s="6" t="str">
        <f>IF(MAX($F33:$AI33)&gt;0.01,V33+IF(COLUMN()-COLUMN(Payer)+1='Settlement Transactions'!$B34,1,IF(COLUMN()-COLUMN(Payer)+1='Settlement Transactions'!$C34,-1,0))*'Settlement Transactions'!$D34,"")</f>
        <v/>
      </c>
      <c r="W34" s="6" t="str">
        <f>IF(MAX($F33:$AI33)&gt;0.01,W33+IF(COLUMN()-COLUMN(Payer)+1='Settlement Transactions'!$B34,1,IF(COLUMN()-COLUMN(Payer)+1='Settlement Transactions'!$C34,-1,0))*'Settlement Transactions'!$D34,"")</f>
        <v/>
      </c>
      <c r="X34" s="6" t="str">
        <f>IF(MAX($F33:$AI33)&gt;0.01,X33+IF(COLUMN()-COLUMN(Payer)+1='Settlement Transactions'!$B34,1,IF(COLUMN()-COLUMN(Payer)+1='Settlement Transactions'!$C34,-1,0))*'Settlement Transactions'!$D34,"")</f>
        <v/>
      </c>
      <c r="Y34" s="6" t="str">
        <f>IF(MAX($F33:$AI33)&gt;0.01,Y33+IF(COLUMN()-COLUMN(Payer)+1='Settlement Transactions'!$B34,1,IF(COLUMN()-COLUMN(Payer)+1='Settlement Transactions'!$C34,-1,0))*'Settlement Transactions'!$D34,"")</f>
        <v/>
      </c>
      <c r="Z34" s="6" t="str">
        <f>IF(MAX($F33:$AI33)&gt;0.01,Z33+IF(COLUMN()-COLUMN(Payer)+1='Settlement Transactions'!$B34,1,IF(COLUMN()-COLUMN(Payer)+1='Settlement Transactions'!$C34,-1,0))*'Settlement Transactions'!$D34,"")</f>
        <v/>
      </c>
      <c r="AA34" s="6" t="str">
        <f>IF(MAX($F33:$AI33)&gt;0.01,AA33+IF(COLUMN()-COLUMN(Payer)+1='Settlement Transactions'!$B34,1,IF(COLUMN()-COLUMN(Payer)+1='Settlement Transactions'!$C34,-1,0))*'Settlement Transactions'!$D34,"")</f>
        <v/>
      </c>
      <c r="AB34" s="6" t="str">
        <f>IF(MAX($F33:$AI33)&gt;0.01,AB33+IF(COLUMN()-COLUMN(Payer)+1='Settlement Transactions'!$B34,1,IF(COLUMN()-COLUMN(Payer)+1='Settlement Transactions'!$C34,-1,0))*'Settlement Transactions'!$D34,"")</f>
        <v/>
      </c>
      <c r="AC34" s="6" t="str">
        <f>IF(MAX($F33:$AI33)&gt;0.01,AC33+IF(COLUMN()-COLUMN(Payer)+1='Settlement Transactions'!$B34,1,IF(COLUMN()-COLUMN(Payer)+1='Settlement Transactions'!$C34,-1,0))*'Settlement Transactions'!$D34,"")</f>
        <v/>
      </c>
      <c r="AD34" s="6" t="str">
        <f>IF(MAX($F33:$AI33)&gt;0.01,AD33+IF(COLUMN()-COLUMN(Payer)+1='Settlement Transactions'!$B34,1,IF(COLUMN()-COLUMN(Payer)+1='Settlement Transactions'!$C34,-1,0))*'Settlement Transactions'!$D34,"")</f>
        <v/>
      </c>
      <c r="AE34" s="6" t="str">
        <f>IF(MAX($F33:$AI33)&gt;0.01,AE33+IF(COLUMN()-COLUMN(Payer)+1='Settlement Transactions'!$B34,1,IF(COLUMN()-COLUMN(Payer)+1='Settlement Transactions'!$C34,-1,0))*'Settlement Transactions'!$D34,"")</f>
        <v/>
      </c>
      <c r="AF34" s="6" t="str">
        <f>IF(MAX($F33:$AI33)&gt;0.01,AF33+IF(COLUMN()-COLUMN(Payer)+1='Settlement Transactions'!$B34,1,IF(COLUMN()-COLUMN(Payer)+1='Settlement Transactions'!$C34,-1,0))*'Settlement Transactions'!$D34,"")</f>
        <v/>
      </c>
      <c r="AG34" s="6" t="str">
        <f>IF(MAX($F33:$AI33)&gt;0.01,AG33+IF(COLUMN()-COLUMN(Payer)+1='Settlement Transactions'!$B34,1,IF(COLUMN()-COLUMN(Payer)+1='Settlement Transactions'!$C34,-1,0))*'Settlement Transactions'!$D34,"")</f>
        <v/>
      </c>
      <c r="AH34" s="6" t="str">
        <f>IF(MAX($F33:$AI33)&gt;0.01,AH33+IF(COLUMN()-COLUMN(Payer)+1='Settlement Transactions'!$B34,1,IF(COLUMN()-COLUMN(Payer)+1='Settlement Transactions'!$C34,-1,0))*'Settlement Transactions'!$D34,"")</f>
        <v/>
      </c>
      <c r="AI34" s="6" t="str">
        <f>IF(MAX($F33:$AI33)&gt;0.01,AI33+IF(COLUMN()-COLUMN(Payer)+1='Settlement Transactions'!$B34,1,IF(COLUMN()-COLUMN(Payer)+1='Settlement Transactions'!$C34,-1,0))*'Settlement Transactions'!$D34,"")</f>
        <v/>
      </c>
    </row>
    <row r="35" spans="2:35" ht="15" thickTop="1" x14ac:dyDescent="0.3"/>
    <row r="36" spans="2:35" ht="15" thickBot="1" x14ac:dyDescent="0.35">
      <c r="B36" s="1" t="s">
        <v>9</v>
      </c>
      <c r="C36" s="12"/>
    </row>
    <row r="37" spans="2:35" x14ac:dyDescent="0.3">
      <c r="B37" t="s">
        <v>3</v>
      </c>
    </row>
    <row r="38" spans="2:35" x14ac:dyDescent="0.3">
      <c r="B38" t="s">
        <v>10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Bill Summary</vt:lpstr>
      <vt:lpstr>Shared Expenses</vt:lpstr>
      <vt:lpstr>Settlement Transactions</vt:lpstr>
      <vt:lpstr>Header</vt:lpstr>
      <vt:lpstr>Marks</vt:lpstr>
      <vt:lpstr>Payer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Kalid Azad</dc:creator>
  <cp:lastModifiedBy>Shraddha Agarwal</cp:lastModifiedBy>
  <dcterms:created xsi:type="dcterms:W3CDTF">2014-02-26T04:40:02Z</dcterms:created>
  <dcterms:modified xsi:type="dcterms:W3CDTF">2024-05-06T02:18:58Z</dcterms:modified>
</cp:coreProperties>
</file>