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D:\Exportables\"/>
    </mc:Choice>
  </mc:AlternateContent>
  <xr:revisionPtr revIDLastSave="0" documentId="13_ncr:1_{15A019E9-EA54-4BBC-8C56-CB1F4F5FDC50}" xr6:coauthVersionLast="47" xr6:coauthVersionMax="47" xr10:uidLastSave="{00000000-0000-0000-0000-000000000000}"/>
  <bookViews>
    <workbookView xWindow="-120" yWindow="-120" windowWidth="20730" windowHeight="11160" tabRatio="803" xr2:uid="{68646456-F78C-412F-B595-0E8C052E2E2D}"/>
  </bookViews>
  <sheets>
    <sheet name="BASE" sheetId="1" r:id="rId1"/>
    <sheet name="INGRESO DIARIO" sheetId="2" r:id="rId2"/>
    <sheet name="QUEJA " sheetId="30" r:id="rId3"/>
    <sheet name="PRODUCCION" sheetId="11" r:id="rId4"/>
    <sheet name="491" sheetId="31" r:id="rId5"/>
    <sheet name="Hoja1" sheetId="32" r:id="rId6"/>
    <sheet name="Hoja2" sheetId="33" r:id="rId7"/>
  </sheets>
  <externalReferences>
    <externalReference r:id="rId8"/>
    <externalReference r:id="rId9"/>
  </externalReferences>
  <definedNames>
    <definedName name="_xlnm._FilterDatabase" localSheetId="4" hidden="1">'491'!$A$1:$AV$1</definedName>
    <definedName name="_xlnm._FilterDatabase" localSheetId="0" hidden="1">BASE!$A$1:$AE$776</definedName>
    <definedName name="_xlnm._FilterDatabase" localSheetId="1" hidden="1">'INGRESO DIARIO'!$A$1:$HC$206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W776" i="1"/>
  <c r="AD776" i="1" s="1"/>
  <c r="B776" i="1"/>
  <c r="C776" i="1"/>
  <c r="X776" i="1"/>
  <c r="Y776" i="1"/>
  <c r="Z776" i="1"/>
  <c r="AA776" i="1" l="1"/>
  <c r="AB776" i="1" s="1"/>
  <c r="AC776" i="1" s="1"/>
  <c r="AE776" i="1" s="1"/>
  <c r="W735" i="1" l="1"/>
  <c r="AD735" i="1" s="1"/>
  <c r="X735" i="1"/>
  <c r="Y735" i="1"/>
  <c r="Z735" i="1"/>
  <c r="W736" i="1"/>
  <c r="AD736" i="1" s="1"/>
  <c r="X736" i="1"/>
  <c r="Y736" i="1"/>
  <c r="Z736" i="1"/>
  <c r="W737" i="1"/>
  <c r="AD737" i="1" s="1"/>
  <c r="X737" i="1"/>
  <c r="Y737" i="1"/>
  <c r="Z737" i="1"/>
  <c r="W738" i="1"/>
  <c r="AD738" i="1" s="1"/>
  <c r="X738" i="1"/>
  <c r="Y738" i="1"/>
  <c r="Z738" i="1"/>
  <c r="W739" i="1"/>
  <c r="AD739" i="1" s="1"/>
  <c r="X739" i="1"/>
  <c r="Y739" i="1"/>
  <c r="Z739" i="1"/>
  <c r="W740" i="1"/>
  <c r="AD740" i="1" s="1"/>
  <c r="X740" i="1"/>
  <c r="Y740" i="1"/>
  <c r="Z740" i="1"/>
  <c r="W741" i="1"/>
  <c r="AD741" i="1" s="1"/>
  <c r="X741" i="1"/>
  <c r="Y741" i="1"/>
  <c r="Z741" i="1"/>
  <c r="W742" i="1"/>
  <c r="AD742" i="1" s="1"/>
  <c r="X742" i="1"/>
  <c r="Y742" i="1"/>
  <c r="Z742" i="1"/>
  <c r="W743" i="1"/>
  <c r="AD743" i="1" s="1"/>
  <c r="X743" i="1"/>
  <c r="Y743" i="1"/>
  <c r="Z743" i="1"/>
  <c r="W744" i="1"/>
  <c r="AD744" i="1" s="1"/>
  <c r="X744" i="1"/>
  <c r="Y744" i="1"/>
  <c r="Z744" i="1"/>
  <c r="W745" i="1"/>
  <c r="AD745" i="1" s="1"/>
  <c r="X745" i="1"/>
  <c r="Y745" i="1"/>
  <c r="Z745" i="1"/>
  <c r="W746" i="1"/>
  <c r="AD746" i="1" s="1"/>
  <c r="X746" i="1"/>
  <c r="Y746" i="1"/>
  <c r="Z746" i="1"/>
  <c r="W747" i="1"/>
  <c r="AD747" i="1" s="1"/>
  <c r="X747" i="1"/>
  <c r="Y747" i="1"/>
  <c r="Z747" i="1"/>
  <c r="W748" i="1"/>
  <c r="AD748" i="1" s="1"/>
  <c r="X748" i="1"/>
  <c r="Y748" i="1"/>
  <c r="Z748" i="1"/>
  <c r="W749" i="1"/>
  <c r="AD749" i="1" s="1"/>
  <c r="X749" i="1"/>
  <c r="Y749" i="1"/>
  <c r="Z749" i="1"/>
  <c r="W750" i="1"/>
  <c r="AD750" i="1" s="1"/>
  <c r="X750" i="1"/>
  <c r="Y750" i="1"/>
  <c r="Z750" i="1"/>
  <c r="W751" i="1"/>
  <c r="AD751" i="1" s="1"/>
  <c r="X751" i="1"/>
  <c r="Y751" i="1"/>
  <c r="Z751" i="1"/>
  <c r="W752" i="1"/>
  <c r="AD752" i="1" s="1"/>
  <c r="X752" i="1"/>
  <c r="Y752" i="1"/>
  <c r="Z752" i="1"/>
  <c r="W753" i="1"/>
  <c r="AD753" i="1" s="1"/>
  <c r="X753" i="1"/>
  <c r="Y753" i="1"/>
  <c r="Z753" i="1"/>
  <c r="W754" i="1"/>
  <c r="AD754" i="1" s="1"/>
  <c r="X754" i="1"/>
  <c r="Y754" i="1"/>
  <c r="Z754" i="1"/>
  <c r="W755" i="1"/>
  <c r="AD755" i="1" s="1"/>
  <c r="X755" i="1"/>
  <c r="Y755" i="1"/>
  <c r="Z755" i="1"/>
  <c r="W756" i="1"/>
  <c r="AD756" i="1" s="1"/>
  <c r="X756" i="1"/>
  <c r="Y756" i="1"/>
  <c r="Z756" i="1"/>
  <c r="W73" i="1"/>
  <c r="AD73" i="1" s="1"/>
  <c r="X73" i="1"/>
  <c r="Y73" i="1"/>
  <c r="Z73" i="1"/>
  <c r="W757" i="1"/>
  <c r="AD757" i="1" s="1"/>
  <c r="X757" i="1"/>
  <c r="Y757" i="1"/>
  <c r="Z757" i="1"/>
  <c r="W758" i="1"/>
  <c r="AD758" i="1" s="1"/>
  <c r="X758" i="1"/>
  <c r="Y758" i="1"/>
  <c r="Z758" i="1"/>
  <c r="W759" i="1"/>
  <c r="AD759" i="1" s="1"/>
  <c r="X759" i="1"/>
  <c r="Y759" i="1"/>
  <c r="Z759" i="1"/>
  <c r="W760" i="1"/>
  <c r="AD760" i="1" s="1"/>
  <c r="X760" i="1"/>
  <c r="Y760" i="1"/>
  <c r="Z760" i="1"/>
  <c r="W761" i="1"/>
  <c r="AD761" i="1" s="1"/>
  <c r="X761" i="1"/>
  <c r="Y761" i="1"/>
  <c r="Z761" i="1"/>
  <c r="W762" i="1"/>
  <c r="AD762" i="1" s="1"/>
  <c r="X762" i="1"/>
  <c r="Y762" i="1"/>
  <c r="Z762" i="1"/>
  <c r="W763" i="1"/>
  <c r="AD763" i="1" s="1"/>
  <c r="X763" i="1"/>
  <c r="Y763" i="1"/>
  <c r="Z763" i="1"/>
  <c r="W764" i="1"/>
  <c r="AD764" i="1" s="1"/>
  <c r="X764" i="1"/>
  <c r="Y764" i="1"/>
  <c r="Z764" i="1"/>
  <c r="W765" i="1"/>
  <c r="AD765" i="1" s="1"/>
  <c r="X765" i="1"/>
  <c r="Y765" i="1"/>
  <c r="Z765" i="1"/>
  <c r="W766" i="1"/>
  <c r="AD766" i="1" s="1"/>
  <c r="X766" i="1"/>
  <c r="Y766" i="1"/>
  <c r="Z766" i="1"/>
  <c r="W767" i="1"/>
  <c r="AD767" i="1" s="1"/>
  <c r="X767" i="1"/>
  <c r="Y767" i="1"/>
  <c r="Z767" i="1"/>
  <c r="W768" i="1"/>
  <c r="AD768" i="1" s="1"/>
  <c r="X768" i="1"/>
  <c r="Y768" i="1"/>
  <c r="Z768" i="1"/>
  <c r="W769" i="1"/>
  <c r="AD769" i="1" s="1"/>
  <c r="X769" i="1"/>
  <c r="Y769" i="1"/>
  <c r="Z769" i="1"/>
  <c r="W770" i="1"/>
  <c r="AD770" i="1" s="1"/>
  <c r="X770" i="1"/>
  <c r="Y770" i="1"/>
  <c r="Z770" i="1"/>
  <c r="W771" i="1"/>
  <c r="AD771" i="1" s="1"/>
  <c r="X771" i="1"/>
  <c r="Y771" i="1"/>
  <c r="Z771" i="1"/>
  <c r="W772" i="1"/>
  <c r="AD772" i="1" s="1"/>
  <c r="X772" i="1"/>
  <c r="Y772" i="1"/>
  <c r="Z772" i="1"/>
  <c r="W773" i="1"/>
  <c r="AD773" i="1" s="1"/>
  <c r="X773" i="1"/>
  <c r="Y773" i="1"/>
  <c r="Z773" i="1"/>
  <c r="W774" i="1"/>
  <c r="AD774" i="1" s="1"/>
  <c r="X774" i="1"/>
  <c r="Y774" i="1"/>
  <c r="Z774" i="1"/>
  <c r="W775" i="1"/>
  <c r="AD775" i="1" s="1"/>
  <c r="X775" i="1"/>
  <c r="Y775" i="1"/>
  <c r="Z775" i="1"/>
  <c r="B735" i="1"/>
  <c r="C735" i="1"/>
  <c r="B736" i="1"/>
  <c r="C736" i="1"/>
  <c r="B737" i="1"/>
  <c r="C737" i="1"/>
  <c r="B738" i="1"/>
  <c r="C738" i="1"/>
  <c r="B739" i="1"/>
  <c r="C739" i="1"/>
  <c r="B740" i="1"/>
  <c r="C740" i="1"/>
  <c r="B741" i="1"/>
  <c r="C741" i="1"/>
  <c r="B742" i="1"/>
  <c r="C742" i="1"/>
  <c r="B743" i="1"/>
  <c r="C743" i="1"/>
  <c r="B744" i="1"/>
  <c r="C744" i="1"/>
  <c r="B745" i="1"/>
  <c r="C745" i="1"/>
  <c r="B746" i="1"/>
  <c r="C746" i="1"/>
  <c r="B747" i="1"/>
  <c r="C747" i="1"/>
  <c r="B748" i="1"/>
  <c r="C748" i="1"/>
  <c r="B749" i="1"/>
  <c r="C749" i="1"/>
  <c r="B750" i="1"/>
  <c r="C750" i="1"/>
  <c r="B751" i="1"/>
  <c r="C751" i="1"/>
  <c r="B752" i="1"/>
  <c r="C752" i="1"/>
  <c r="B753" i="1"/>
  <c r="C753" i="1"/>
  <c r="B754" i="1"/>
  <c r="C754" i="1"/>
  <c r="B755" i="1"/>
  <c r="C755" i="1"/>
  <c r="B756" i="1"/>
  <c r="C756" i="1"/>
  <c r="B73" i="1"/>
  <c r="C73" i="1"/>
  <c r="B757" i="1"/>
  <c r="C757" i="1"/>
  <c r="B758" i="1"/>
  <c r="C758" i="1"/>
  <c r="B759" i="1"/>
  <c r="C759" i="1"/>
  <c r="B760" i="1"/>
  <c r="C760" i="1"/>
  <c r="B761" i="1"/>
  <c r="C761" i="1"/>
  <c r="B762" i="1"/>
  <c r="C762" i="1"/>
  <c r="B763" i="1"/>
  <c r="C763" i="1"/>
  <c r="B764" i="1"/>
  <c r="C764" i="1"/>
  <c r="B765" i="1"/>
  <c r="C765" i="1"/>
  <c r="B766" i="1"/>
  <c r="C766" i="1"/>
  <c r="B767" i="1"/>
  <c r="C767" i="1"/>
  <c r="B768" i="1"/>
  <c r="C768" i="1"/>
  <c r="B769" i="1"/>
  <c r="C769" i="1"/>
  <c r="B770" i="1"/>
  <c r="C770" i="1"/>
  <c r="B771" i="1"/>
  <c r="C771" i="1"/>
  <c r="B772" i="1"/>
  <c r="C772" i="1"/>
  <c r="B773" i="1"/>
  <c r="C773" i="1"/>
  <c r="B774" i="1"/>
  <c r="C774" i="1"/>
  <c r="B775" i="1"/>
  <c r="C775"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 i="2"/>
  <c r="AA746" i="1" l="1"/>
  <c r="AB746" i="1" s="1"/>
  <c r="AC746" i="1" s="1"/>
  <c r="AE746" i="1" s="1"/>
  <c r="AA738" i="1"/>
  <c r="AB738" i="1" s="1"/>
  <c r="AC738" i="1" s="1"/>
  <c r="AE738" i="1" s="1"/>
  <c r="AA737" i="1"/>
  <c r="AB737" i="1" s="1"/>
  <c r="AC737" i="1" s="1"/>
  <c r="AE737" i="1" s="1"/>
  <c r="AA773" i="1"/>
  <c r="AB773" i="1" s="1"/>
  <c r="AC773" i="1" s="1"/>
  <c r="AE773" i="1" s="1"/>
  <c r="AA765" i="1"/>
  <c r="AB765" i="1" s="1"/>
  <c r="AC765" i="1" s="1"/>
  <c r="AE765" i="1" s="1"/>
  <c r="AA757" i="1"/>
  <c r="AB757" i="1" s="1"/>
  <c r="AC757" i="1" s="1"/>
  <c r="AE757" i="1" s="1"/>
  <c r="AA742" i="1"/>
  <c r="AB742" i="1" s="1"/>
  <c r="AC742" i="1" s="1"/>
  <c r="AE742" i="1" s="1"/>
  <c r="AA735" i="1"/>
  <c r="AB735" i="1" s="1"/>
  <c r="AC735" i="1" s="1"/>
  <c r="AE735" i="1" s="1"/>
  <c r="AA753" i="1"/>
  <c r="AB753" i="1" s="1"/>
  <c r="AC753" i="1" s="1"/>
  <c r="AE753" i="1" s="1"/>
  <c r="AA762" i="1"/>
  <c r="AB762" i="1" s="1"/>
  <c r="AC762" i="1" s="1"/>
  <c r="AE762" i="1" s="1"/>
  <c r="AA754" i="1"/>
  <c r="AB754" i="1" s="1"/>
  <c r="AC754" i="1" s="1"/>
  <c r="AE754" i="1" s="1"/>
  <c r="AA751" i="1"/>
  <c r="AB751" i="1" s="1"/>
  <c r="AC751" i="1" s="1"/>
  <c r="AE751" i="1" s="1"/>
  <c r="AA764" i="1"/>
  <c r="AB764" i="1" s="1"/>
  <c r="AC764" i="1" s="1"/>
  <c r="AE764" i="1" s="1"/>
  <c r="AA761" i="1"/>
  <c r="AB761" i="1" s="1"/>
  <c r="AC761" i="1" s="1"/>
  <c r="AE761" i="1" s="1"/>
  <c r="AA752" i="1"/>
  <c r="AB752" i="1" s="1"/>
  <c r="AC752" i="1" s="1"/>
  <c r="AE752" i="1" s="1"/>
  <c r="AA750" i="1"/>
  <c r="AB750" i="1" s="1"/>
  <c r="AC750" i="1" s="1"/>
  <c r="AE750" i="1" s="1"/>
  <c r="AA745" i="1"/>
  <c r="AB745" i="1" s="1"/>
  <c r="AC745" i="1" s="1"/>
  <c r="AE745" i="1" s="1"/>
  <c r="AA769" i="1"/>
  <c r="AB769" i="1" s="1"/>
  <c r="AC769" i="1" s="1"/>
  <c r="AE769" i="1" s="1"/>
  <c r="AA774" i="1"/>
  <c r="AB774" i="1" s="1"/>
  <c r="AC774" i="1" s="1"/>
  <c r="AE774" i="1" s="1"/>
  <c r="AA739" i="1"/>
  <c r="AB739" i="1" s="1"/>
  <c r="AC739" i="1" s="1"/>
  <c r="AE739" i="1" s="1"/>
  <c r="AA741" i="1"/>
  <c r="AB741" i="1" s="1"/>
  <c r="AC741" i="1" s="1"/>
  <c r="AE741" i="1" s="1"/>
  <c r="AA766" i="1"/>
  <c r="AB766" i="1" s="1"/>
  <c r="AC766" i="1" s="1"/>
  <c r="AE766" i="1" s="1"/>
  <c r="AA771" i="1"/>
  <c r="AB771" i="1" s="1"/>
  <c r="AC771" i="1" s="1"/>
  <c r="AE771" i="1" s="1"/>
  <c r="AA775" i="1"/>
  <c r="AB775" i="1" s="1"/>
  <c r="AC775" i="1" s="1"/>
  <c r="AE775" i="1" s="1"/>
  <c r="AA763" i="1"/>
  <c r="AB763" i="1" s="1"/>
  <c r="AC763" i="1" s="1"/>
  <c r="AE763" i="1" s="1"/>
  <c r="AA770" i="1"/>
  <c r="AB770" i="1" s="1"/>
  <c r="AC770" i="1" s="1"/>
  <c r="AE770" i="1" s="1"/>
  <c r="AA758" i="1"/>
  <c r="AB758" i="1" s="1"/>
  <c r="AC758" i="1" s="1"/>
  <c r="AE758" i="1" s="1"/>
  <c r="AA73" i="1"/>
  <c r="AB73" i="1" s="1"/>
  <c r="AC73" i="1" s="1"/>
  <c r="AE73" i="1" s="1"/>
  <c r="AA740" i="1"/>
  <c r="AB740" i="1" s="1"/>
  <c r="AC740" i="1" s="1"/>
  <c r="AE740" i="1" s="1"/>
  <c r="AA755" i="1"/>
  <c r="AB755" i="1" s="1"/>
  <c r="AC755" i="1" s="1"/>
  <c r="AE755" i="1" s="1"/>
  <c r="AA768" i="1"/>
  <c r="AB768" i="1" s="1"/>
  <c r="AC768" i="1" s="1"/>
  <c r="AE768" i="1" s="1"/>
  <c r="AA743" i="1"/>
  <c r="AB743" i="1" s="1"/>
  <c r="AC743" i="1" s="1"/>
  <c r="AE743" i="1" s="1"/>
  <c r="AA736" i="1"/>
  <c r="AB736" i="1" s="1"/>
  <c r="AC736" i="1" s="1"/>
  <c r="AE736" i="1" s="1"/>
  <c r="AA759" i="1"/>
  <c r="AB759" i="1" s="1"/>
  <c r="AC759" i="1" s="1"/>
  <c r="AE759" i="1" s="1"/>
  <c r="AA749" i="1"/>
  <c r="AB749" i="1" s="1"/>
  <c r="AC749" i="1" s="1"/>
  <c r="AE749" i="1" s="1"/>
  <c r="AA748" i="1"/>
  <c r="AB748" i="1" s="1"/>
  <c r="AC748" i="1" s="1"/>
  <c r="AE748" i="1" s="1"/>
  <c r="AA772" i="1"/>
  <c r="AB772" i="1" s="1"/>
  <c r="AC772" i="1" s="1"/>
  <c r="AE772" i="1" s="1"/>
  <c r="AA760" i="1"/>
  <c r="AB760" i="1" s="1"/>
  <c r="AC760" i="1" s="1"/>
  <c r="AE760" i="1" s="1"/>
  <c r="AA747" i="1"/>
  <c r="AB747" i="1" s="1"/>
  <c r="AC747" i="1" s="1"/>
  <c r="AE747" i="1" s="1"/>
  <c r="AA767" i="1"/>
  <c r="AB767" i="1" s="1"/>
  <c r="AC767" i="1" s="1"/>
  <c r="AE767" i="1" s="1"/>
  <c r="AA756" i="1"/>
  <c r="AB756" i="1" s="1"/>
  <c r="AC756" i="1" s="1"/>
  <c r="AE756" i="1" s="1"/>
  <c r="AA744" i="1"/>
  <c r="AB744" i="1" s="1"/>
  <c r="AC744" i="1" s="1"/>
  <c r="AE744" i="1" s="1"/>
  <c r="W43" i="1" l="1"/>
  <c r="AD43" i="1" s="1"/>
  <c r="X43" i="1"/>
  <c r="Y43" i="1"/>
  <c r="Z43" i="1"/>
  <c r="W103" i="1"/>
  <c r="AD103" i="1" s="1"/>
  <c r="X103" i="1"/>
  <c r="Y103" i="1"/>
  <c r="Z103" i="1"/>
  <c r="W104" i="1"/>
  <c r="AD104" i="1" s="1"/>
  <c r="X104" i="1"/>
  <c r="Y104" i="1"/>
  <c r="Z104" i="1"/>
  <c r="W44" i="1"/>
  <c r="AD44" i="1" s="1"/>
  <c r="X44" i="1"/>
  <c r="Y44" i="1"/>
  <c r="Z44" i="1"/>
  <c r="W709" i="1"/>
  <c r="AD709" i="1" s="1"/>
  <c r="X709" i="1"/>
  <c r="Y709" i="1"/>
  <c r="Z709" i="1"/>
  <c r="W45" i="1"/>
  <c r="AD45" i="1" s="1"/>
  <c r="X45" i="1"/>
  <c r="Y45" i="1"/>
  <c r="Z45" i="1"/>
  <c r="W710" i="1"/>
  <c r="AD710" i="1" s="1"/>
  <c r="X710" i="1"/>
  <c r="Y710" i="1"/>
  <c r="Z710" i="1"/>
  <c r="W46" i="1"/>
  <c r="AD46" i="1" s="1"/>
  <c r="X46" i="1"/>
  <c r="Y46" i="1"/>
  <c r="Z46" i="1"/>
  <c r="W47" i="1"/>
  <c r="AD47" i="1" s="1"/>
  <c r="X47" i="1"/>
  <c r="Y47" i="1"/>
  <c r="Z47" i="1"/>
  <c r="W711" i="1"/>
  <c r="AD711" i="1" s="1"/>
  <c r="X711" i="1"/>
  <c r="Y711" i="1"/>
  <c r="Z711" i="1"/>
  <c r="W48" i="1"/>
  <c r="AD48" i="1" s="1"/>
  <c r="X48" i="1"/>
  <c r="Y48" i="1"/>
  <c r="Z48" i="1"/>
  <c r="W49" i="1"/>
  <c r="AD49" i="1" s="1"/>
  <c r="X49" i="1"/>
  <c r="Y49" i="1"/>
  <c r="Z49" i="1"/>
  <c r="W50" i="1"/>
  <c r="AD50" i="1" s="1"/>
  <c r="X50" i="1"/>
  <c r="Y50" i="1"/>
  <c r="Z50" i="1"/>
  <c r="W712" i="1"/>
  <c r="AD712" i="1" s="1"/>
  <c r="X712" i="1"/>
  <c r="Y712" i="1"/>
  <c r="Z712" i="1"/>
  <c r="W713" i="1"/>
  <c r="AD713" i="1" s="1"/>
  <c r="X713" i="1"/>
  <c r="Y713" i="1"/>
  <c r="Z713" i="1"/>
  <c r="W51" i="1"/>
  <c r="AD51" i="1" s="1"/>
  <c r="X51" i="1"/>
  <c r="Y51" i="1"/>
  <c r="Z51" i="1"/>
  <c r="W714" i="1"/>
  <c r="AD714" i="1" s="1"/>
  <c r="X714" i="1"/>
  <c r="Y714" i="1"/>
  <c r="Z714" i="1"/>
  <c r="W52" i="1"/>
  <c r="AD52" i="1" s="1"/>
  <c r="X52" i="1"/>
  <c r="Y52" i="1"/>
  <c r="Z52" i="1"/>
  <c r="W53" i="1"/>
  <c r="AD53" i="1" s="1"/>
  <c r="X53" i="1"/>
  <c r="Y53" i="1"/>
  <c r="Z53" i="1"/>
  <c r="W715" i="1"/>
  <c r="AD715" i="1" s="1"/>
  <c r="X715" i="1"/>
  <c r="Y715" i="1"/>
  <c r="Z715" i="1"/>
  <c r="W716" i="1"/>
  <c r="AD716" i="1" s="1"/>
  <c r="X716" i="1"/>
  <c r="Y716" i="1"/>
  <c r="Z716" i="1"/>
  <c r="W717" i="1"/>
  <c r="AD717" i="1" s="1"/>
  <c r="X717" i="1"/>
  <c r="Y717" i="1"/>
  <c r="Z717" i="1"/>
  <c r="W54" i="1"/>
  <c r="AD54" i="1" s="1"/>
  <c r="X54" i="1"/>
  <c r="Y54" i="1"/>
  <c r="Z54" i="1"/>
  <c r="W55" i="1"/>
  <c r="AD55" i="1" s="1"/>
  <c r="X55" i="1"/>
  <c r="Y55" i="1"/>
  <c r="Z55" i="1"/>
  <c r="W718" i="1"/>
  <c r="AD718" i="1" s="1"/>
  <c r="X718" i="1"/>
  <c r="Y718" i="1"/>
  <c r="Z718" i="1"/>
  <c r="W56" i="1"/>
  <c r="AD56" i="1" s="1"/>
  <c r="X56" i="1"/>
  <c r="Y56" i="1"/>
  <c r="Z56" i="1"/>
  <c r="W57" i="1"/>
  <c r="AD57" i="1" s="1"/>
  <c r="X57" i="1"/>
  <c r="Y57" i="1"/>
  <c r="Z57" i="1"/>
  <c r="W58" i="1"/>
  <c r="AD58" i="1" s="1"/>
  <c r="X58" i="1"/>
  <c r="Y58" i="1"/>
  <c r="Z58" i="1"/>
  <c r="W59" i="1"/>
  <c r="AD59" i="1" s="1"/>
  <c r="X59" i="1"/>
  <c r="Y59" i="1"/>
  <c r="Z59" i="1"/>
  <c r="W60" i="1"/>
  <c r="AD60" i="1" s="1"/>
  <c r="X60" i="1"/>
  <c r="Y60" i="1"/>
  <c r="Z60" i="1"/>
  <c r="W719" i="1"/>
  <c r="AD719" i="1" s="1"/>
  <c r="X719" i="1"/>
  <c r="Y719" i="1"/>
  <c r="Z719" i="1"/>
  <c r="W720" i="1"/>
  <c r="AD720" i="1" s="1"/>
  <c r="X720" i="1"/>
  <c r="Y720" i="1"/>
  <c r="Z720" i="1"/>
  <c r="W721" i="1"/>
  <c r="AD721" i="1" s="1"/>
  <c r="X721" i="1"/>
  <c r="Y721" i="1"/>
  <c r="Z721" i="1"/>
  <c r="W722" i="1"/>
  <c r="AD722" i="1" s="1"/>
  <c r="X722" i="1"/>
  <c r="Y722" i="1"/>
  <c r="Z722" i="1"/>
  <c r="W723" i="1"/>
  <c r="AD723" i="1" s="1"/>
  <c r="X723" i="1"/>
  <c r="Y723" i="1"/>
  <c r="Z723" i="1"/>
  <c r="W724" i="1"/>
  <c r="AD724" i="1" s="1"/>
  <c r="X724" i="1"/>
  <c r="Y724" i="1"/>
  <c r="Z724" i="1"/>
  <c r="W725" i="1"/>
  <c r="AD725" i="1" s="1"/>
  <c r="X725" i="1"/>
  <c r="Y725" i="1"/>
  <c r="Z725" i="1"/>
  <c r="W726" i="1"/>
  <c r="AD726" i="1" s="1"/>
  <c r="X726" i="1"/>
  <c r="Y726" i="1"/>
  <c r="Z726" i="1"/>
  <c r="W727" i="1"/>
  <c r="AD727" i="1" s="1"/>
  <c r="X727" i="1"/>
  <c r="Y727" i="1"/>
  <c r="Z727" i="1"/>
  <c r="W61" i="1"/>
  <c r="AD61" i="1" s="1"/>
  <c r="X61" i="1"/>
  <c r="Y61" i="1"/>
  <c r="Z61" i="1"/>
  <c r="W62" i="1"/>
  <c r="AD62" i="1" s="1"/>
  <c r="X62" i="1"/>
  <c r="Y62" i="1"/>
  <c r="Z62" i="1"/>
  <c r="W63" i="1"/>
  <c r="AD63" i="1" s="1"/>
  <c r="X63" i="1"/>
  <c r="Y63" i="1"/>
  <c r="Z63" i="1"/>
  <c r="W64" i="1"/>
  <c r="AD64" i="1" s="1"/>
  <c r="X64" i="1"/>
  <c r="Y64" i="1"/>
  <c r="Z64" i="1"/>
  <c r="W65" i="1"/>
  <c r="AD65" i="1" s="1"/>
  <c r="X65" i="1"/>
  <c r="Y65" i="1"/>
  <c r="Z65" i="1"/>
  <c r="W66" i="1"/>
  <c r="AD66" i="1" s="1"/>
  <c r="X66" i="1"/>
  <c r="Y66" i="1"/>
  <c r="Z66" i="1"/>
  <c r="W728" i="1"/>
  <c r="AD728" i="1" s="1"/>
  <c r="X728" i="1"/>
  <c r="Y728" i="1"/>
  <c r="Z728" i="1"/>
  <c r="W729" i="1"/>
  <c r="AD729" i="1" s="1"/>
  <c r="X729" i="1"/>
  <c r="Y729" i="1"/>
  <c r="Z729" i="1"/>
  <c r="W730" i="1"/>
  <c r="AD730" i="1" s="1"/>
  <c r="X730" i="1"/>
  <c r="Y730" i="1"/>
  <c r="Z730" i="1"/>
  <c r="W731" i="1"/>
  <c r="AD731" i="1" s="1"/>
  <c r="X731" i="1"/>
  <c r="Y731" i="1"/>
  <c r="Z731" i="1"/>
  <c r="W732" i="1"/>
  <c r="AD732" i="1" s="1"/>
  <c r="X732" i="1"/>
  <c r="Y732" i="1"/>
  <c r="Z732" i="1"/>
  <c r="W733" i="1"/>
  <c r="AD733" i="1" s="1"/>
  <c r="X733" i="1"/>
  <c r="Y733" i="1"/>
  <c r="Z733" i="1"/>
  <c r="W67" i="1"/>
  <c r="AD67" i="1" s="1"/>
  <c r="X67" i="1"/>
  <c r="Y67" i="1"/>
  <c r="Z67" i="1"/>
  <c r="W68" i="1"/>
  <c r="AD68" i="1" s="1"/>
  <c r="X68" i="1"/>
  <c r="Y68" i="1"/>
  <c r="Z68" i="1"/>
  <c r="W734" i="1"/>
  <c r="AD734" i="1" s="1"/>
  <c r="X734" i="1"/>
  <c r="Y734" i="1"/>
  <c r="Z734" i="1"/>
  <c r="W69" i="1"/>
  <c r="AD69" i="1" s="1"/>
  <c r="X69" i="1"/>
  <c r="Y69" i="1"/>
  <c r="Z69" i="1"/>
  <c r="W70" i="1"/>
  <c r="AD70" i="1" s="1"/>
  <c r="X70" i="1"/>
  <c r="Y70" i="1"/>
  <c r="Z70" i="1"/>
  <c r="W71" i="1"/>
  <c r="AD71" i="1" s="1"/>
  <c r="X71" i="1"/>
  <c r="Y71" i="1"/>
  <c r="Z71" i="1"/>
  <c r="W72" i="1"/>
  <c r="AD72" i="1" s="1"/>
  <c r="X72" i="1"/>
  <c r="Y72" i="1"/>
  <c r="Z72" i="1"/>
  <c r="B43" i="1"/>
  <c r="C43" i="1"/>
  <c r="B103" i="1"/>
  <c r="C103" i="1"/>
  <c r="B104" i="1"/>
  <c r="C104" i="1"/>
  <c r="B44" i="1"/>
  <c r="C44" i="1"/>
  <c r="B709" i="1"/>
  <c r="C709" i="1"/>
  <c r="B45" i="1"/>
  <c r="C45" i="1"/>
  <c r="B710" i="1"/>
  <c r="C710" i="1"/>
  <c r="B46" i="1"/>
  <c r="C46" i="1"/>
  <c r="B47" i="1"/>
  <c r="C47" i="1"/>
  <c r="B711" i="1"/>
  <c r="C711" i="1"/>
  <c r="B48" i="1"/>
  <c r="C48" i="1"/>
  <c r="B49" i="1"/>
  <c r="C49" i="1"/>
  <c r="B50" i="1"/>
  <c r="C50" i="1"/>
  <c r="B712" i="1"/>
  <c r="C712" i="1"/>
  <c r="B713" i="1"/>
  <c r="C713" i="1"/>
  <c r="B51" i="1"/>
  <c r="C51" i="1"/>
  <c r="B714" i="1"/>
  <c r="C714" i="1"/>
  <c r="B52" i="1"/>
  <c r="C52" i="1"/>
  <c r="B53" i="1"/>
  <c r="C53" i="1"/>
  <c r="B715" i="1"/>
  <c r="C715" i="1"/>
  <c r="B716" i="1"/>
  <c r="C716" i="1"/>
  <c r="B717" i="1"/>
  <c r="C717" i="1"/>
  <c r="B54" i="1"/>
  <c r="C54" i="1"/>
  <c r="B55" i="1"/>
  <c r="C55" i="1"/>
  <c r="B718" i="1"/>
  <c r="C718" i="1"/>
  <c r="B56" i="1"/>
  <c r="C56" i="1"/>
  <c r="B57" i="1"/>
  <c r="C57" i="1"/>
  <c r="B58" i="1"/>
  <c r="C58" i="1"/>
  <c r="B59" i="1"/>
  <c r="C59" i="1"/>
  <c r="B60" i="1"/>
  <c r="C60" i="1"/>
  <c r="B719" i="1"/>
  <c r="C719" i="1"/>
  <c r="B720" i="1"/>
  <c r="C720" i="1"/>
  <c r="B721" i="1"/>
  <c r="C721" i="1"/>
  <c r="B722" i="1"/>
  <c r="C722" i="1"/>
  <c r="B723" i="1"/>
  <c r="C723" i="1"/>
  <c r="B724" i="1"/>
  <c r="C724" i="1"/>
  <c r="B725" i="1"/>
  <c r="C725" i="1"/>
  <c r="B726" i="1"/>
  <c r="C726" i="1"/>
  <c r="B727" i="1"/>
  <c r="C727" i="1"/>
  <c r="B61" i="1"/>
  <c r="C61" i="1"/>
  <c r="B62" i="1"/>
  <c r="C62" i="1"/>
  <c r="B63" i="1"/>
  <c r="C63" i="1"/>
  <c r="B64" i="1"/>
  <c r="C64" i="1"/>
  <c r="B65" i="1"/>
  <c r="C65" i="1"/>
  <c r="B66" i="1"/>
  <c r="C66" i="1"/>
  <c r="B728" i="1"/>
  <c r="C728" i="1"/>
  <c r="B729" i="1"/>
  <c r="C729" i="1"/>
  <c r="B730" i="1"/>
  <c r="C730" i="1"/>
  <c r="B731" i="1"/>
  <c r="C731" i="1"/>
  <c r="B732" i="1"/>
  <c r="C732" i="1"/>
  <c r="B733" i="1"/>
  <c r="C733" i="1"/>
  <c r="B67" i="1"/>
  <c r="C67" i="1"/>
  <c r="B68" i="1"/>
  <c r="C68" i="1"/>
  <c r="B734" i="1"/>
  <c r="C734" i="1"/>
  <c r="B69" i="1"/>
  <c r="C69" i="1"/>
  <c r="B70" i="1"/>
  <c r="C70" i="1"/>
  <c r="B71" i="1"/>
  <c r="C71" i="1"/>
  <c r="B72" i="1"/>
  <c r="C72" i="1"/>
  <c r="AA733" i="1" l="1"/>
  <c r="AB733" i="1" s="1"/>
  <c r="AC733" i="1" s="1"/>
  <c r="AE733" i="1" s="1"/>
  <c r="AA64" i="1"/>
  <c r="AB64" i="1" s="1"/>
  <c r="AC64" i="1" s="1"/>
  <c r="AE64" i="1" s="1"/>
  <c r="AA723" i="1"/>
  <c r="AB723" i="1" s="1"/>
  <c r="AC723" i="1" s="1"/>
  <c r="AE723" i="1" s="1"/>
  <c r="AA57" i="1"/>
  <c r="AB57" i="1" s="1"/>
  <c r="AC57" i="1" s="1"/>
  <c r="AE57" i="1" s="1"/>
  <c r="AA53" i="1"/>
  <c r="AB53" i="1" s="1"/>
  <c r="AC53" i="1" s="1"/>
  <c r="AE53" i="1" s="1"/>
  <c r="AA48" i="1"/>
  <c r="AB48" i="1" s="1"/>
  <c r="AC48" i="1" s="1"/>
  <c r="AE48" i="1" s="1"/>
  <c r="AA104" i="1"/>
  <c r="AB104" i="1" s="1"/>
  <c r="AC104" i="1" s="1"/>
  <c r="AE104" i="1" s="1"/>
  <c r="AA68" i="1"/>
  <c r="AB68" i="1" s="1"/>
  <c r="AC68" i="1" s="1"/>
  <c r="AE68" i="1" s="1"/>
  <c r="AA66" i="1"/>
  <c r="AB66" i="1" s="1"/>
  <c r="AC66" i="1" s="1"/>
  <c r="AE66" i="1" s="1"/>
  <c r="AA725" i="1"/>
  <c r="AB725" i="1" s="1"/>
  <c r="AC725" i="1" s="1"/>
  <c r="AE725" i="1" s="1"/>
  <c r="AA59" i="1"/>
  <c r="AB59" i="1" s="1"/>
  <c r="AC59" i="1" s="1"/>
  <c r="AE59" i="1" s="1"/>
  <c r="AA716" i="1"/>
  <c r="AB716" i="1" s="1"/>
  <c r="AC716" i="1" s="1"/>
  <c r="AE716" i="1" s="1"/>
  <c r="AA50" i="1"/>
  <c r="AB50" i="1" s="1"/>
  <c r="AC50" i="1" s="1"/>
  <c r="AE50" i="1" s="1"/>
  <c r="AA709" i="1"/>
  <c r="AB709" i="1" s="1"/>
  <c r="AC709" i="1" s="1"/>
  <c r="AE709" i="1" s="1"/>
  <c r="AA54" i="1"/>
  <c r="AB54" i="1" s="1"/>
  <c r="AC54" i="1" s="1"/>
  <c r="AE54" i="1" s="1"/>
  <c r="AA71" i="1"/>
  <c r="AB71" i="1" s="1"/>
  <c r="AC71" i="1" s="1"/>
  <c r="AE71" i="1" s="1"/>
  <c r="AA731" i="1"/>
  <c r="AB731" i="1" s="1"/>
  <c r="AC731" i="1" s="1"/>
  <c r="AE731" i="1" s="1"/>
  <c r="AA62" i="1"/>
  <c r="AB62" i="1" s="1"/>
  <c r="AC62" i="1" s="1"/>
  <c r="AE62" i="1" s="1"/>
  <c r="AA721" i="1"/>
  <c r="AB721" i="1" s="1"/>
  <c r="AC721" i="1" s="1"/>
  <c r="AE721" i="1" s="1"/>
  <c r="AA718" i="1"/>
  <c r="AB718" i="1" s="1"/>
  <c r="AC718" i="1" s="1"/>
  <c r="AE718" i="1" s="1"/>
  <c r="AA714" i="1"/>
  <c r="AB714" i="1" s="1"/>
  <c r="AC714" i="1" s="1"/>
  <c r="AE714" i="1" s="1"/>
  <c r="AA47" i="1"/>
  <c r="AB47" i="1" s="1"/>
  <c r="AC47" i="1" s="1"/>
  <c r="AE47" i="1" s="1"/>
  <c r="AA43" i="1"/>
  <c r="AB43" i="1" s="1"/>
  <c r="AC43" i="1" s="1"/>
  <c r="AE43" i="1" s="1"/>
  <c r="AA69" i="1"/>
  <c r="AB69" i="1" s="1"/>
  <c r="AC69" i="1" s="1"/>
  <c r="AE69" i="1" s="1"/>
  <c r="AA727" i="1"/>
  <c r="AB727" i="1" s="1"/>
  <c r="AC727" i="1" s="1"/>
  <c r="AE727" i="1" s="1"/>
  <c r="AA710" i="1"/>
  <c r="AB710" i="1" s="1"/>
  <c r="AC710" i="1" s="1"/>
  <c r="AE710" i="1" s="1"/>
  <c r="AA729" i="1"/>
  <c r="AB729" i="1" s="1"/>
  <c r="AC729" i="1" s="1"/>
  <c r="AE729" i="1" s="1"/>
  <c r="AA719" i="1"/>
  <c r="AB719" i="1" s="1"/>
  <c r="AC719" i="1" s="1"/>
  <c r="AE719" i="1" s="1"/>
  <c r="AA713" i="1"/>
  <c r="AB713" i="1" s="1"/>
  <c r="AC713" i="1" s="1"/>
  <c r="AE713" i="1" s="1"/>
  <c r="AA49" i="1"/>
  <c r="AB49" i="1" s="1"/>
  <c r="AC49" i="1" s="1"/>
  <c r="AE49" i="1" s="1"/>
  <c r="AA65" i="1"/>
  <c r="AB65" i="1" s="1"/>
  <c r="AC65" i="1" s="1"/>
  <c r="AE65" i="1" s="1"/>
  <c r="AA55" i="1"/>
  <c r="AB55" i="1" s="1"/>
  <c r="AC55" i="1" s="1"/>
  <c r="AE55" i="1" s="1"/>
  <c r="AA44" i="1"/>
  <c r="AB44" i="1" s="1"/>
  <c r="AC44" i="1" s="1"/>
  <c r="AE44" i="1" s="1"/>
  <c r="AA730" i="1"/>
  <c r="AB730" i="1" s="1"/>
  <c r="AC730" i="1" s="1"/>
  <c r="AE730" i="1" s="1"/>
  <c r="AA60" i="1"/>
  <c r="AB60" i="1" s="1"/>
  <c r="AC60" i="1" s="1"/>
  <c r="AE60" i="1" s="1"/>
  <c r="AA715" i="1"/>
  <c r="AB715" i="1" s="1"/>
  <c r="AC715" i="1" s="1"/>
  <c r="AE715" i="1" s="1"/>
  <c r="AA712" i="1"/>
  <c r="AB712" i="1" s="1"/>
  <c r="AC712" i="1" s="1"/>
  <c r="AE712" i="1" s="1"/>
  <c r="AA103" i="1"/>
  <c r="AB103" i="1" s="1"/>
  <c r="AC103" i="1" s="1"/>
  <c r="AE103" i="1" s="1"/>
  <c r="AA52" i="1"/>
  <c r="AB52" i="1" s="1"/>
  <c r="AC52" i="1" s="1"/>
  <c r="AE52" i="1" s="1"/>
  <c r="AA70" i="1"/>
  <c r="AB70" i="1" s="1"/>
  <c r="AC70" i="1" s="1"/>
  <c r="AE70" i="1" s="1"/>
  <c r="AA732" i="1"/>
  <c r="AB732" i="1" s="1"/>
  <c r="AC732" i="1" s="1"/>
  <c r="AE732" i="1" s="1"/>
  <c r="AA726" i="1"/>
  <c r="AB726" i="1" s="1"/>
  <c r="AC726" i="1" s="1"/>
  <c r="AE726" i="1" s="1"/>
  <c r="AA722" i="1"/>
  <c r="AB722" i="1" s="1"/>
  <c r="AC722" i="1" s="1"/>
  <c r="AE722" i="1" s="1"/>
  <c r="AA58" i="1"/>
  <c r="AB58" i="1" s="1"/>
  <c r="AC58" i="1" s="1"/>
  <c r="AE58" i="1" s="1"/>
  <c r="AA45" i="1"/>
  <c r="AB45" i="1" s="1"/>
  <c r="AC45" i="1" s="1"/>
  <c r="AE45" i="1" s="1"/>
  <c r="AA728" i="1"/>
  <c r="AB728" i="1" s="1"/>
  <c r="AC728" i="1" s="1"/>
  <c r="AE728" i="1" s="1"/>
  <c r="AA51" i="1"/>
  <c r="AB51" i="1" s="1"/>
  <c r="AC51" i="1" s="1"/>
  <c r="AE51" i="1" s="1"/>
  <c r="AA72" i="1"/>
  <c r="AB72" i="1" s="1"/>
  <c r="AC72" i="1" s="1"/>
  <c r="AE72" i="1" s="1"/>
  <c r="AA67" i="1"/>
  <c r="AB67" i="1" s="1"/>
  <c r="AC67" i="1" s="1"/>
  <c r="AE67" i="1" s="1"/>
  <c r="AA61" i="1"/>
  <c r="AB61" i="1" s="1"/>
  <c r="AC61" i="1" s="1"/>
  <c r="AE61" i="1" s="1"/>
  <c r="AA724" i="1"/>
  <c r="AB724" i="1" s="1"/>
  <c r="AC724" i="1" s="1"/>
  <c r="AE724" i="1" s="1"/>
  <c r="AA56" i="1"/>
  <c r="AB56" i="1" s="1"/>
  <c r="AC56" i="1" s="1"/>
  <c r="AE56" i="1" s="1"/>
  <c r="AA711" i="1"/>
  <c r="AB711" i="1" s="1"/>
  <c r="AC711" i="1" s="1"/>
  <c r="AE711" i="1" s="1"/>
  <c r="AA734" i="1"/>
  <c r="AB734" i="1" s="1"/>
  <c r="AC734" i="1" s="1"/>
  <c r="AE734" i="1" s="1"/>
  <c r="AA63" i="1"/>
  <c r="AB63" i="1" s="1"/>
  <c r="AC63" i="1" s="1"/>
  <c r="AE63" i="1" s="1"/>
  <c r="AA720" i="1"/>
  <c r="AB720" i="1" s="1"/>
  <c r="AC720" i="1" s="1"/>
  <c r="AE720" i="1" s="1"/>
  <c r="AA717" i="1"/>
  <c r="AB717" i="1" s="1"/>
  <c r="AC717" i="1" s="1"/>
  <c r="AE717" i="1" s="1"/>
  <c r="AA46" i="1"/>
  <c r="AB46" i="1" s="1"/>
  <c r="AC46" i="1" s="1"/>
  <c r="AE46" i="1" s="1"/>
  <c r="W272" i="1" l="1"/>
  <c r="W246" i="1"/>
  <c r="AD246" i="1" s="1"/>
  <c r="X246" i="1"/>
  <c r="Y246" i="1"/>
  <c r="Z246" i="1"/>
  <c r="W83" i="1"/>
  <c r="AD83" i="1" s="1"/>
  <c r="X83" i="1"/>
  <c r="Y83" i="1"/>
  <c r="Z83" i="1"/>
  <c r="W84" i="1"/>
  <c r="AD84" i="1" s="1"/>
  <c r="X84" i="1"/>
  <c r="Y84" i="1"/>
  <c r="Z84" i="1"/>
  <c r="W213" i="1"/>
  <c r="AD213" i="1" s="1"/>
  <c r="X213" i="1"/>
  <c r="Y213" i="1"/>
  <c r="Z213" i="1"/>
  <c r="W127" i="1"/>
  <c r="AD127" i="1" s="1"/>
  <c r="X127" i="1"/>
  <c r="Y127" i="1"/>
  <c r="Z127" i="1"/>
  <c r="W128" i="1"/>
  <c r="AD128" i="1" s="1"/>
  <c r="X128" i="1"/>
  <c r="Y128" i="1"/>
  <c r="Z128" i="1"/>
  <c r="W129" i="1"/>
  <c r="AD129" i="1" s="1"/>
  <c r="X129" i="1"/>
  <c r="Y129" i="1"/>
  <c r="Z129" i="1"/>
  <c r="W130" i="1"/>
  <c r="AD130" i="1" s="1"/>
  <c r="X130" i="1"/>
  <c r="Y130" i="1"/>
  <c r="Z130" i="1"/>
  <c r="W131" i="1"/>
  <c r="AD131" i="1" s="1"/>
  <c r="X131" i="1"/>
  <c r="Y131" i="1"/>
  <c r="Z131" i="1"/>
  <c r="W214" i="1"/>
  <c r="AD214" i="1" s="1"/>
  <c r="X214" i="1"/>
  <c r="Y214" i="1"/>
  <c r="Z214" i="1"/>
  <c r="W215" i="1"/>
  <c r="AD215" i="1" s="1"/>
  <c r="X215" i="1"/>
  <c r="Y215" i="1"/>
  <c r="Z215" i="1"/>
  <c r="W216" i="1"/>
  <c r="AD216" i="1" s="1"/>
  <c r="X216" i="1"/>
  <c r="Y216" i="1"/>
  <c r="Z216" i="1"/>
  <c r="W12" i="1"/>
  <c r="AD12" i="1" s="1"/>
  <c r="X12" i="1"/>
  <c r="Y12" i="1"/>
  <c r="Z12" i="1"/>
  <c r="W40" i="1"/>
  <c r="AD40" i="1" s="1"/>
  <c r="X40" i="1"/>
  <c r="Y40" i="1"/>
  <c r="Z40" i="1"/>
  <c r="W41" i="1"/>
  <c r="AD41" i="1" s="1"/>
  <c r="X41" i="1"/>
  <c r="Y41" i="1"/>
  <c r="Z41" i="1"/>
  <c r="W159" i="1"/>
  <c r="AD159" i="1" s="1"/>
  <c r="X159" i="1"/>
  <c r="Y159" i="1"/>
  <c r="Z159" i="1"/>
  <c r="W193" i="1"/>
  <c r="AD193" i="1" s="1"/>
  <c r="X193" i="1"/>
  <c r="Y193" i="1"/>
  <c r="Z193" i="1"/>
  <c r="W42" i="1"/>
  <c r="AD42" i="1" s="1"/>
  <c r="X42" i="1"/>
  <c r="Y42" i="1"/>
  <c r="Z42" i="1"/>
  <c r="W74" i="1"/>
  <c r="AD74" i="1" s="1"/>
  <c r="X74" i="1"/>
  <c r="Y74" i="1"/>
  <c r="Z74" i="1"/>
  <c r="W160" i="1"/>
  <c r="AD160" i="1" s="1"/>
  <c r="X160" i="1"/>
  <c r="Y160" i="1"/>
  <c r="Z160" i="1"/>
  <c r="W161" i="1"/>
  <c r="AD161" i="1" s="1"/>
  <c r="X161" i="1"/>
  <c r="Y161" i="1"/>
  <c r="Z161" i="1"/>
  <c r="W119" i="1"/>
  <c r="AD119" i="1" s="1"/>
  <c r="X119" i="1"/>
  <c r="Y119" i="1"/>
  <c r="Z119" i="1"/>
  <c r="W85" i="1"/>
  <c r="AD85" i="1" s="1"/>
  <c r="X85" i="1"/>
  <c r="Y85" i="1"/>
  <c r="Z85" i="1"/>
  <c r="W117" i="1"/>
  <c r="AD117" i="1" s="1"/>
  <c r="X117" i="1"/>
  <c r="Y117" i="1"/>
  <c r="Z117" i="1"/>
  <c r="W170" i="1"/>
  <c r="AD170" i="1" s="1"/>
  <c r="X170" i="1"/>
  <c r="Y170" i="1"/>
  <c r="Z170" i="1"/>
  <c r="W86" i="1"/>
  <c r="AD86" i="1" s="1"/>
  <c r="X86" i="1"/>
  <c r="Y86" i="1"/>
  <c r="Z86" i="1"/>
  <c r="W93" i="1"/>
  <c r="AD93" i="1" s="1"/>
  <c r="X93" i="1"/>
  <c r="Y93" i="1"/>
  <c r="Z93" i="1"/>
  <c r="W162" i="1"/>
  <c r="AD162" i="1" s="1"/>
  <c r="X162" i="1"/>
  <c r="Y162" i="1"/>
  <c r="Z162" i="1"/>
  <c r="W87" i="1"/>
  <c r="AD87" i="1" s="1"/>
  <c r="X87" i="1"/>
  <c r="Y87" i="1"/>
  <c r="Z87" i="1"/>
  <c r="AD118" i="1"/>
  <c r="X118" i="1"/>
  <c r="Y118" i="1"/>
  <c r="Z118" i="1"/>
  <c r="W194" i="1"/>
  <c r="AD194" i="1" s="1"/>
  <c r="X194" i="1"/>
  <c r="Y194" i="1"/>
  <c r="Z194" i="1"/>
  <c r="W217" i="1"/>
  <c r="AD217" i="1" s="1"/>
  <c r="X217" i="1"/>
  <c r="Y217" i="1"/>
  <c r="Z217" i="1"/>
  <c r="W163" i="1"/>
  <c r="AD163" i="1" s="1"/>
  <c r="X163" i="1"/>
  <c r="Y163" i="1"/>
  <c r="Z163" i="1"/>
  <c r="W13" i="1"/>
  <c r="AD13" i="1" s="1"/>
  <c r="X13" i="1"/>
  <c r="Y13" i="1"/>
  <c r="Z13" i="1"/>
  <c r="B83" i="1"/>
  <c r="C83" i="1"/>
  <c r="B84" i="1"/>
  <c r="C84" i="1"/>
  <c r="B213" i="1"/>
  <c r="C213" i="1"/>
  <c r="B127" i="1"/>
  <c r="C127" i="1"/>
  <c r="B128" i="1"/>
  <c r="C128" i="1"/>
  <c r="B129" i="1"/>
  <c r="C129" i="1"/>
  <c r="B130" i="1"/>
  <c r="C130" i="1"/>
  <c r="B131" i="1"/>
  <c r="C131" i="1"/>
  <c r="B214" i="1"/>
  <c r="C214" i="1"/>
  <c r="B215" i="1"/>
  <c r="C215" i="1"/>
  <c r="B216" i="1"/>
  <c r="C216" i="1"/>
  <c r="B12" i="1"/>
  <c r="C12" i="1"/>
  <c r="B40" i="1"/>
  <c r="C40" i="1"/>
  <c r="B41" i="1"/>
  <c r="C41" i="1"/>
  <c r="B159" i="1"/>
  <c r="C159" i="1"/>
  <c r="B193" i="1"/>
  <c r="C193" i="1"/>
  <c r="B42" i="1"/>
  <c r="C42" i="1"/>
  <c r="B74" i="1"/>
  <c r="C74" i="1"/>
  <c r="B160" i="1"/>
  <c r="C160" i="1"/>
  <c r="B161" i="1"/>
  <c r="C161" i="1"/>
  <c r="B119" i="1"/>
  <c r="C119" i="1"/>
  <c r="B85" i="1"/>
  <c r="C85" i="1"/>
  <c r="B117" i="1"/>
  <c r="C117" i="1"/>
  <c r="B170" i="1"/>
  <c r="C170" i="1"/>
  <c r="B86" i="1"/>
  <c r="C86" i="1"/>
  <c r="B93" i="1"/>
  <c r="C93" i="1"/>
  <c r="B162" i="1"/>
  <c r="C162" i="1"/>
  <c r="B87" i="1"/>
  <c r="C87" i="1"/>
  <c r="B118" i="1"/>
  <c r="C118" i="1"/>
  <c r="B194" i="1"/>
  <c r="C194" i="1"/>
  <c r="B217" i="1"/>
  <c r="C217" i="1"/>
  <c r="B163" i="1"/>
  <c r="C163" i="1"/>
  <c r="B13" i="1"/>
  <c r="C13" i="1"/>
  <c r="AA74" i="1" l="1"/>
  <c r="AB74" i="1" s="1"/>
  <c r="AC74" i="1" s="1"/>
  <c r="AE74" i="1" s="1"/>
  <c r="AA117" i="1"/>
  <c r="AB117" i="1" s="1"/>
  <c r="AC117" i="1" s="1"/>
  <c r="AE117" i="1" s="1"/>
  <c r="AA84" i="1"/>
  <c r="AB84" i="1" s="1"/>
  <c r="AC84" i="1" s="1"/>
  <c r="AE84" i="1" s="1"/>
  <c r="AA213" i="1"/>
  <c r="AB213" i="1" s="1"/>
  <c r="AC213" i="1" s="1"/>
  <c r="AE213" i="1" s="1"/>
  <c r="AA194" i="1"/>
  <c r="AB194" i="1" s="1"/>
  <c r="AC194" i="1" s="1"/>
  <c r="AE194" i="1" s="1"/>
  <c r="AA41" i="1"/>
  <c r="AB41" i="1" s="1"/>
  <c r="AC41" i="1" s="1"/>
  <c r="AE41" i="1" s="1"/>
  <c r="AA160" i="1"/>
  <c r="AB160" i="1" s="1"/>
  <c r="AC160" i="1" s="1"/>
  <c r="AE160" i="1" s="1"/>
  <c r="AA130" i="1"/>
  <c r="AB130" i="1" s="1"/>
  <c r="AC130" i="1" s="1"/>
  <c r="AE130" i="1" s="1"/>
  <c r="AA85" i="1"/>
  <c r="AB85" i="1" s="1"/>
  <c r="AC85" i="1" s="1"/>
  <c r="AE85" i="1" s="1"/>
  <c r="AA159" i="1"/>
  <c r="AB159" i="1" s="1"/>
  <c r="AC159" i="1" s="1"/>
  <c r="AE159" i="1" s="1"/>
  <c r="AA215" i="1"/>
  <c r="AB215" i="1" s="1"/>
  <c r="AC215" i="1" s="1"/>
  <c r="AE215" i="1" s="1"/>
  <c r="AA93" i="1"/>
  <c r="AB93" i="1" s="1"/>
  <c r="AC93" i="1" s="1"/>
  <c r="AE93" i="1" s="1"/>
  <c r="AA216" i="1"/>
  <c r="AB216" i="1" s="1"/>
  <c r="AC216" i="1" s="1"/>
  <c r="AE216" i="1" s="1"/>
  <c r="AA217" i="1"/>
  <c r="AB217" i="1" s="1"/>
  <c r="AC217" i="1" s="1"/>
  <c r="AE217" i="1" s="1"/>
  <c r="AA129" i="1"/>
  <c r="AB129" i="1" s="1"/>
  <c r="AC129" i="1" s="1"/>
  <c r="AE129" i="1" s="1"/>
  <c r="AA162" i="1"/>
  <c r="AB162" i="1" s="1"/>
  <c r="AC162" i="1" s="1"/>
  <c r="AE162" i="1" s="1"/>
  <c r="AA118" i="1"/>
  <c r="AB118" i="1" s="1"/>
  <c r="AC118" i="1" s="1"/>
  <c r="AE118" i="1" s="1"/>
  <c r="AA13" i="1"/>
  <c r="AB13" i="1" s="1"/>
  <c r="AC13" i="1" s="1"/>
  <c r="AE13" i="1" s="1"/>
  <c r="AA12" i="1"/>
  <c r="AB12" i="1" s="1"/>
  <c r="AC12" i="1" s="1"/>
  <c r="AE12" i="1" s="1"/>
  <c r="AA193" i="1"/>
  <c r="AB193" i="1" s="1"/>
  <c r="AC193" i="1" s="1"/>
  <c r="AE193" i="1" s="1"/>
  <c r="AA161" i="1"/>
  <c r="AB161" i="1" s="1"/>
  <c r="AC161" i="1" s="1"/>
  <c r="AE161" i="1" s="1"/>
  <c r="AA170" i="1"/>
  <c r="AB170" i="1" s="1"/>
  <c r="AC170" i="1" s="1"/>
  <c r="AE170" i="1" s="1"/>
  <c r="AA83" i="1"/>
  <c r="AB83" i="1" s="1"/>
  <c r="AC83" i="1" s="1"/>
  <c r="AE83" i="1" s="1"/>
  <c r="AA128" i="1"/>
  <c r="AB128" i="1" s="1"/>
  <c r="AC128" i="1" s="1"/>
  <c r="AE128" i="1" s="1"/>
  <c r="AA40" i="1"/>
  <c r="AB40" i="1" s="1"/>
  <c r="AC40" i="1" s="1"/>
  <c r="AE40" i="1" s="1"/>
  <c r="AA42" i="1"/>
  <c r="AB42" i="1" s="1"/>
  <c r="AC42" i="1" s="1"/>
  <c r="AE42" i="1" s="1"/>
  <c r="AA119" i="1"/>
  <c r="AB119" i="1" s="1"/>
  <c r="AC119" i="1" s="1"/>
  <c r="AE119" i="1" s="1"/>
  <c r="AA127" i="1"/>
  <c r="AB127" i="1" s="1"/>
  <c r="AC127" i="1" s="1"/>
  <c r="AE127" i="1" s="1"/>
  <c r="AA246" i="1"/>
  <c r="AB246" i="1" s="1"/>
  <c r="AC246" i="1" s="1"/>
  <c r="AE246" i="1" s="1"/>
  <c r="AA86" i="1"/>
  <c r="AB86" i="1" s="1"/>
  <c r="AC86" i="1" s="1"/>
  <c r="AE86" i="1" s="1"/>
  <c r="AA131" i="1"/>
  <c r="AB131" i="1" s="1"/>
  <c r="AC131" i="1" s="1"/>
  <c r="AE131" i="1" s="1"/>
  <c r="AA87" i="1"/>
  <c r="AB87" i="1" s="1"/>
  <c r="AC87" i="1" s="1"/>
  <c r="AE87" i="1" s="1"/>
  <c r="AA163" i="1"/>
  <c r="AB163" i="1" s="1"/>
  <c r="AC163" i="1" s="1"/>
  <c r="AE163" i="1" s="1"/>
  <c r="AA214" i="1"/>
  <c r="AB214" i="1" s="1"/>
  <c r="AC214" i="1" s="1"/>
  <c r="AE214" i="1" s="1"/>
  <c r="W171" i="1" l="1"/>
  <c r="B246" i="1" l="1"/>
  <c r="C246" i="1"/>
  <c r="S12" i="11" l="1"/>
  <c r="T12" i="11"/>
  <c r="U12" i="11"/>
  <c r="W314" i="1"/>
  <c r="W224" i="1"/>
  <c r="W15" i="1"/>
  <c r="AD15" i="1" s="1"/>
  <c r="X15" i="1"/>
  <c r="Y15" i="1"/>
  <c r="Z15" i="1"/>
  <c r="W94" i="1"/>
  <c r="AD94" i="1" s="1"/>
  <c r="X94" i="1"/>
  <c r="Y94" i="1"/>
  <c r="Z94" i="1"/>
  <c r="W91" i="1"/>
  <c r="AD91" i="1" s="1"/>
  <c r="X91" i="1"/>
  <c r="Y91" i="1"/>
  <c r="Z91" i="1"/>
  <c r="W265" i="1"/>
  <c r="AD265" i="1" s="1"/>
  <c r="X265" i="1"/>
  <c r="Y265" i="1"/>
  <c r="Z265" i="1"/>
  <c r="W92" i="1"/>
  <c r="AD92" i="1" s="1"/>
  <c r="X92" i="1"/>
  <c r="Y92" i="1"/>
  <c r="Z92" i="1"/>
  <c r="W158" i="1"/>
  <c r="AD158" i="1" s="1"/>
  <c r="X158" i="1"/>
  <c r="Y158" i="1"/>
  <c r="Z158" i="1"/>
  <c r="W266" i="1"/>
  <c r="AD266" i="1" s="1"/>
  <c r="X266" i="1"/>
  <c r="Y266" i="1"/>
  <c r="Z266" i="1"/>
  <c r="W707" i="1"/>
  <c r="AD707" i="1" s="1"/>
  <c r="X707" i="1"/>
  <c r="Y707" i="1"/>
  <c r="Z707" i="1"/>
  <c r="W267" i="1"/>
  <c r="AD267" i="1" s="1"/>
  <c r="X267" i="1"/>
  <c r="Y267" i="1"/>
  <c r="Z267" i="1"/>
  <c r="W242" i="1"/>
  <c r="AD242" i="1" s="1"/>
  <c r="X242" i="1"/>
  <c r="Y242" i="1"/>
  <c r="Z242" i="1"/>
  <c r="W209" i="1"/>
  <c r="AD209" i="1" s="1"/>
  <c r="X209" i="1"/>
  <c r="Y209" i="1"/>
  <c r="Z209" i="1"/>
  <c r="W95" i="1"/>
  <c r="AD95" i="1" s="1"/>
  <c r="X95" i="1"/>
  <c r="Y95" i="1"/>
  <c r="Z95" i="1"/>
  <c r="W96" i="1"/>
  <c r="AD96" i="1" s="1"/>
  <c r="X96" i="1"/>
  <c r="Y96" i="1"/>
  <c r="Z96" i="1"/>
  <c r="W210" i="1"/>
  <c r="AD210" i="1" s="1"/>
  <c r="X210" i="1"/>
  <c r="Y210" i="1"/>
  <c r="Z210" i="1"/>
  <c r="W211" i="1"/>
  <c r="AD211" i="1" s="1"/>
  <c r="X211" i="1"/>
  <c r="Y211" i="1"/>
  <c r="Z211" i="1"/>
  <c r="W237" i="1"/>
  <c r="AD237" i="1" s="1"/>
  <c r="X237" i="1"/>
  <c r="Y237" i="1"/>
  <c r="Z237" i="1"/>
  <c r="W238" i="1"/>
  <c r="AD238" i="1" s="1"/>
  <c r="X238" i="1"/>
  <c r="Y238" i="1"/>
  <c r="Z238" i="1"/>
  <c r="W268" i="1"/>
  <c r="AD268" i="1" s="1"/>
  <c r="X268" i="1"/>
  <c r="Y268" i="1"/>
  <c r="Z268" i="1"/>
  <c r="W16" i="1"/>
  <c r="AD16" i="1" s="1"/>
  <c r="X16" i="1"/>
  <c r="Y16" i="1"/>
  <c r="Z16" i="1"/>
  <c r="W212" i="1"/>
  <c r="AD212" i="1" s="1"/>
  <c r="X212" i="1"/>
  <c r="Y212" i="1"/>
  <c r="Z212" i="1"/>
  <c r="W269" i="1"/>
  <c r="AD269" i="1" s="1"/>
  <c r="X269" i="1"/>
  <c r="Y269" i="1"/>
  <c r="Z269" i="1"/>
  <c r="W38" i="1"/>
  <c r="AD38" i="1" s="1"/>
  <c r="X38" i="1"/>
  <c r="Y38" i="1"/>
  <c r="Z38" i="1"/>
  <c r="W270" i="1"/>
  <c r="AD270" i="1" s="1"/>
  <c r="X270" i="1"/>
  <c r="Y270" i="1"/>
  <c r="Z270" i="1"/>
  <c r="W271" i="1"/>
  <c r="AD271" i="1" s="1"/>
  <c r="X271" i="1"/>
  <c r="Y271" i="1"/>
  <c r="Z271" i="1"/>
  <c r="W24" i="1"/>
  <c r="AD24" i="1" s="1"/>
  <c r="X24" i="1"/>
  <c r="Y24" i="1"/>
  <c r="Z24" i="1"/>
  <c r="W39" i="1"/>
  <c r="AD39" i="1" s="1"/>
  <c r="X39" i="1"/>
  <c r="Y39" i="1"/>
  <c r="Z39" i="1"/>
  <c r="W9" i="1"/>
  <c r="AD9" i="1" s="1"/>
  <c r="X9" i="1"/>
  <c r="Y9" i="1"/>
  <c r="Z9" i="1"/>
  <c r="W708" i="1"/>
  <c r="AD708" i="1" s="1"/>
  <c r="X708" i="1"/>
  <c r="Y708" i="1"/>
  <c r="Z708" i="1"/>
  <c r="W223" i="1"/>
  <c r="AD223" i="1" s="1"/>
  <c r="X223" i="1"/>
  <c r="Y223" i="1"/>
  <c r="Z223" i="1"/>
  <c r="B15" i="1"/>
  <c r="C15" i="1"/>
  <c r="B94" i="1"/>
  <c r="C94" i="1"/>
  <c r="B91" i="1"/>
  <c r="C91" i="1"/>
  <c r="B265" i="1"/>
  <c r="C265" i="1"/>
  <c r="B92" i="1"/>
  <c r="C92" i="1"/>
  <c r="B158" i="1"/>
  <c r="C158" i="1"/>
  <c r="B266" i="1"/>
  <c r="C266" i="1"/>
  <c r="B707" i="1"/>
  <c r="C707" i="1"/>
  <c r="B267" i="1"/>
  <c r="C267" i="1"/>
  <c r="B242" i="1"/>
  <c r="C242" i="1"/>
  <c r="B209" i="1"/>
  <c r="C209" i="1"/>
  <c r="B95" i="1"/>
  <c r="C95" i="1"/>
  <c r="B96" i="1"/>
  <c r="C96" i="1"/>
  <c r="B210" i="1"/>
  <c r="C210" i="1"/>
  <c r="B211" i="1"/>
  <c r="C211" i="1"/>
  <c r="B237" i="1"/>
  <c r="C237" i="1"/>
  <c r="B238" i="1"/>
  <c r="C238" i="1"/>
  <c r="B268" i="1"/>
  <c r="C268" i="1"/>
  <c r="B16" i="1"/>
  <c r="C16" i="1"/>
  <c r="B212" i="1"/>
  <c r="C212" i="1"/>
  <c r="B269" i="1"/>
  <c r="C269" i="1"/>
  <c r="B38" i="1"/>
  <c r="C38" i="1"/>
  <c r="B270" i="1"/>
  <c r="C270" i="1"/>
  <c r="B271" i="1"/>
  <c r="C271" i="1"/>
  <c r="B24" i="1"/>
  <c r="C24" i="1"/>
  <c r="B39" i="1"/>
  <c r="C39" i="1"/>
  <c r="B9" i="1"/>
  <c r="C9" i="1"/>
  <c r="B708" i="1"/>
  <c r="C708" i="1"/>
  <c r="B223" i="1"/>
  <c r="C223" i="1"/>
  <c r="AA708" i="1" l="1"/>
  <c r="AB708" i="1" s="1"/>
  <c r="AC708" i="1" s="1"/>
  <c r="AE708" i="1" s="1"/>
  <c r="AA209" i="1"/>
  <c r="AB209" i="1" s="1"/>
  <c r="AC209" i="1" s="1"/>
  <c r="AE209" i="1" s="1"/>
  <c r="AA267" i="1"/>
  <c r="AB267" i="1" s="1"/>
  <c r="AC267" i="1" s="1"/>
  <c r="AE267" i="1" s="1"/>
  <c r="AA238" i="1"/>
  <c r="AB238" i="1" s="1"/>
  <c r="AC238" i="1" s="1"/>
  <c r="AE238" i="1" s="1"/>
  <c r="AA265" i="1"/>
  <c r="AB265" i="1" s="1"/>
  <c r="AC265" i="1" s="1"/>
  <c r="AE265" i="1" s="1"/>
  <c r="AA95" i="1"/>
  <c r="AB95" i="1" s="1"/>
  <c r="AC95" i="1" s="1"/>
  <c r="AE95" i="1" s="1"/>
  <c r="AA16" i="1"/>
  <c r="AB16" i="1" s="1"/>
  <c r="AC16" i="1" s="1"/>
  <c r="AE16" i="1" s="1"/>
  <c r="AA9" i="1"/>
  <c r="AB9" i="1" s="1"/>
  <c r="AC9" i="1" s="1"/>
  <c r="AE9" i="1" s="1"/>
  <c r="AA268" i="1"/>
  <c r="AB268" i="1" s="1"/>
  <c r="AC268" i="1" s="1"/>
  <c r="AE268" i="1" s="1"/>
  <c r="AA237" i="1"/>
  <c r="AB237" i="1" s="1"/>
  <c r="AC237" i="1" s="1"/>
  <c r="AE237" i="1" s="1"/>
  <c r="AA96" i="1"/>
  <c r="AB96" i="1" s="1"/>
  <c r="AC96" i="1" s="1"/>
  <c r="AE96" i="1" s="1"/>
  <c r="AA91" i="1"/>
  <c r="AB91" i="1" s="1"/>
  <c r="AC91" i="1" s="1"/>
  <c r="AE91" i="1" s="1"/>
  <c r="AA270" i="1"/>
  <c r="AB270" i="1" s="1"/>
  <c r="AC270" i="1" s="1"/>
  <c r="AE270" i="1" s="1"/>
  <c r="AA212" i="1"/>
  <c r="AB212" i="1" s="1"/>
  <c r="AC212" i="1" s="1"/>
  <c r="AE212" i="1" s="1"/>
  <c r="AA24" i="1"/>
  <c r="AB24" i="1" s="1"/>
  <c r="AC24" i="1" s="1"/>
  <c r="AE24" i="1" s="1"/>
  <c r="AA223" i="1"/>
  <c r="AB223" i="1" s="1"/>
  <c r="AC223" i="1" s="1"/>
  <c r="AE223" i="1" s="1"/>
  <c r="AA15" i="1"/>
  <c r="AB15" i="1" s="1"/>
  <c r="AC15" i="1" s="1"/>
  <c r="AE15" i="1" s="1"/>
  <c r="AA707" i="1"/>
  <c r="AB707" i="1" s="1"/>
  <c r="AC707" i="1" s="1"/>
  <c r="AE707" i="1" s="1"/>
  <c r="AA92" i="1"/>
  <c r="AB92" i="1" s="1"/>
  <c r="AC92" i="1" s="1"/>
  <c r="AE92" i="1" s="1"/>
  <c r="AA211" i="1"/>
  <c r="AB211" i="1" s="1"/>
  <c r="AC211" i="1" s="1"/>
  <c r="AE211" i="1" s="1"/>
  <c r="AA271" i="1"/>
  <c r="AB271" i="1" s="1"/>
  <c r="AC271" i="1" s="1"/>
  <c r="AE271" i="1" s="1"/>
  <c r="AA269" i="1"/>
  <c r="AB269" i="1" s="1"/>
  <c r="AC269" i="1" s="1"/>
  <c r="AE269" i="1" s="1"/>
  <c r="AA266" i="1"/>
  <c r="AB266" i="1" s="1"/>
  <c r="AC266" i="1" s="1"/>
  <c r="AE266" i="1" s="1"/>
  <c r="AA94" i="1"/>
  <c r="AB94" i="1" s="1"/>
  <c r="AC94" i="1" s="1"/>
  <c r="AE94" i="1" s="1"/>
  <c r="AA210" i="1"/>
  <c r="AB210" i="1" s="1"/>
  <c r="AC210" i="1" s="1"/>
  <c r="AE210" i="1" s="1"/>
  <c r="AA39" i="1"/>
  <c r="AB39" i="1" s="1"/>
  <c r="AC39" i="1" s="1"/>
  <c r="AE39" i="1" s="1"/>
  <c r="AA38" i="1"/>
  <c r="AB38" i="1" s="1"/>
  <c r="AC38" i="1" s="1"/>
  <c r="AE38" i="1" s="1"/>
  <c r="AA158" i="1"/>
  <c r="AB158" i="1" s="1"/>
  <c r="AC158" i="1" s="1"/>
  <c r="AE158" i="1" s="1"/>
  <c r="AA242" i="1"/>
  <c r="AB242" i="1" s="1"/>
  <c r="AC242" i="1" s="1"/>
  <c r="AE242" i="1" s="1"/>
  <c r="W278" i="1" l="1"/>
  <c r="X18" i="1"/>
  <c r="W18" i="1"/>
  <c r="W371" i="1" l="1"/>
  <c r="S14" i="11"/>
  <c r="T14" i="11"/>
  <c r="U14" i="11"/>
  <c r="R14" i="11"/>
  <c r="W374" i="1"/>
  <c r="W545" i="1" l="1"/>
  <c r="AD545" i="1" s="1"/>
  <c r="X545" i="1"/>
  <c r="Y545" i="1"/>
  <c r="Z545" i="1"/>
  <c r="AE545" i="1"/>
  <c r="W288" i="1"/>
  <c r="AD288" i="1" s="1"/>
  <c r="X288" i="1"/>
  <c r="Y288" i="1"/>
  <c r="Z288" i="1"/>
  <c r="W705" i="1"/>
  <c r="AD705" i="1" s="1"/>
  <c r="X705" i="1"/>
  <c r="Y705" i="1"/>
  <c r="Z705" i="1"/>
  <c r="W174" i="1"/>
  <c r="AD174" i="1" s="1"/>
  <c r="X174" i="1"/>
  <c r="Y174" i="1"/>
  <c r="Z174" i="1"/>
  <c r="W29" i="1"/>
  <c r="AD29" i="1" s="1"/>
  <c r="X29" i="1"/>
  <c r="Y29" i="1"/>
  <c r="Z29" i="1"/>
  <c r="W30" i="1"/>
  <c r="AD30" i="1" s="1"/>
  <c r="X30" i="1"/>
  <c r="Y30" i="1"/>
  <c r="Z30" i="1"/>
  <c r="W306" i="1"/>
  <c r="AD306" i="1" s="1"/>
  <c r="X306" i="1"/>
  <c r="Y306" i="1"/>
  <c r="Z306" i="1"/>
  <c r="W307" i="1"/>
  <c r="AD307" i="1" s="1"/>
  <c r="X307" i="1"/>
  <c r="Y307" i="1"/>
  <c r="Z307" i="1"/>
  <c r="W308" i="1"/>
  <c r="AD308" i="1" s="1"/>
  <c r="X308" i="1"/>
  <c r="Y308" i="1"/>
  <c r="Z308" i="1"/>
  <c r="W98" i="1"/>
  <c r="AD98" i="1" s="1"/>
  <c r="X98" i="1"/>
  <c r="Y98" i="1"/>
  <c r="Z98" i="1"/>
  <c r="W309" i="1"/>
  <c r="AD309" i="1" s="1"/>
  <c r="X309" i="1"/>
  <c r="Y309" i="1"/>
  <c r="Z309" i="1"/>
  <c r="W310" i="1"/>
  <c r="AD310" i="1" s="1"/>
  <c r="X310" i="1"/>
  <c r="Y310" i="1"/>
  <c r="Z310" i="1"/>
  <c r="W311" i="1"/>
  <c r="AD311" i="1" s="1"/>
  <c r="X311" i="1"/>
  <c r="Y311" i="1"/>
  <c r="Z311" i="1"/>
  <c r="W312" i="1"/>
  <c r="AD312" i="1" s="1"/>
  <c r="X312" i="1"/>
  <c r="Y312" i="1"/>
  <c r="Z312" i="1"/>
  <c r="W261" i="1"/>
  <c r="AD261" i="1" s="1"/>
  <c r="X261" i="1"/>
  <c r="Y261" i="1"/>
  <c r="Z261" i="1"/>
  <c r="W706" i="1"/>
  <c r="AD706" i="1" s="1"/>
  <c r="X706" i="1"/>
  <c r="Y706" i="1"/>
  <c r="Z706" i="1"/>
  <c r="W100" i="1"/>
  <c r="AD100" i="1" s="1"/>
  <c r="X100" i="1"/>
  <c r="Y100" i="1"/>
  <c r="Z100" i="1"/>
  <c r="W433" i="1"/>
  <c r="AD433" i="1" s="1"/>
  <c r="X433" i="1"/>
  <c r="Y433" i="1"/>
  <c r="Z433" i="1"/>
  <c r="W432" i="1"/>
  <c r="AD432" i="1" s="1"/>
  <c r="X432" i="1"/>
  <c r="Y432" i="1"/>
  <c r="Z432" i="1"/>
  <c r="W218" i="1"/>
  <c r="AD218" i="1" s="1"/>
  <c r="X218" i="1"/>
  <c r="Y218" i="1"/>
  <c r="Z218" i="1"/>
  <c r="W236" i="1"/>
  <c r="AD236" i="1" s="1"/>
  <c r="X236" i="1"/>
  <c r="Y236" i="1"/>
  <c r="Z236" i="1"/>
  <c r="W156" i="1"/>
  <c r="AD156" i="1" s="1"/>
  <c r="X156" i="1"/>
  <c r="Y156" i="1"/>
  <c r="Z156" i="1"/>
  <c r="W262" i="1"/>
  <c r="AD262" i="1" s="1"/>
  <c r="X262" i="1"/>
  <c r="Y262" i="1"/>
  <c r="Z262" i="1"/>
  <c r="W263" i="1"/>
  <c r="AD263" i="1" s="1"/>
  <c r="X263" i="1"/>
  <c r="Y263" i="1"/>
  <c r="Z263" i="1"/>
  <c r="W313" i="1"/>
  <c r="AD313" i="1" s="1"/>
  <c r="X313" i="1"/>
  <c r="Y313" i="1"/>
  <c r="Z313" i="1"/>
  <c r="W208" i="1"/>
  <c r="AD208" i="1" s="1"/>
  <c r="X208" i="1"/>
  <c r="Y208" i="1"/>
  <c r="Z208" i="1"/>
  <c r="W192" i="1"/>
  <c r="AD192" i="1" s="1"/>
  <c r="X192" i="1"/>
  <c r="Y192" i="1"/>
  <c r="Z192" i="1"/>
  <c r="W157" i="1"/>
  <c r="AD157" i="1" s="1"/>
  <c r="X157" i="1"/>
  <c r="Y157" i="1"/>
  <c r="Z157" i="1"/>
  <c r="W167" i="1"/>
  <c r="AD167" i="1" s="1"/>
  <c r="X167" i="1"/>
  <c r="Y167" i="1"/>
  <c r="Z167" i="1"/>
  <c r="W264" i="1"/>
  <c r="AD264" i="1" s="1"/>
  <c r="X264" i="1"/>
  <c r="Y264" i="1"/>
  <c r="Z264" i="1"/>
  <c r="W289" i="1"/>
  <c r="AD289" i="1" s="1"/>
  <c r="X289" i="1"/>
  <c r="Y289" i="1"/>
  <c r="Z289" i="1"/>
  <c r="AD224" i="1"/>
  <c r="X224" i="1"/>
  <c r="Y224" i="1"/>
  <c r="Z224" i="1"/>
  <c r="AD314" i="1"/>
  <c r="X314" i="1"/>
  <c r="Y314" i="1"/>
  <c r="Z314" i="1"/>
  <c r="W315" i="1"/>
  <c r="AD315" i="1" s="1"/>
  <c r="X315" i="1"/>
  <c r="Y315" i="1"/>
  <c r="Z315" i="1"/>
  <c r="W232" i="1"/>
  <c r="AD232" i="1" s="1"/>
  <c r="X232" i="1"/>
  <c r="Y232" i="1"/>
  <c r="Z232" i="1"/>
  <c r="W330" i="1"/>
  <c r="AD330" i="1" s="1"/>
  <c r="X330" i="1"/>
  <c r="Y330" i="1"/>
  <c r="Z330" i="1"/>
  <c r="W241" i="1"/>
  <c r="AD241" i="1" s="1"/>
  <c r="X241" i="1"/>
  <c r="Y241" i="1"/>
  <c r="Z241" i="1"/>
  <c r="B288" i="1"/>
  <c r="C288" i="1"/>
  <c r="B705" i="1"/>
  <c r="C705" i="1"/>
  <c r="B174" i="1"/>
  <c r="C174" i="1"/>
  <c r="B29" i="1"/>
  <c r="C29" i="1"/>
  <c r="B30" i="1"/>
  <c r="C30" i="1"/>
  <c r="B306" i="1"/>
  <c r="C306" i="1"/>
  <c r="B307" i="1"/>
  <c r="C307" i="1"/>
  <c r="B308" i="1"/>
  <c r="C308" i="1"/>
  <c r="B98" i="1"/>
  <c r="C98" i="1"/>
  <c r="B309" i="1"/>
  <c r="C309" i="1"/>
  <c r="B310" i="1"/>
  <c r="C310" i="1"/>
  <c r="B311" i="1"/>
  <c r="C311" i="1"/>
  <c r="B312" i="1"/>
  <c r="C312" i="1"/>
  <c r="B261" i="1"/>
  <c r="C261" i="1"/>
  <c r="B706" i="1"/>
  <c r="C706" i="1"/>
  <c r="B100" i="1"/>
  <c r="C100" i="1"/>
  <c r="B433" i="1"/>
  <c r="C433" i="1"/>
  <c r="B432" i="1"/>
  <c r="C432" i="1"/>
  <c r="B218" i="1"/>
  <c r="C218" i="1"/>
  <c r="B236" i="1"/>
  <c r="C236" i="1"/>
  <c r="B156" i="1"/>
  <c r="C156" i="1"/>
  <c r="B262" i="1"/>
  <c r="C262" i="1"/>
  <c r="B263" i="1"/>
  <c r="C263" i="1"/>
  <c r="B313" i="1"/>
  <c r="C313" i="1"/>
  <c r="B208" i="1"/>
  <c r="C208" i="1"/>
  <c r="B192" i="1"/>
  <c r="C192" i="1"/>
  <c r="B157" i="1"/>
  <c r="C157" i="1"/>
  <c r="B167" i="1"/>
  <c r="C167" i="1"/>
  <c r="B264" i="1"/>
  <c r="C264" i="1"/>
  <c r="B289" i="1"/>
  <c r="C289" i="1"/>
  <c r="B224" i="1"/>
  <c r="C224" i="1"/>
  <c r="B314" i="1"/>
  <c r="C314" i="1"/>
  <c r="B315" i="1"/>
  <c r="C315" i="1"/>
  <c r="B232" i="1"/>
  <c r="C232" i="1"/>
  <c r="B330" i="1"/>
  <c r="C330" i="1"/>
  <c r="B241" i="1"/>
  <c r="C241" i="1"/>
  <c r="W336" i="1"/>
  <c r="AA706" i="1" l="1"/>
  <c r="AB706" i="1" s="1"/>
  <c r="AC706" i="1" s="1"/>
  <c r="AE706" i="1" s="1"/>
  <c r="AA289" i="1"/>
  <c r="AB289" i="1" s="1"/>
  <c r="AC289" i="1" s="1"/>
  <c r="AE289" i="1" s="1"/>
  <c r="AA313" i="1"/>
  <c r="AB313" i="1" s="1"/>
  <c r="AC313" i="1" s="1"/>
  <c r="AE313" i="1" s="1"/>
  <c r="AA174" i="1"/>
  <c r="AB174" i="1" s="1"/>
  <c r="AC174" i="1" s="1"/>
  <c r="AE174" i="1" s="1"/>
  <c r="AA263" i="1"/>
  <c r="AB263" i="1" s="1"/>
  <c r="AC263" i="1" s="1"/>
  <c r="AE263" i="1" s="1"/>
  <c r="AA307" i="1"/>
  <c r="AB307" i="1" s="1"/>
  <c r="AC307" i="1" s="1"/>
  <c r="AE307" i="1" s="1"/>
  <c r="AA192" i="1"/>
  <c r="AB192" i="1" s="1"/>
  <c r="AC192" i="1" s="1"/>
  <c r="AE192" i="1" s="1"/>
  <c r="AA167" i="1"/>
  <c r="AB167" i="1" s="1"/>
  <c r="AC167" i="1" s="1"/>
  <c r="AE167" i="1" s="1"/>
  <c r="AA241" i="1"/>
  <c r="AB241" i="1" s="1"/>
  <c r="AC241" i="1" s="1"/>
  <c r="AE241" i="1" s="1"/>
  <c r="AA311" i="1"/>
  <c r="AB311" i="1" s="1"/>
  <c r="AC311" i="1" s="1"/>
  <c r="AE311" i="1" s="1"/>
  <c r="AA224" i="1"/>
  <c r="AB224" i="1" s="1"/>
  <c r="AC224" i="1" s="1"/>
  <c r="AE224" i="1" s="1"/>
  <c r="AA288" i="1"/>
  <c r="AB288" i="1" s="1"/>
  <c r="AC288" i="1" s="1"/>
  <c r="AE288" i="1" s="1"/>
  <c r="AA306" i="1"/>
  <c r="AB306" i="1" s="1"/>
  <c r="AC306" i="1" s="1"/>
  <c r="AE306" i="1" s="1"/>
  <c r="AA310" i="1"/>
  <c r="AB310" i="1" s="1"/>
  <c r="AC310" i="1" s="1"/>
  <c r="AE310" i="1" s="1"/>
  <c r="AA29" i="1"/>
  <c r="AB29" i="1" s="1"/>
  <c r="AC29" i="1" s="1"/>
  <c r="AE29" i="1" s="1"/>
  <c r="AA545" i="1"/>
  <c r="AB545" i="1" s="1"/>
  <c r="AC545" i="1" s="1"/>
  <c r="AA432" i="1"/>
  <c r="AB432" i="1" s="1"/>
  <c r="AC432" i="1" s="1"/>
  <c r="AE432" i="1" s="1"/>
  <c r="AA705" i="1"/>
  <c r="AB705" i="1" s="1"/>
  <c r="AC705" i="1" s="1"/>
  <c r="AE705" i="1" s="1"/>
  <c r="AA330" i="1"/>
  <c r="AB330" i="1" s="1"/>
  <c r="AC330" i="1" s="1"/>
  <c r="AA100" i="1"/>
  <c r="AB100" i="1" s="1"/>
  <c r="AC100" i="1" s="1"/>
  <c r="AE100" i="1" s="1"/>
  <c r="AA312" i="1"/>
  <c r="AB312" i="1" s="1"/>
  <c r="AC312" i="1" s="1"/>
  <c r="AE312" i="1" s="1"/>
  <c r="AA157" i="1"/>
  <c r="AB157" i="1" s="1"/>
  <c r="AC157" i="1" s="1"/>
  <c r="AE157" i="1" s="1"/>
  <c r="AA308" i="1"/>
  <c r="AB308" i="1" s="1"/>
  <c r="AC308" i="1" s="1"/>
  <c r="AE308" i="1" s="1"/>
  <c r="AA218" i="1"/>
  <c r="AB218" i="1" s="1"/>
  <c r="AC218" i="1" s="1"/>
  <c r="AE218" i="1" s="1"/>
  <c r="AA261" i="1"/>
  <c r="AB261" i="1" s="1"/>
  <c r="AC261" i="1" s="1"/>
  <c r="AE261" i="1" s="1"/>
  <c r="AA232" i="1"/>
  <c r="AB232" i="1" s="1"/>
  <c r="AC232" i="1" s="1"/>
  <c r="AE232" i="1" s="1"/>
  <c r="AA314" i="1"/>
  <c r="AB314" i="1" s="1"/>
  <c r="AC314" i="1" s="1"/>
  <c r="AE314" i="1" s="1"/>
  <c r="AA208" i="1"/>
  <c r="AB208" i="1" s="1"/>
  <c r="AC208" i="1" s="1"/>
  <c r="AE208" i="1" s="1"/>
  <c r="AA309" i="1"/>
  <c r="AB309" i="1" s="1"/>
  <c r="AC309" i="1" s="1"/>
  <c r="AE309" i="1" s="1"/>
  <c r="AA236" i="1"/>
  <c r="AB236" i="1" s="1"/>
  <c r="AC236" i="1" s="1"/>
  <c r="AE236" i="1" s="1"/>
  <c r="AA262" i="1"/>
  <c r="AB262" i="1" s="1"/>
  <c r="AC262" i="1" s="1"/>
  <c r="AE262" i="1" s="1"/>
  <c r="AA156" i="1"/>
  <c r="AB156" i="1" s="1"/>
  <c r="AC156" i="1" s="1"/>
  <c r="AE156" i="1" s="1"/>
  <c r="AA315" i="1"/>
  <c r="AB315" i="1" s="1"/>
  <c r="AC315" i="1" s="1"/>
  <c r="AE315" i="1" s="1"/>
  <c r="AA98" i="1"/>
  <c r="AB98" i="1" s="1"/>
  <c r="AC98" i="1" s="1"/>
  <c r="AE98" i="1" s="1"/>
  <c r="AA264" i="1"/>
  <c r="AB264" i="1" s="1"/>
  <c r="AC264" i="1" s="1"/>
  <c r="AE264" i="1" s="1"/>
  <c r="AA433" i="1"/>
  <c r="AB433" i="1" s="1"/>
  <c r="AC433" i="1" s="1"/>
  <c r="AE433" i="1" s="1"/>
  <c r="AA30" i="1"/>
  <c r="AB30" i="1" s="1"/>
  <c r="AC30" i="1" s="1"/>
  <c r="AE30" i="1" s="1"/>
  <c r="W400" i="1"/>
  <c r="Q12" i="11" l="1"/>
  <c r="Q14" i="11" s="1"/>
  <c r="W206" i="1"/>
  <c r="AD206" i="1" s="1"/>
  <c r="X206" i="1"/>
  <c r="Y206" i="1"/>
  <c r="Z206" i="1"/>
  <c r="W273" i="1"/>
  <c r="AD273" i="1" s="1"/>
  <c r="X273" i="1"/>
  <c r="Y273" i="1"/>
  <c r="Z273" i="1"/>
  <c r="W274" i="1"/>
  <c r="AD274" i="1" s="1"/>
  <c r="X274" i="1"/>
  <c r="Y274" i="1"/>
  <c r="Z274" i="1"/>
  <c r="W254" i="1"/>
  <c r="AD254" i="1" s="1"/>
  <c r="X254" i="1"/>
  <c r="Y254" i="1"/>
  <c r="Z254" i="1"/>
  <c r="W97" i="1"/>
  <c r="AD97" i="1" s="1"/>
  <c r="X97" i="1"/>
  <c r="Y97" i="1"/>
  <c r="Z97" i="1"/>
  <c r="W255" i="1"/>
  <c r="AD255" i="1" s="1"/>
  <c r="X255" i="1"/>
  <c r="Y255" i="1"/>
  <c r="Z255" i="1"/>
  <c r="W301" i="1"/>
  <c r="AD301" i="1" s="1"/>
  <c r="X301" i="1"/>
  <c r="Y301" i="1"/>
  <c r="Z301" i="1"/>
  <c r="W355" i="1"/>
  <c r="AD355" i="1" s="1"/>
  <c r="X355" i="1"/>
  <c r="Y355" i="1"/>
  <c r="Z355" i="1"/>
  <c r="W356" i="1"/>
  <c r="AD356" i="1" s="1"/>
  <c r="X356" i="1"/>
  <c r="Y356" i="1"/>
  <c r="Z356" i="1"/>
  <c r="W357" i="1"/>
  <c r="AD357" i="1" s="1"/>
  <c r="X357" i="1"/>
  <c r="Y357" i="1"/>
  <c r="Z357" i="1"/>
  <c r="W358" i="1"/>
  <c r="AD358" i="1" s="1"/>
  <c r="X358" i="1"/>
  <c r="Y358" i="1"/>
  <c r="Z358" i="1"/>
  <c r="W302" i="1"/>
  <c r="AD302" i="1" s="1"/>
  <c r="X302" i="1"/>
  <c r="Y302" i="1"/>
  <c r="Z302" i="1"/>
  <c r="W359" i="1"/>
  <c r="AD359" i="1" s="1"/>
  <c r="X359" i="1"/>
  <c r="Y359" i="1"/>
  <c r="Z359" i="1"/>
  <c r="W360" i="1"/>
  <c r="AD360" i="1" s="1"/>
  <c r="X360" i="1"/>
  <c r="Y360" i="1"/>
  <c r="Z360" i="1"/>
  <c r="W325" i="1"/>
  <c r="AD325" i="1" s="1"/>
  <c r="X325" i="1"/>
  <c r="Y325" i="1"/>
  <c r="Z325" i="1"/>
  <c r="W303" i="1"/>
  <c r="AD303" i="1" s="1"/>
  <c r="X303" i="1"/>
  <c r="Y303" i="1"/>
  <c r="Z303" i="1"/>
  <c r="W256" i="1"/>
  <c r="AD256" i="1" s="1"/>
  <c r="X256" i="1"/>
  <c r="Y256" i="1"/>
  <c r="Z256" i="1"/>
  <c r="W257" i="1"/>
  <c r="AD257" i="1" s="1"/>
  <c r="X257" i="1"/>
  <c r="Y257" i="1"/>
  <c r="Z257" i="1"/>
  <c r="W258" i="1"/>
  <c r="AD258" i="1" s="1"/>
  <c r="X258" i="1"/>
  <c r="Y258" i="1"/>
  <c r="Z258" i="1"/>
  <c r="W304" i="1"/>
  <c r="AD304" i="1" s="1"/>
  <c r="X304" i="1"/>
  <c r="Y304" i="1"/>
  <c r="Z304" i="1"/>
  <c r="W207" i="1"/>
  <c r="AD207" i="1" s="1"/>
  <c r="X207" i="1"/>
  <c r="Y207" i="1"/>
  <c r="Z207" i="1"/>
  <c r="W259" i="1"/>
  <c r="AD259" i="1" s="1"/>
  <c r="X259" i="1"/>
  <c r="Y259" i="1"/>
  <c r="Z259" i="1"/>
  <c r="W361" i="1"/>
  <c r="AD361" i="1" s="1"/>
  <c r="X361" i="1"/>
  <c r="Y361" i="1"/>
  <c r="Z361" i="1"/>
  <c r="W362" i="1"/>
  <c r="AD362" i="1" s="1"/>
  <c r="X362" i="1"/>
  <c r="Y362" i="1"/>
  <c r="Z362" i="1"/>
  <c r="W291" i="1"/>
  <c r="AD291" i="1" s="1"/>
  <c r="X291" i="1"/>
  <c r="Y291" i="1"/>
  <c r="Z291" i="1"/>
  <c r="W155" i="1"/>
  <c r="AD155" i="1" s="1"/>
  <c r="X155" i="1"/>
  <c r="Y155" i="1"/>
  <c r="Z155" i="1"/>
  <c r="W260" i="1"/>
  <c r="AD260" i="1" s="1"/>
  <c r="X260" i="1"/>
  <c r="Y260" i="1"/>
  <c r="Z260" i="1"/>
  <c r="W363" i="1"/>
  <c r="AD363" i="1" s="1"/>
  <c r="X363" i="1"/>
  <c r="Y363" i="1"/>
  <c r="Z363" i="1"/>
  <c r="W305" i="1"/>
  <c r="AD305" i="1" s="1"/>
  <c r="X305" i="1"/>
  <c r="Y305" i="1"/>
  <c r="Z305" i="1"/>
  <c r="W172" i="1"/>
  <c r="AD172" i="1" s="1"/>
  <c r="X172" i="1"/>
  <c r="Y172" i="1"/>
  <c r="Z172" i="1"/>
  <c r="AD278" i="1"/>
  <c r="X278" i="1"/>
  <c r="Y278" i="1"/>
  <c r="Z278" i="1"/>
  <c r="AD171" i="1"/>
  <c r="X171" i="1"/>
  <c r="Y171" i="1"/>
  <c r="Z171" i="1"/>
  <c r="W101" i="1"/>
  <c r="AD101" i="1" s="1"/>
  <c r="X101" i="1"/>
  <c r="Y101" i="1"/>
  <c r="Z101" i="1"/>
  <c r="W226" i="1"/>
  <c r="AD226" i="1" s="1"/>
  <c r="X226" i="1"/>
  <c r="Y226" i="1"/>
  <c r="Z226" i="1"/>
  <c r="W21" i="1"/>
  <c r="AD21" i="1" s="1"/>
  <c r="X21" i="1"/>
  <c r="Y21" i="1"/>
  <c r="Z21" i="1"/>
  <c r="W22" i="1"/>
  <c r="AD22" i="1" s="1"/>
  <c r="X22" i="1"/>
  <c r="Y22" i="1"/>
  <c r="Z22" i="1"/>
  <c r="W409" i="1"/>
  <c r="AD409" i="1" s="1"/>
  <c r="X409" i="1"/>
  <c r="Y409" i="1"/>
  <c r="Z409" i="1"/>
  <c r="W364" i="1"/>
  <c r="AD364" i="1" s="1"/>
  <c r="X364" i="1"/>
  <c r="Y364" i="1"/>
  <c r="Z364" i="1"/>
  <c r="W365" i="1"/>
  <c r="AD365" i="1" s="1"/>
  <c r="X365" i="1"/>
  <c r="Y365" i="1"/>
  <c r="Z365" i="1"/>
  <c r="W366" i="1"/>
  <c r="AD366" i="1" s="1"/>
  <c r="X366" i="1"/>
  <c r="Y366" i="1"/>
  <c r="Z366" i="1"/>
  <c r="B206" i="1"/>
  <c r="C206" i="1"/>
  <c r="B273" i="1"/>
  <c r="C273" i="1"/>
  <c r="B274" i="1"/>
  <c r="C274" i="1"/>
  <c r="B254" i="1"/>
  <c r="C254" i="1"/>
  <c r="B97" i="1"/>
  <c r="C97" i="1"/>
  <c r="B255" i="1"/>
  <c r="C255" i="1"/>
  <c r="B301" i="1"/>
  <c r="C301" i="1"/>
  <c r="B355" i="1"/>
  <c r="C355" i="1"/>
  <c r="B356" i="1"/>
  <c r="C356" i="1"/>
  <c r="B357" i="1"/>
  <c r="C357" i="1"/>
  <c r="B358" i="1"/>
  <c r="C358" i="1"/>
  <c r="B302" i="1"/>
  <c r="C302" i="1"/>
  <c r="B359" i="1"/>
  <c r="C359" i="1"/>
  <c r="B360" i="1"/>
  <c r="C360" i="1"/>
  <c r="B325" i="1"/>
  <c r="C325" i="1"/>
  <c r="B303" i="1"/>
  <c r="C303" i="1"/>
  <c r="B256" i="1"/>
  <c r="C256" i="1"/>
  <c r="B257" i="1"/>
  <c r="C257" i="1"/>
  <c r="B258" i="1"/>
  <c r="C258" i="1"/>
  <c r="B304" i="1"/>
  <c r="C304" i="1"/>
  <c r="B207" i="1"/>
  <c r="C207" i="1"/>
  <c r="B259" i="1"/>
  <c r="C259" i="1"/>
  <c r="B361" i="1"/>
  <c r="C361" i="1"/>
  <c r="B362" i="1"/>
  <c r="C362" i="1"/>
  <c r="B291" i="1"/>
  <c r="C291" i="1"/>
  <c r="B155" i="1"/>
  <c r="C155" i="1"/>
  <c r="B260" i="1"/>
  <c r="C260" i="1"/>
  <c r="B363" i="1"/>
  <c r="C363" i="1"/>
  <c r="B305" i="1"/>
  <c r="C305" i="1"/>
  <c r="B172" i="1"/>
  <c r="C172" i="1"/>
  <c r="B278" i="1"/>
  <c r="C278" i="1"/>
  <c r="B171" i="1"/>
  <c r="C171" i="1"/>
  <c r="B101" i="1"/>
  <c r="C101" i="1"/>
  <c r="B226" i="1"/>
  <c r="C226" i="1"/>
  <c r="B21" i="1"/>
  <c r="C21" i="1"/>
  <c r="B22" i="1"/>
  <c r="C22" i="1"/>
  <c r="B409" i="1"/>
  <c r="C409" i="1"/>
  <c r="B364" i="1"/>
  <c r="C364" i="1"/>
  <c r="B365" i="1"/>
  <c r="C365" i="1"/>
  <c r="B366" i="1"/>
  <c r="C366" i="1"/>
  <c r="AA258" i="1" l="1"/>
  <c r="AB258" i="1" s="1"/>
  <c r="AC258" i="1" s="1"/>
  <c r="AE258" i="1" s="1"/>
  <c r="AA274" i="1"/>
  <c r="AB274" i="1" s="1"/>
  <c r="AC274" i="1" s="1"/>
  <c r="AE274" i="1" s="1"/>
  <c r="AA278" i="1"/>
  <c r="AB278" i="1" s="1"/>
  <c r="AC278" i="1" s="1"/>
  <c r="AE278" i="1" s="1"/>
  <c r="AA291" i="1"/>
  <c r="AB291" i="1" s="1"/>
  <c r="AC291" i="1" s="1"/>
  <c r="AE291" i="1" s="1"/>
  <c r="AA256" i="1"/>
  <c r="AB256" i="1" s="1"/>
  <c r="AC256" i="1" s="1"/>
  <c r="AE256" i="1" s="1"/>
  <c r="AA305" i="1"/>
  <c r="AB305" i="1" s="1"/>
  <c r="AC305" i="1" s="1"/>
  <c r="AE305" i="1" s="1"/>
  <c r="AA362" i="1"/>
  <c r="AB362" i="1" s="1"/>
  <c r="AC362" i="1" s="1"/>
  <c r="AE362" i="1" s="1"/>
  <c r="AA260" i="1"/>
  <c r="AB260" i="1" s="1"/>
  <c r="AC260" i="1" s="1"/>
  <c r="AE260" i="1" s="1"/>
  <c r="AA363" i="1"/>
  <c r="AB363" i="1" s="1"/>
  <c r="AC363" i="1" s="1"/>
  <c r="AE363" i="1" s="1"/>
  <c r="AA359" i="1"/>
  <c r="AB359" i="1" s="1"/>
  <c r="AC359" i="1" s="1"/>
  <c r="AE359" i="1" s="1"/>
  <c r="AA409" i="1"/>
  <c r="AB409" i="1" s="1"/>
  <c r="AC409" i="1" s="1"/>
  <c r="AE409" i="1" s="1"/>
  <c r="AA302" i="1"/>
  <c r="AB302" i="1" s="1"/>
  <c r="AC302" i="1" s="1"/>
  <c r="AE302" i="1" s="1"/>
  <c r="AA254" i="1"/>
  <c r="AB254" i="1" s="1"/>
  <c r="AC254" i="1" s="1"/>
  <c r="AE254" i="1" s="1"/>
  <c r="AA325" i="1"/>
  <c r="AB325" i="1" s="1"/>
  <c r="AC325" i="1" s="1"/>
  <c r="AE325" i="1" s="1"/>
  <c r="AA366" i="1"/>
  <c r="AB366" i="1" s="1"/>
  <c r="AC366" i="1" s="1"/>
  <c r="AE366" i="1" s="1"/>
  <c r="AA171" i="1"/>
  <c r="AB171" i="1" s="1"/>
  <c r="AC171" i="1" s="1"/>
  <c r="AE171" i="1" s="1"/>
  <c r="AA365" i="1"/>
  <c r="AB365" i="1" s="1"/>
  <c r="AC365" i="1" s="1"/>
  <c r="AE365" i="1" s="1"/>
  <c r="AA355" i="1"/>
  <c r="AB355" i="1" s="1"/>
  <c r="AC355" i="1" s="1"/>
  <c r="AE355" i="1" s="1"/>
  <c r="AA97" i="1"/>
  <c r="AB97" i="1" s="1"/>
  <c r="AC97" i="1" s="1"/>
  <c r="AE97" i="1" s="1"/>
  <c r="AA304" i="1"/>
  <c r="AB304" i="1" s="1"/>
  <c r="AC304" i="1" s="1"/>
  <c r="AE304" i="1" s="1"/>
  <c r="AA273" i="1"/>
  <c r="AB273" i="1" s="1"/>
  <c r="AC273" i="1" s="1"/>
  <c r="AE273" i="1" s="1"/>
  <c r="AA22" i="1"/>
  <c r="AB22" i="1" s="1"/>
  <c r="AC22" i="1" s="1"/>
  <c r="AE22" i="1" s="1"/>
  <c r="AA301" i="1"/>
  <c r="AB301" i="1" s="1"/>
  <c r="AC301" i="1" s="1"/>
  <c r="AE301" i="1" s="1"/>
  <c r="AA303" i="1"/>
  <c r="AB303" i="1" s="1"/>
  <c r="AC303" i="1" s="1"/>
  <c r="AE303" i="1" s="1"/>
  <c r="AA155" i="1"/>
  <c r="AB155" i="1" s="1"/>
  <c r="AC155" i="1" s="1"/>
  <c r="AE155" i="1" s="1"/>
  <c r="AA358" i="1"/>
  <c r="AB358" i="1" s="1"/>
  <c r="AC358" i="1" s="1"/>
  <c r="AE358" i="1" s="1"/>
  <c r="AA206" i="1"/>
  <c r="AB206" i="1" s="1"/>
  <c r="AC206" i="1" s="1"/>
  <c r="AE206" i="1" s="1"/>
  <c r="AA207" i="1"/>
  <c r="AB207" i="1" s="1"/>
  <c r="AC207" i="1" s="1"/>
  <c r="AE207" i="1" s="1"/>
  <c r="AA356" i="1"/>
  <c r="AB356" i="1" s="1"/>
  <c r="AC356" i="1" s="1"/>
  <c r="AE356" i="1" s="1"/>
  <c r="AA364" i="1"/>
  <c r="AB364" i="1" s="1"/>
  <c r="AC364" i="1" s="1"/>
  <c r="AE364" i="1" s="1"/>
  <c r="AA361" i="1"/>
  <c r="AB361" i="1" s="1"/>
  <c r="AC361" i="1" s="1"/>
  <c r="AE361" i="1" s="1"/>
  <c r="AA21" i="1"/>
  <c r="AB21" i="1" s="1"/>
  <c r="AC21" i="1" s="1"/>
  <c r="AE21" i="1" s="1"/>
  <c r="AA360" i="1"/>
  <c r="AB360" i="1" s="1"/>
  <c r="AC360" i="1" s="1"/>
  <c r="AE360" i="1" s="1"/>
  <c r="AA101" i="1"/>
  <c r="AB101" i="1" s="1"/>
  <c r="AC101" i="1" s="1"/>
  <c r="AE101" i="1" s="1"/>
  <c r="AA226" i="1"/>
  <c r="AB226" i="1" s="1"/>
  <c r="AC226" i="1" s="1"/>
  <c r="AE226" i="1" s="1"/>
  <c r="AA357" i="1"/>
  <c r="AB357" i="1" s="1"/>
  <c r="AC357" i="1" s="1"/>
  <c r="AE357" i="1" s="1"/>
  <c r="AA172" i="1"/>
  <c r="AB172" i="1" s="1"/>
  <c r="AC172" i="1" s="1"/>
  <c r="AE172" i="1" s="1"/>
  <c r="AA257" i="1"/>
  <c r="AB257" i="1" s="1"/>
  <c r="AC257" i="1" s="1"/>
  <c r="AE257" i="1" s="1"/>
  <c r="AA259" i="1"/>
  <c r="AB259" i="1" s="1"/>
  <c r="AC259" i="1" s="1"/>
  <c r="AE259" i="1" s="1"/>
  <c r="AA255" i="1"/>
  <c r="AB255" i="1" s="1"/>
  <c r="AC255" i="1" s="1"/>
  <c r="AE255" i="1" s="1"/>
  <c r="O14" i="11" l="1"/>
  <c r="N12" i="11" l="1"/>
  <c r="N14" i="11" s="1"/>
  <c r="W19" i="1"/>
  <c r="AD19" i="1" s="1"/>
  <c r="X19" i="1"/>
  <c r="Y19" i="1"/>
  <c r="Z19" i="1"/>
  <c r="W299" i="1"/>
  <c r="AD299" i="1" s="1"/>
  <c r="X299" i="1"/>
  <c r="Y299" i="1"/>
  <c r="Z299" i="1"/>
  <c r="W401" i="1"/>
  <c r="AD401" i="1" s="1"/>
  <c r="X401" i="1"/>
  <c r="Y401" i="1"/>
  <c r="Z401" i="1"/>
  <c r="W402" i="1"/>
  <c r="AD402" i="1" s="1"/>
  <c r="X402" i="1"/>
  <c r="Y402" i="1"/>
  <c r="Z402" i="1"/>
  <c r="W403" i="1"/>
  <c r="AD403" i="1" s="1"/>
  <c r="X403" i="1"/>
  <c r="Y403" i="1"/>
  <c r="Z403" i="1"/>
  <c r="W6" i="1"/>
  <c r="AD6" i="1" s="1"/>
  <c r="X6" i="1"/>
  <c r="Y6" i="1"/>
  <c r="Z6" i="1"/>
  <c r="W332" i="1"/>
  <c r="AD332" i="1" s="1"/>
  <c r="X332" i="1"/>
  <c r="Y332" i="1"/>
  <c r="Z332" i="1"/>
  <c r="W281" i="1"/>
  <c r="AD281" i="1" s="1"/>
  <c r="X281" i="1"/>
  <c r="Y281" i="1"/>
  <c r="Z281" i="1"/>
  <c r="W300" i="1"/>
  <c r="AD300" i="1" s="1"/>
  <c r="X300" i="1"/>
  <c r="Y300" i="1"/>
  <c r="Z300" i="1"/>
  <c r="W350" i="1"/>
  <c r="AD350" i="1" s="1"/>
  <c r="X350" i="1"/>
  <c r="Y350" i="1"/>
  <c r="Z350" i="1"/>
  <c r="W351" i="1"/>
  <c r="AD351" i="1" s="1"/>
  <c r="X351" i="1"/>
  <c r="Y351" i="1"/>
  <c r="Z351" i="1"/>
  <c r="W382" i="1"/>
  <c r="AD382" i="1" s="1"/>
  <c r="X382" i="1"/>
  <c r="Y382" i="1"/>
  <c r="Z382" i="1"/>
  <c r="W10" i="1"/>
  <c r="AD10" i="1" s="1"/>
  <c r="X10" i="1"/>
  <c r="Y10" i="1"/>
  <c r="Z10" i="1"/>
  <c r="W423" i="1"/>
  <c r="AD423" i="1" s="1"/>
  <c r="X423" i="1"/>
  <c r="Y423" i="1"/>
  <c r="Z423" i="1"/>
  <c r="W228" i="1"/>
  <c r="AD228" i="1" s="1"/>
  <c r="X228" i="1"/>
  <c r="Y228" i="1"/>
  <c r="Z228" i="1"/>
  <c r="W279" i="1"/>
  <c r="AD279" i="1" s="1"/>
  <c r="X279" i="1"/>
  <c r="Y279" i="1"/>
  <c r="Z279" i="1"/>
  <c r="W704" i="1"/>
  <c r="AD704" i="1" s="1"/>
  <c r="X704" i="1"/>
  <c r="Y704" i="1"/>
  <c r="Z704" i="1"/>
  <c r="W404" i="1"/>
  <c r="AD404" i="1" s="1"/>
  <c r="X404" i="1"/>
  <c r="Y404" i="1"/>
  <c r="Z404" i="1"/>
  <c r="W405" i="1"/>
  <c r="AD405" i="1" s="1"/>
  <c r="X405" i="1"/>
  <c r="Y405" i="1"/>
  <c r="Z405" i="1"/>
  <c r="W280" i="1"/>
  <c r="AD280" i="1" s="1"/>
  <c r="X280" i="1"/>
  <c r="Y280" i="1"/>
  <c r="Z280" i="1"/>
  <c r="W352" i="1"/>
  <c r="AD352" i="1" s="1"/>
  <c r="X352" i="1"/>
  <c r="Y352" i="1"/>
  <c r="Z352" i="1"/>
  <c r="W353" i="1"/>
  <c r="AD353" i="1" s="1"/>
  <c r="X353" i="1"/>
  <c r="Y353" i="1"/>
  <c r="Z353" i="1"/>
  <c r="W354" i="1"/>
  <c r="AD354" i="1" s="1"/>
  <c r="X354" i="1"/>
  <c r="Y354" i="1"/>
  <c r="Z354" i="1"/>
  <c r="W329" i="1"/>
  <c r="AD329" i="1" s="1"/>
  <c r="X329" i="1"/>
  <c r="Y329" i="1"/>
  <c r="Z329" i="1"/>
  <c r="W406" i="1"/>
  <c r="AD406" i="1" s="1"/>
  <c r="X406" i="1"/>
  <c r="Y406" i="1"/>
  <c r="Z406" i="1"/>
  <c r="W344" i="1"/>
  <c r="AD344" i="1" s="1"/>
  <c r="X344" i="1"/>
  <c r="Y344" i="1"/>
  <c r="Z344" i="1"/>
  <c r="W395" i="1"/>
  <c r="AD395" i="1" s="1"/>
  <c r="X395" i="1"/>
  <c r="Y395" i="1"/>
  <c r="Z395" i="1"/>
  <c r="W383" i="1"/>
  <c r="AD383" i="1" s="1"/>
  <c r="X383" i="1"/>
  <c r="Y383" i="1"/>
  <c r="Z383" i="1"/>
  <c r="W319" i="1"/>
  <c r="AD319" i="1" s="1"/>
  <c r="X319" i="1"/>
  <c r="Y319" i="1"/>
  <c r="Z319" i="1"/>
  <c r="W321" i="1"/>
  <c r="AD321" i="1" s="1"/>
  <c r="X321" i="1"/>
  <c r="Y321" i="1"/>
  <c r="Z321" i="1"/>
  <c r="B19" i="1"/>
  <c r="C19" i="1"/>
  <c r="B299" i="1"/>
  <c r="C299" i="1"/>
  <c r="B401" i="1"/>
  <c r="C401" i="1"/>
  <c r="B402" i="1"/>
  <c r="C402" i="1"/>
  <c r="B403" i="1"/>
  <c r="C403" i="1"/>
  <c r="B6" i="1"/>
  <c r="C6" i="1"/>
  <c r="B332" i="1"/>
  <c r="C332" i="1"/>
  <c r="B281" i="1"/>
  <c r="C281" i="1"/>
  <c r="B300" i="1"/>
  <c r="C300" i="1"/>
  <c r="B350" i="1"/>
  <c r="C350" i="1"/>
  <c r="B351" i="1"/>
  <c r="C351" i="1"/>
  <c r="B382" i="1"/>
  <c r="C382" i="1"/>
  <c r="B10" i="1"/>
  <c r="C10" i="1"/>
  <c r="B423" i="1"/>
  <c r="C423" i="1"/>
  <c r="B228" i="1"/>
  <c r="C228" i="1"/>
  <c r="B279" i="1"/>
  <c r="C279" i="1"/>
  <c r="B704" i="1"/>
  <c r="C704" i="1"/>
  <c r="B404" i="1"/>
  <c r="C404" i="1"/>
  <c r="B405" i="1"/>
  <c r="C405" i="1"/>
  <c r="B280" i="1"/>
  <c r="C280" i="1"/>
  <c r="B352" i="1"/>
  <c r="C352" i="1"/>
  <c r="B353" i="1"/>
  <c r="C353" i="1"/>
  <c r="B354" i="1"/>
  <c r="C354" i="1"/>
  <c r="B329" i="1"/>
  <c r="C329" i="1"/>
  <c r="B406" i="1"/>
  <c r="C406" i="1"/>
  <c r="B344" i="1"/>
  <c r="C344" i="1"/>
  <c r="B395" i="1"/>
  <c r="C395" i="1"/>
  <c r="B383" i="1"/>
  <c r="C383" i="1"/>
  <c r="B319" i="1"/>
  <c r="C319" i="1"/>
  <c r="B321" i="1"/>
  <c r="C321" i="1"/>
  <c r="AA228" i="1" l="1"/>
  <c r="AB228" i="1" s="1"/>
  <c r="AC228" i="1" s="1"/>
  <c r="AE228" i="1" s="1"/>
  <c r="AA329" i="1"/>
  <c r="AB329" i="1" s="1"/>
  <c r="AC329" i="1" s="1"/>
  <c r="AE329" i="1" s="1"/>
  <c r="AA704" i="1"/>
  <c r="AB704" i="1" s="1"/>
  <c r="AC704" i="1" s="1"/>
  <c r="AE704" i="1" s="1"/>
  <c r="AA351" i="1"/>
  <c r="AB351" i="1" s="1"/>
  <c r="AC351" i="1" s="1"/>
  <c r="AE351" i="1" s="1"/>
  <c r="AA401" i="1"/>
  <c r="AB401" i="1" s="1"/>
  <c r="AC401" i="1" s="1"/>
  <c r="AE401" i="1" s="1"/>
  <c r="AA404" i="1"/>
  <c r="AB404" i="1" s="1"/>
  <c r="AC404" i="1" s="1"/>
  <c r="AE404" i="1" s="1"/>
  <c r="AA280" i="1"/>
  <c r="AB280" i="1" s="1"/>
  <c r="AC280" i="1" s="1"/>
  <c r="AE280" i="1" s="1"/>
  <c r="AA279" i="1"/>
  <c r="AB279" i="1" s="1"/>
  <c r="AC279" i="1" s="1"/>
  <c r="AE279" i="1" s="1"/>
  <c r="AA402" i="1"/>
  <c r="AB402" i="1" s="1"/>
  <c r="AC402" i="1" s="1"/>
  <c r="AE402" i="1" s="1"/>
  <c r="AA354" i="1"/>
  <c r="AB354" i="1" s="1"/>
  <c r="AC354" i="1" s="1"/>
  <c r="AE354" i="1" s="1"/>
  <c r="AA321" i="1"/>
  <c r="AB321" i="1" s="1"/>
  <c r="AC321" i="1" s="1"/>
  <c r="AE321" i="1" s="1"/>
  <c r="AA395" i="1"/>
  <c r="AB395" i="1" s="1"/>
  <c r="AC395" i="1" s="1"/>
  <c r="AE395" i="1" s="1"/>
  <c r="AA383" i="1"/>
  <c r="AB383" i="1" s="1"/>
  <c r="AC383" i="1" s="1"/>
  <c r="AE383" i="1" s="1"/>
  <c r="AA382" i="1"/>
  <c r="AB382" i="1" s="1"/>
  <c r="AC382" i="1" s="1"/>
  <c r="AE382" i="1" s="1"/>
  <c r="AA344" i="1"/>
  <c r="AB344" i="1" s="1"/>
  <c r="AC344" i="1" s="1"/>
  <c r="AE344" i="1" s="1"/>
  <c r="AA332" i="1"/>
  <c r="AB332" i="1" s="1"/>
  <c r="AC332" i="1" s="1"/>
  <c r="AE332" i="1" s="1"/>
  <c r="AA10" i="1"/>
  <c r="AB10" i="1" s="1"/>
  <c r="AC10" i="1" s="1"/>
  <c r="AE10" i="1" s="1"/>
  <c r="AA403" i="1"/>
  <c r="AB403" i="1" s="1"/>
  <c r="AC403" i="1" s="1"/>
  <c r="AE403" i="1" s="1"/>
  <c r="AA299" i="1"/>
  <c r="AB299" i="1" s="1"/>
  <c r="AC299" i="1" s="1"/>
  <c r="AE299" i="1" s="1"/>
  <c r="AA19" i="1"/>
  <c r="AB19" i="1" s="1"/>
  <c r="AC19" i="1" s="1"/>
  <c r="AE19" i="1" s="1"/>
  <c r="AA353" i="1"/>
  <c r="AB353" i="1" s="1"/>
  <c r="AC353" i="1" s="1"/>
  <c r="AE353" i="1" s="1"/>
  <c r="AA405" i="1"/>
  <c r="AB405" i="1" s="1"/>
  <c r="AC405" i="1" s="1"/>
  <c r="AE405" i="1" s="1"/>
  <c r="AA423" i="1"/>
  <c r="AB423" i="1" s="1"/>
  <c r="AC423" i="1" s="1"/>
  <c r="AE423" i="1" s="1"/>
  <c r="AA300" i="1"/>
  <c r="AB300" i="1" s="1"/>
  <c r="AC300" i="1" s="1"/>
  <c r="AE300" i="1" s="1"/>
  <c r="AA281" i="1"/>
  <c r="AB281" i="1" s="1"/>
  <c r="AC281" i="1" s="1"/>
  <c r="AE281" i="1" s="1"/>
  <c r="AA406" i="1"/>
  <c r="AB406" i="1" s="1"/>
  <c r="AC406" i="1" s="1"/>
  <c r="AE406" i="1" s="1"/>
  <c r="AA350" i="1"/>
  <c r="AB350" i="1" s="1"/>
  <c r="AC350" i="1" s="1"/>
  <c r="AE350" i="1" s="1"/>
  <c r="AA319" i="1"/>
  <c r="AB319" i="1" s="1"/>
  <c r="AC319" i="1" s="1"/>
  <c r="AE319" i="1" s="1"/>
  <c r="AA6" i="1"/>
  <c r="AB6" i="1" s="1"/>
  <c r="AC6" i="1" s="1"/>
  <c r="AE6" i="1" s="1"/>
  <c r="AA352" i="1"/>
  <c r="AB352" i="1" s="1"/>
  <c r="AC352" i="1" s="1"/>
  <c r="AE352" i="1" s="1"/>
  <c r="AD18" i="1"/>
  <c r="W506" i="1"/>
  <c r="AD506" i="1" s="1"/>
  <c r="W447" i="1"/>
  <c r="AD447" i="1" s="1"/>
  <c r="W511" i="1"/>
  <c r="AD511" i="1" s="1"/>
  <c r="AD336" i="1"/>
  <c r="X336" i="1"/>
  <c r="Y336" i="1"/>
  <c r="Z336" i="1"/>
  <c r="W124" i="1"/>
  <c r="AD124" i="1" s="1"/>
  <c r="X124" i="1"/>
  <c r="Y124" i="1"/>
  <c r="Z124" i="1"/>
  <c r="W342" i="1"/>
  <c r="AD342" i="1" s="1"/>
  <c r="X342" i="1"/>
  <c r="Y342" i="1"/>
  <c r="Z342" i="1"/>
  <c r="W441" i="1"/>
  <c r="AD441" i="1" s="1"/>
  <c r="X441" i="1"/>
  <c r="Y441" i="1"/>
  <c r="Z441" i="1"/>
  <c r="W337" i="1"/>
  <c r="AD337" i="1" s="1"/>
  <c r="X337" i="1"/>
  <c r="Y337" i="1"/>
  <c r="Z337" i="1"/>
  <c r="W642" i="1"/>
  <c r="AD642" i="1" s="1"/>
  <c r="X642" i="1"/>
  <c r="Y642" i="1"/>
  <c r="Z642" i="1"/>
  <c r="W293" i="1"/>
  <c r="AD293" i="1" s="1"/>
  <c r="X293" i="1"/>
  <c r="Y293" i="1"/>
  <c r="Z293" i="1"/>
  <c r="W664" i="1"/>
  <c r="AD664" i="1" s="1"/>
  <c r="X664" i="1"/>
  <c r="Y664" i="1"/>
  <c r="Z664" i="1"/>
  <c r="W425" i="1"/>
  <c r="AD425" i="1" s="1"/>
  <c r="X425" i="1"/>
  <c r="Y425" i="1"/>
  <c r="Z425" i="1"/>
  <c r="W384" i="1"/>
  <c r="AD384" i="1" s="1"/>
  <c r="X384" i="1"/>
  <c r="Y384" i="1"/>
  <c r="Z384" i="1"/>
  <c r="Y18" i="1"/>
  <c r="Z18" i="1"/>
  <c r="W251" i="1"/>
  <c r="AD251" i="1" s="1"/>
  <c r="X251" i="1"/>
  <c r="Y251" i="1"/>
  <c r="Z251" i="1"/>
  <c r="W665" i="1"/>
  <c r="AD665" i="1" s="1"/>
  <c r="X665" i="1"/>
  <c r="Y665" i="1"/>
  <c r="Z665" i="1"/>
  <c r="W338" i="1"/>
  <c r="AD338" i="1" s="1"/>
  <c r="X338" i="1"/>
  <c r="Y338" i="1"/>
  <c r="Z338" i="1"/>
  <c r="W643" i="1"/>
  <c r="AD643" i="1" s="1"/>
  <c r="X643" i="1"/>
  <c r="Y643" i="1"/>
  <c r="Z643" i="1"/>
  <c r="W666" i="1"/>
  <c r="AD666" i="1" s="1"/>
  <c r="X666" i="1"/>
  <c r="Y666" i="1"/>
  <c r="Z666" i="1"/>
  <c r="W187" i="1"/>
  <c r="AD187" i="1" s="1"/>
  <c r="X187" i="1"/>
  <c r="Y187" i="1"/>
  <c r="Z187" i="1"/>
  <c r="W105" i="1"/>
  <c r="AD105" i="1" s="1"/>
  <c r="X105" i="1"/>
  <c r="Y105" i="1"/>
  <c r="Z105" i="1"/>
  <c r="W644" i="1"/>
  <c r="AD644" i="1" s="1"/>
  <c r="X644" i="1"/>
  <c r="Y644" i="1"/>
  <c r="Z644" i="1"/>
  <c r="X506" i="1"/>
  <c r="Y506" i="1"/>
  <c r="Z506" i="1"/>
  <c r="W316" i="1"/>
  <c r="AD316" i="1" s="1"/>
  <c r="X316" i="1"/>
  <c r="Y316" i="1"/>
  <c r="Z316" i="1"/>
  <c r="W173" i="1"/>
  <c r="AD173" i="1" s="1"/>
  <c r="X173" i="1"/>
  <c r="Y173" i="1"/>
  <c r="Z173" i="1"/>
  <c r="W667" i="1"/>
  <c r="AD667" i="1" s="1"/>
  <c r="X667" i="1"/>
  <c r="Y667" i="1"/>
  <c r="Z667" i="1"/>
  <c r="W645" i="1"/>
  <c r="AD645" i="1" s="1"/>
  <c r="X645" i="1"/>
  <c r="Y645" i="1"/>
  <c r="Z645" i="1"/>
  <c r="W339" i="1"/>
  <c r="AD339" i="1" s="1"/>
  <c r="X339" i="1"/>
  <c r="Y339" i="1"/>
  <c r="Z339" i="1"/>
  <c r="W181" i="1"/>
  <c r="AD181" i="1" s="1"/>
  <c r="X181" i="1"/>
  <c r="Y181" i="1"/>
  <c r="Z181" i="1"/>
  <c r="W80" i="1"/>
  <c r="AD80" i="1" s="1"/>
  <c r="X80" i="1"/>
  <c r="Y80" i="1"/>
  <c r="Z80" i="1"/>
  <c r="W182" i="1"/>
  <c r="AD182" i="1" s="1"/>
  <c r="X182" i="1"/>
  <c r="Y182" i="1"/>
  <c r="Z182" i="1"/>
  <c r="W646" i="1"/>
  <c r="AD646" i="1" s="1"/>
  <c r="X646" i="1"/>
  <c r="Y646" i="1"/>
  <c r="Z646" i="1"/>
  <c r="W668" i="1"/>
  <c r="AD668" i="1" s="1"/>
  <c r="X668" i="1"/>
  <c r="Y668" i="1"/>
  <c r="Z668" i="1"/>
  <c r="W647" i="1"/>
  <c r="AD647" i="1" s="1"/>
  <c r="X647" i="1"/>
  <c r="Y647" i="1"/>
  <c r="Z647" i="1"/>
  <c r="W434" i="1"/>
  <c r="AD434" i="1" s="1"/>
  <c r="X434" i="1"/>
  <c r="Y434" i="1"/>
  <c r="Z434" i="1"/>
  <c r="W648" i="1"/>
  <c r="AD648" i="1" s="1"/>
  <c r="X648" i="1"/>
  <c r="Y648" i="1"/>
  <c r="Z648" i="1"/>
  <c r="W649" i="1"/>
  <c r="AD649" i="1" s="1"/>
  <c r="X649" i="1"/>
  <c r="Y649" i="1"/>
  <c r="Z649" i="1"/>
  <c r="W202" i="1"/>
  <c r="AD202" i="1" s="1"/>
  <c r="X202" i="1"/>
  <c r="Y202" i="1"/>
  <c r="Z202" i="1"/>
  <c r="W426" i="1"/>
  <c r="AD426" i="1" s="1"/>
  <c r="X426" i="1"/>
  <c r="Y426" i="1"/>
  <c r="Z426" i="1"/>
  <c r="W320" i="1"/>
  <c r="AD320" i="1" s="1"/>
  <c r="X320" i="1"/>
  <c r="Y320" i="1"/>
  <c r="Z320" i="1"/>
  <c r="W413" i="1"/>
  <c r="AD413" i="1" s="1"/>
  <c r="X413" i="1"/>
  <c r="Y413" i="1"/>
  <c r="Z413" i="1"/>
  <c r="W669" i="1"/>
  <c r="AD669" i="1" s="1"/>
  <c r="X669" i="1"/>
  <c r="Y669" i="1"/>
  <c r="Z669" i="1"/>
  <c r="W290" i="1"/>
  <c r="AD290" i="1" s="1"/>
  <c r="X290" i="1"/>
  <c r="Y290" i="1"/>
  <c r="Z290" i="1"/>
  <c r="W670" i="1"/>
  <c r="AD670" i="1" s="1"/>
  <c r="X670" i="1"/>
  <c r="Y670" i="1"/>
  <c r="Z670" i="1"/>
  <c r="W195" i="1"/>
  <c r="AD195" i="1" s="1"/>
  <c r="X195" i="1"/>
  <c r="Y195" i="1"/>
  <c r="Z195" i="1"/>
  <c r="W138" i="1"/>
  <c r="AD138" i="1" s="1"/>
  <c r="X138" i="1"/>
  <c r="Y138" i="1"/>
  <c r="Z138" i="1"/>
  <c r="W139" i="1"/>
  <c r="AD139" i="1" s="1"/>
  <c r="X139" i="1"/>
  <c r="Y139" i="1"/>
  <c r="Z139" i="1"/>
  <c r="W76" i="1"/>
  <c r="AD76" i="1" s="1"/>
  <c r="X76" i="1"/>
  <c r="Y76" i="1"/>
  <c r="Z76" i="1"/>
  <c r="W88" i="1"/>
  <c r="AD88" i="1" s="1"/>
  <c r="X88" i="1"/>
  <c r="Y88" i="1"/>
  <c r="Z88" i="1"/>
  <c r="W451" i="1"/>
  <c r="AD451" i="1" s="1"/>
  <c r="X451" i="1"/>
  <c r="Y451" i="1"/>
  <c r="Z451" i="1"/>
  <c r="W671" i="1"/>
  <c r="AD671" i="1" s="1"/>
  <c r="X671" i="1"/>
  <c r="Y671" i="1"/>
  <c r="Z671" i="1"/>
  <c r="W106" i="1"/>
  <c r="AD106" i="1" s="1"/>
  <c r="X106" i="1"/>
  <c r="Y106" i="1"/>
  <c r="Z106" i="1"/>
  <c r="W2" i="1"/>
  <c r="AD2" i="1" s="1"/>
  <c r="X2" i="1"/>
  <c r="Y2" i="1"/>
  <c r="Z2" i="1"/>
  <c r="W121" i="1"/>
  <c r="AD121" i="1" s="1"/>
  <c r="X121" i="1"/>
  <c r="Y121" i="1"/>
  <c r="Z121" i="1"/>
  <c r="W650" i="1"/>
  <c r="AD650" i="1" s="1"/>
  <c r="X650" i="1"/>
  <c r="Y650" i="1"/>
  <c r="Z650" i="1"/>
  <c r="W203" i="1"/>
  <c r="AD203" i="1" s="1"/>
  <c r="X203" i="1"/>
  <c r="Y203" i="1"/>
  <c r="Z203" i="1"/>
  <c r="W651" i="1"/>
  <c r="AD651" i="1" s="1"/>
  <c r="X651" i="1"/>
  <c r="Y651" i="1"/>
  <c r="Z651" i="1"/>
  <c r="W385" i="1"/>
  <c r="AD385" i="1" s="1"/>
  <c r="X385" i="1"/>
  <c r="Y385" i="1"/>
  <c r="Z385" i="1"/>
  <c r="W333" i="1"/>
  <c r="AD333" i="1" s="1"/>
  <c r="X333" i="1"/>
  <c r="Y333" i="1"/>
  <c r="Z333" i="1"/>
  <c r="W672" i="1"/>
  <c r="AD672" i="1" s="1"/>
  <c r="X672" i="1"/>
  <c r="Y672" i="1"/>
  <c r="Z672" i="1"/>
  <c r="W368" i="1"/>
  <c r="AD368" i="1" s="1"/>
  <c r="X368" i="1"/>
  <c r="Y368" i="1"/>
  <c r="Z368" i="1"/>
  <c r="W386" i="1"/>
  <c r="AD386" i="1" s="1"/>
  <c r="X386" i="1"/>
  <c r="Y386" i="1"/>
  <c r="Z386" i="1"/>
  <c r="W165" i="1"/>
  <c r="AD165" i="1" s="1"/>
  <c r="X165" i="1"/>
  <c r="Y165" i="1"/>
  <c r="Z165" i="1"/>
  <c r="W673" i="1"/>
  <c r="AD673" i="1" s="1"/>
  <c r="X673" i="1"/>
  <c r="Y673" i="1"/>
  <c r="Z673" i="1"/>
  <c r="W294" i="1"/>
  <c r="AD294" i="1" s="1"/>
  <c r="X294" i="1"/>
  <c r="Y294" i="1"/>
  <c r="Z294" i="1"/>
  <c r="W89" i="1"/>
  <c r="AD89" i="1" s="1"/>
  <c r="X89" i="1"/>
  <c r="Y89" i="1"/>
  <c r="Z89" i="1"/>
  <c r="W421" i="1"/>
  <c r="AD421" i="1" s="1"/>
  <c r="X421" i="1"/>
  <c r="Y421" i="1"/>
  <c r="Z421" i="1"/>
  <c r="W199" i="1"/>
  <c r="AD199" i="1" s="1"/>
  <c r="X199" i="1"/>
  <c r="Y199" i="1"/>
  <c r="Z199" i="1"/>
  <c r="W204" i="1"/>
  <c r="AD204" i="1" s="1"/>
  <c r="X204" i="1"/>
  <c r="Y204" i="1"/>
  <c r="Z204" i="1"/>
  <c r="W140" i="1"/>
  <c r="AD140" i="1" s="1"/>
  <c r="X140" i="1"/>
  <c r="Y140" i="1"/>
  <c r="Z140" i="1"/>
  <c r="W25" i="1"/>
  <c r="AD25" i="1" s="1"/>
  <c r="X25" i="1"/>
  <c r="Y25" i="1"/>
  <c r="Z25" i="1"/>
  <c r="W120" i="1"/>
  <c r="AD120" i="1" s="1"/>
  <c r="X120" i="1"/>
  <c r="Y120" i="1"/>
  <c r="Z120" i="1"/>
  <c r="W141" i="1"/>
  <c r="AD141" i="1" s="1"/>
  <c r="X141" i="1"/>
  <c r="Y141" i="1"/>
  <c r="Z141" i="1"/>
  <c r="W142" i="1"/>
  <c r="AD142" i="1" s="1"/>
  <c r="X142" i="1"/>
  <c r="Y142" i="1"/>
  <c r="Z142" i="1"/>
  <c r="W652" i="1"/>
  <c r="AD652" i="1" s="1"/>
  <c r="X652" i="1"/>
  <c r="Y652" i="1"/>
  <c r="Z652" i="1"/>
  <c r="W81" i="1"/>
  <c r="AD81" i="1" s="1"/>
  <c r="X81" i="1"/>
  <c r="Y81" i="1"/>
  <c r="Z81" i="1"/>
  <c r="W239" i="1"/>
  <c r="AD239" i="1" s="1"/>
  <c r="X239" i="1"/>
  <c r="Y239" i="1"/>
  <c r="Z239" i="1"/>
  <c r="W245" i="1"/>
  <c r="AD245" i="1" s="1"/>
  <c r="X245" i="1"/>
  <c r="Y245" i="1"/>
  <c r="Z245" i="1"/>
  <c r="W188" i="1"/>
  <c r="AD188" i="1" s="1"/>
  <c r="X188" i="1"/>
  <c r="Y188" i="1"/>
  <c r="Z188" i="1"/>
  <c r="W283" i="1"/>
  <c r="AD283" i="1" s="1"/>
  <c r="X283" i="1"/>
  <c r="Y283" i="1"/>
  <c r="Z283" i="1"/>
  <c r="W99" i="1"/>
  <c r="AD99" i="1" s="1"/>
  <c r="X99" i="1"/>
  <c r="Y99" i="1"/>
  <c r="Z99" i="1"/>
  <c r="W653" i="1"/>
  <c r="AD653" i="1" s="1"/>
  <c r="X653" i="1"/>
  <c r="Y653" i="1"/>
  <c r="Z653" i="1"/>
  <c r="W654" i="1"/>
  <c r="AD654" i="1" s="1"/>
  <c r="X654" i="1"/>
  <c r="Y654" i="1"/>
  <c r="Z654" i="1"/>
  <c r="W340" i="1"/>
  <c r="AD340" i="1" s="1"/>
  <c r="X340" i="1"/>
  <c r="Y340" i="1"/>
  <c r="Z340" i="1"/>
  <c r="W168" i="1"/>
  <c r="AD168" i="1" s="1"/>
  <c r="X168" i="1"/>
  <c r="Y168" i="1"/>
  <c r="Z168" i="1"/>
  <c r="W674" i="1"/>
  <c r="AD674" i="1" s="1"/>
  <c r="X674" i="1"/>
  <c r="Y674" i="1"/>
  <c r="Z674" i="1"/>
  <c r="X447" i="1"/>
  <c r="Y447" i="1"/>
  <c r="Z447" i="1"/>
  <c r="W369" i="1"/>
  <c r="AD369" i="1" s="1"/>
  <c r="X369" i="1"/>
  <c r="Y369" i="1"/>
  <c r="Z369" i="1"/>
  <c r="W334" i="1"/>
  <c r="AD334" i="1" s="1"/>
  <c r="X334" i="1"/>
  <c r="Y334" i="1"/>
  <c r="Z334" i="1"/>
  <c r="W410" i="1"/>
  <c r="AD410" i="1" s="1"/>
  <c r="X410" i="1"/>
  <c r="Y410" i="1"/>
  <c r="Z410" i="1"/>
  <c r="W420" i="1"/>
  <c r="AD420" i="1" s="1"/>
  <c r="X420" i="1"/>
  <c r="Y420" i="1"/>
  <c r="Z420" i="1"/>
  <c r="W276" i="1"/>
  <c r="AD276" i="1" s="1"/>
  <c r="X276" i="1"/>
  <c r="Y276" i="1"/>
  <c r="Z276" i="1"/>
  <c r="W183" i="1"/>
  <c r="AD183" i="1" s="1"/>
  <c r="X183" i="1"/>
  <c r="Y183" i="1"/>
  <c r="Z183" i="1"/>
  <c r="W284" i="1"/>
  <c r="AD284" i="1" s="1"/>
  <c r="X284" i="1"/>
  <c r="Y284" i="1"/>
  <c r="Z284" i="1"/>
  <c r="W412" i="1"/>
  <c r="AD412" i="1" s="1"/>
  <c r="X412" i="1"/>
  <c r="Y412" i="1"/>
  <c r="Z412" i="1"/>
  <c r="W675" i="1"/>
  <c r="AD675" i="1" s="1"/>
  <c r="X675" i="1"/>
  <c r="Y675" i="1"/>
  <c r="Z675" i="1"/>
  <c r="W655" i="1"/>
  <c r="AD655" i="1" s="1"/>
  <c r="X655" i="1"/>
  <c r="Y655" i="1"/>
  <c r="Z655" i="1"/>
  <c r="W656" i="1"/>
  <c r="AD656" i="1" s="1"/>
  <c r="X656" i="1"/>
  <c r="Y656" i="1"/>
  <c r="Z656" i="1"/>
  <c r="W143" i="1"/>
  <c r="AD143" i="1" s="1"/>
  <c r="X143" i="1"/>
  <c r="Y143" i="1"/>
  <c r="Z143" i="1"/>
  <c r="W107" i="1"/>
  <c r="AD107" i="1" s="1"/>
  <c r="X107" i="1"/>
  <c r="Y107" i="1"/>
  <c r="Z107" i="1"/>
  <c r="X511" i="1"/>
  <c r="Y511" i="1"/>
  <c r="Z511" i="1"/>
  <c r="W166" i="1"/>
  <c r="AD166" i="1" s="1"/>
  <c r="X166" i="1"/>
  <c r="Y166" i="1"/>
  <c r="Z166" i="1"/>
  <c r="W200" i="1"/>
  <c r="AD200" i="1" s="1"/>
  <c r="X200" i="1"/>
  <c r="Y200" i="1"/>
  <c r="Z200" i="1"/>
  <c r="W32" i="1"/>
  <c r="AD32" i="1" s="1"/>
  <c r="X32" i="1"/>
  <c r="Y32" i="1"/>
  <c r="Z32" i="1"/>
  <c r="W184" i="1"/>
  <c r="AD184" i="1" s="1"/>
  <c r="X184" i="1"/>
  <c r="Y184" i="1"/>
  <c r="Z184" i="1"/>
  <c r="W136" i="1"/>
  <c r="AD136" i="1" s="1"/>
  <c r="X136" i="1"/>
  <c r="Y136" i="1"/>
  <c r="Z136" i="1"/>
  <c r="W335" i="1"/>
  <c r="AD335" i="1" s="1"/>
  <c r="X335" i="1"/>
  <c r="Y335" i="1"/>
  <c r="Z335" i="1"/>
  <c r="W185" i="1"/>
  <c r="AD185" i="1" s="1"/>
  <c r="X185" i="1"/>
  <c r="Y185" i="1"/>
  <c r="Z185" i="1"/>
  <c r="W657" i="1"/>
  <c r="AD657" i="1" s="1"/>
  <c r="X657" i="1"/>
  <c r="Y657" i="1"/>
  <c r="Z657" i="1"/>
  <c r="W144" i="1"/>
  <c r="AD144" i="1" s="1"/>
  <c r="X144" i="1"/>
  <c r="Y144" i="1"/>
  <c r="Z144" i="1"/>
  <c r="W186" i="1"/>
  <c r="AD186" i="1" s="1"/>
  <c r="X186" i="1"/>
  <c r="Y186" i="1"/>
  <c r="Z186" i="1"/>
  <c r="W676" i="1"/>
  <c r="AD676" i="1" s="1"/>
  <c r="X676" i="1"/>
  <c r="Y676" i="1"/>
  <c r="Z676" i="1"/>
  <c r="W33" i="1"/>
  <c r="AD33" i="1" s="1"/>
  <c r="X33" i="1"/>
  <c r="Y33" i="1"/>
  <c r="Z33" i="1"/>
  <c r="W285" i="1"/>
  <c r="AD285" i="1" s="1"/>
  <c r="X285" i="1"/>
  <c r="Y285" i="1"/>
  <c r="Z285" i="1"/>
  <c r="W414" i="1"/>
  <c r="AD414" i="1" s="1"/>
  <c r="X414" i="1"/>
  <c r="Y414" i="1"/>
  <c r="Z414" i="1"/>
  <c r="W137" i="1"/>
  <c r="AD137" i="1" s="1"/>
  <c r="X137" i="1"/>
  <c r="Y137" i="1"/>
  <c r="Z137" i="1"/>
  <c r="W677" i="1"/>
  <c r="AD677" i="1" s="1"/>
  <c r="X677" i="1"/>
  <c r="Y677" i="1"/>
  <c r="Z677" i="1"/>
  <c r="W448" i="1"/>
  <c r="AD448" i="1" s="1"/>
  <c r="X448" i="1"/>
  <c r="Y448" i="1"/>
  <c r="Z448" i="1"/>
  <c r="W678" i="1"/>
  <c r="AD678" i="1" s="1"/>
  <c r="X678" i="1"/>
  <c r="Y678" i="1"/>
  <c r="Z678" i="1"/>
  <c r="W387" i="1"/>
  <c r="AD387" i="1" s="1"/>
  <c r="X387" i="1"/>
  <c r="Y387" i="1"/>
  <c r="Z387" i="1"/>
  <c r="W442" i="1"/>
  <c r="AD442" i="1" s="1"/>
  <c r="X442" i="1"/>
  <c r="Y442" i="1"/>
  <c r="Z442" i="1"/>
  <c r="W679" i="1"/>
  <c r="AD679" i="1" s="1"/>
  <c r="X679" i="1"/>
  <c r="Y679" i="1"/>
  <c r="Z679" i="1"/>
  <c r="W443" i="1"/>
  <c r="AD443" i="1" s="1"/>
  <c r="X443" i="1"/>
  <c r="Y443" i="1"/>
  <c r="Z443" i="1"/>
  <c r="W286" i="1"/>
  <c r="AD286" i="1" s="1"/>
  <c r="X286" i="1"/>
  <c r="Y286" i="1"/>
  <c r="Z286" i="1"/>
  <c r="W680" i="1"/>
  <c r="AD680" i="1" s="1"/>
  <c r="X680" i="1"/>
  <c r="Y680" i="1"/>
  <c r="Z680" i="1"/>
  <c r="W77" i="1"/>
  <c r="AD77" i="1" s="1"/>
  <c r="X77" i="1"/>
  <c r="Y77" i="1"/>
  <c r="Z77" i="1"/>
  <c r="W444" i="1"/>
  <c r="AD444" i="1" s="1"/>
  <c r="X444" i="1"/>
  <c r="Y444" i="1"/>
  <c r="Z444" i="1"/>
  <c r="W422" i="1"/>
  <c r="AD422" i="1" s="1"/>
  <c r="X422" i="1"/>
  <c r="Y422" i="1"/>
  <c r="Z422" i="1"/>
  <c r="W445" i="1"/>
  <c r="AD445" i="1" s="1"/>
  <c r="X445" i="1"/>
  <c r="Y445" i="1"/>
  <c r="Z445" i="1"/>
  <c r="W196" i="1"/>
  <c r="AD196" i="1" s="1"/>
  <c r="X196" i="1"/>
  <c r="Y196" i="1"/>
  <c r="Z196" i="1"/>
  <c r="W102" i="1"/>
  <c r="AD102" i="1" s="1"/>
  <c r="X102" i="1"/>
  <c r="Y102" i="1"/>
  <c r="Z102" i="1"/>
  <c r="W7" i="1"/>
  <c r="AD7" i="1" s="1"/>
  <c r="X7" i="1"/>
  <c r="Y7" i="1"/>
  <c r="Z7" i="1"/>
  <c r="W326" i="1"/>
  <c r="AD326" i="1" s="1"/>
  <c r="X326" i="1"/>
  <c r="Y326" i="1"/>
  <c r="Z326" i="1"/>
  <c r="W34" i="1"/>
  <c r="AD34" i="1" s="1"/>
  <c r="X34" i="1"/>
  <c r="Y34" i="1"/>
  <c r="Z34" i="1"/>
  <c r="W411" i="1"/>
  <c r="AD411" i="1" s="1"/>
  <c r="X411" i="1"/>
  <c r="Y411" i="1"/>
  <c r="Z411" i="1"/>
  <c r="W481" i="1"/>
  <c r="AD481" i="1" s="1"/>
  <c r="X481" i="1"/>
  <c r="Y481" i="1"/>
  <c r="Z481" i="1"/>
  <c r="W482" i="1"/>
  <c r="AD482" i="1" s="1"/>
  <c r="X482" i="1"/>
  <c r="Y482" i="1"/>
  <c r="Z482" i="1"/>
  <c r="W483" i="1"/>
  <c r="AD483" i="1" s="1"/>
  <c r="X483" i="1"/>
  <c r="Y483" i="1"/>
  <c r="Z483" i="1"/>
  <c r="AD371" i="1"/>
  <c r="X371" i="1"/>
  <c r="Y371" i="1"/>
  <c r="Z371" i="1"/>
  <c r="W8" i="1"/>
  <c r="AD8" i="1" s="1"/>
  <c r="X8" i="1"/>
  <c r="Y8" i="1"/>
  <c r="Z8" i="1"/>
  <c r="W35" i="1"/>
  <c r="AD35" i="1" s="1"/>
  <c r="X35" i="1"/>
  <c r="Y35" i="1"/>
  <c r="Z35" i="1"/>
  <c r="W478" i="1"/>
  <c r="AD478" i="1" s="1"/>
  <c r="X478" i="1"/>
  <c r="Y478" i="1"/>
  <c r="Z478" i="1"/>
  <c r="W17" i="1"/>
  <c r="AD17" i="1" s="1"/>
  <c r="X17" i="1"/>
  <c r="Y17" i="1"/>
  <c r="Z17" i="1"/>
  <c r="W681" i="1"/>
  <c r="AD681" i="1" s="1"/>
  <c r="X681" i="1"/>
  <c r="Y681" i="1"/>
  <c r="Z681" i="1"/>
  <c r="W145" i="1"/>
  <c r="AD145" i="1" s="1"/>
  <c r="X145" i="1"/>
  <c r="Y145" i="1"/>
  <c r="Z145" i="1"/>
  <c r="W317" i="1"/>
  <c r="AD317" i="1" s="1"/>
  <c r="X317" i="1"/>
  <c r="Y317" i="1"/>
  <c r="Z317" i="1"/>
  <c r="W146" i="1"/>
  <c r="AD146" i="1" s="1"/>
  <c r="X146" i="1"/>
  <c r="Y146" i="1"/>
  <c r="Z146" i="1"/>
  <c r="W388" i="1"/>
  <c r="AD388" i="1" s="1"/>
  <c r="X388" i="1"/>
  <c r="Y388" i="1"/>
  <c r="Z388" i="1"/>
  <c r="W110" i="1"/>
  <c r="AD110" i="1" s="1"/>
  <c r="X110" i="1"/>
  <c r="Y110" i="1"/>
  <c r="Z110" i="1"/>
  <c r="AD318" i="1"/>
  <c r="X318" i="1"/>
  <c r="Y318" i="1"/>
  <c r="Z318" i="1"/>
  <c r="W111" i="1"/>
  <c r="AD111" i="1" s="1"/>
  <c r="X111" i="1"/>
  <c r="Y111" i="1"/>
  <c r="Z111" i="1"/>
  <c r="W108" i="1"/>
  <c r="AD108" i="1" s="1"/>
  <c r="X108" i="1"/>
  <c r="Y108" i="1"/>
  <c r="Z108" i="1"/>
  <c r="W682" i="1"/>
  <c r="AD682" i="1" s="1"/>
  <c r="X682" i="1"/>
  <c r="Y682" i="1"/>
  <c r="Z682" i="1"/>
  <c r="W125" i="1"/>
  <c r="AD125" i="1" s="1"/>
  <c r="X125" i="1"/>
  <c r="Y125" i="1"/>
  <c r="Z125" i="1"/>
  <c r="W126" i="1"/>
  <c r="AD126" i="1" s="1"/>
  <c r="X126" i="1"/>
  <c r="Y126" i="1"/>
  <c r="Z126" i="1"/>
  <c r="W78" i="1"/>
  <c r="AD78" i="1" s="1"/>
  <c r="X78" i="1"/>
  <c r="Y78" i="1"/>
  <c r="Z78" i="1"/>
  <c r="W391" i="1"/>
  <c r="AD391" i="1" s="1"/>
  <c r="X391" i="1"/>
  <c r="Y391" i="1"/>
  <c r="Z391" i="1"/>
  <c r="W683" i="1"/>
  <c r="AD683" i="1" s="1"/>
  <c r="X683" i="1"/>
  <c r="Y683" i="1"/>
  <c r="Z683" i="1"/>
  <c r="W684" i="1"/>
  <c r="AD684" i="1" s="1"/>
  <c r="X684" i="1"/>
  <c r="Y684" i="1"/>
  <c r="Z684" i="1"/>
  <c r="W122" i="1"/>
  <c r="AD122" i="1" s="1"/>
  <c r="X122" i="1"/>
  <c r="Y122" i="1"/>
  <c r="Z122" i="1"/>
  <c r="W685" i="1"/>
  <c r="AD685" i="1" s="1"/>
  <c r="X685" i="1"/>
  <c r="Y685" i="1"/>
  <c r="Z685" i="1"/>
  <c r="W484" i="1"/>
  <c r="AD484" i="1" s="1"/>
  <c r="X484" i="1"/>
  <c r="Y484" i="1"/>
  <c r="Z484" i="1"/>
  <c r="W248" i="1"/>
  <c r="AD248" i="1" s="1"/>
  <c r="X248" i="1"/>
  <c r="Y248" i="1"/>
  <c r="Z248" i="1"/>
  <c r="W328" i="1"/>
  <c r="AD328" i="1" s="1"/>
  <c r="X328" i="1"/>
  <c r="Y328" i="1"/>
  <c r="Z328" i="1"/>
  <c r="W112" i="1"/>
  <c r="AD112" i="1" s="1"/>
  <c r="X112" i="1"/>
  <c r="Y112" i="1"/>
  <c r="Z112" i="1"/>
  <c r="W658" i="1"/>
  <c r="AD658" i="1" s="1"/>
  <c r="X658" i="1"/>
  <c r="Y658" i="1"/>
  <c r="Z658" i="1"/>
  <c r="W292" i="1"/>
  <c r="AD292" i="1" s="1"/>
  <c r="X292" i="1"/>
  <c r="Y292" i="1"/>
  <c r="Z292" i="1"/>
  <c r="W230" i="1"/>
  <c r="AD230" i="1" s="1"/>
  <c r="X230" i="1"/>
  <c r="Y230" i="1"/>
  <c r="Z230" i="1"/>
  <c r="W686" i="1"/>
  <c r="AD686" i="1" s="1"/>
  <c r="X686" i="1"/>
  <c r="Y686" i="1"/>
  <c r="Z686" i="1"/>
  <c r="W109" i="1"/>
  <c r="AD109" i="1" s="1"/>
  <c r="X109" i="1"/>
  <c r="Y109" i="1"/>
  <c r="Z109" i="1"/>
  <c r="W341" i="1"/>
  <c r="AD341" i="1" s="1"/>
  <c r="X341" i="1"/>
  <c r="Y341" i="1"/>
  <c r="Z341" i="1"/>
  <c r="W240" i="1"/>
  <c r="AD240" i="1" s="1"/>
  <c r="X240" i="1"/>
  <c r="Y240" i="1"/>
  <c r="Z240" i="1"/>
  <c r="W179" i="1"/>
  <c r="AD179" i="1" s="1"/>
  <c r="X179" i="1"/>
  <c r="Y179" i="1"/>
  <c r="Z179" i="1"/>
  <c r="W392" i="1"/>
  <c r="AD392" i="1" s="1"/>
  <c r="X392" i="1"/>
  <c r="Y392" i="1"/>
  <c r="Z392" i="1"/>
  <c r="W687" i="1"/>
  <c r="AD687" i="1" s="1"/>
  <c r="X687" i="1"/>
  <c r="Y687" i="1"/>
  <c r="Z687" i="1"/>
  <c r="W641" i="1"/>
  <c r="AD641" i="1" s="1"/>
  <c r="X641" i="1"/>
  <c r="Y641" i="1"/>
  <c r="Z641" i="1"/>
  <c r="W659" i="1"/>
  <c r="AD659" i="1" s="1"/>
  <c r="X659" i="1"/>
  <c r="Y659" i="1"/>
  <c r="Z659" i="1"/>
  <c r="W449" i="1"/>
  <c r="AD449" i="1" s="1"/>
  <c r="X449" i="1"/>
  <c r="Y449" i="1"/>
  <c r="Z449" i="1"/>
  <c r="W36" i="1"/>
  <c r="AD36" i="1" s="1"/>
  <c r="X36" i="1"/>
  <c r="Y36" i="1"/>
  <c r="Z36" i="1"/>
  <c r="W450" i="1"/>
  <c r="AD450" i="1" s="1"/>
  <c r="X450" i="1"/>
  <c r="Y450" i="1"/>
  <c r="Z450" i="1"/>
  <c r="W20" i="1"/>
  <c r="AD20" i="1" s="1"/>
  <c r="X20" i="1"/>
  <c r="Y20" i="1"/>
  <c r="Z20" i="1"/>
  <c r="W113" i="1"/>
  <c r="AD113" i="1" s="1"/>
  <c r="X113" i="1"/>
  <c r="Y113" i="1"/>
  <c r="Z113" i="1"/>
  <c r="W197" i="1"/>
  <c r="AD197" i="1" s="1"/>
  <c r="X197" i="1"/>
  <c r="Y197" i="1"/>
  <c r="Z197" i="1"/>
  <c r="W198" i="1"/>
  <c r="AD198" i="1" s="1"/>
  <c r="X198" i="1"/>
  <c r="Y198" i="1"/>
  <c r="Z198" i="1"/>
  <c r="W688" i="1"/>
  <c r="AD688" i="1" s="1"/>
  <c r="X688" i="1"/>
  <c r="Y688" i="1"/>
  <c r="Z688" i="1"/>
  <c r="W427" i="1"/>
  <c r="AD427" i="1" s="1"/>
  <c r="X427" i="1"/>
  <c r="Y427" i="1"/>
  <c r="Z427" i="1"/>
  <c r="W436" i="1"/>
  <c r="AD436" i="1" s="1"/>
  <c r="X436" i="1"/>
  <c r="Y436" i="1"/>
  <c r="Z436" i="1"/>
  <c r="W79" i="1"/>
  <c r="AD79" i="1" s="1"/>
  <c r="X79" i="1"/>
  <c r="Y79" i="1"/>
  <c r="Z79" i="1"/>
  <c r="W424" i="1"/>
  <c r="AD424" i="1" s="1"/>
  <c r="X424" i="1"/>
  <c r="Y424" i="1"/>
  <c r="Z424" i="1"/>
  <c r="W169" i="1"/>
  <c r="AD169" i="1" s="1"/>
  <c r="X169" i="1"/>
  <c r="Y169" i="1"/>
  <c r="Z169" i="1"/>
  <c r="W367" i="1"/>
  <c r="AD367" i="1" s="1"/>
  <c r="X367" i="1"/>
  <c r="Y367" i="1"/>
  <c r="Z367" i="1"/>
  <c r="W123" i="1"/>
  <c r="AD123" i="1" s="1"/>
  <c r="X123" i="1"/>
  <c r="Y123" i="1"/>
  <c r="Z123" i="1"/>
  <c r="W147" i="1"/>
  <c r="AD147" i="1" s="1"/>
  <c r="X147" i="1"/>
  <c r="Y147" i="1"/>
  <c r="Z147" i="1"/>
  <c r="W148" i="1"/>
  <c r="AD148" i="1" s="1"/>
  <c r="X148" i="1"/>
  <c r="Y148" i="1"/>
  <c r="Z148" i="1"/>
  <c r="W114" i="1"/>
  <c r="AD114" i="1" s="1"/>
  <c r="X114" i="1"/>
  <c r="Y114" i="1"/>
  <c r="Z114" i="1"/>
  <c r="W247" i="1"/>
  <c r="AD247" i="1" s="1"/>
  <c r="X247" i="1"/>
  <c r="Y247" i="1"/>
  <c r="Z247" i="1"/>
  <c r="W115" i="1"/>
  <c r="AD115" i="1" s="1"/>
  <c r="X115" i="1"/>
  <c r="Y115" i="1"/>
  <c r="Z115" i="1"/>
  <c r="W116" i="1"/>
  <c r="AD116" i="1" s="1"/>
  <c r="X116" i="1"/>
  <c r="Y116" i="1"/>
  <c r="Z116" i="1"/>
  <c r="W75" i="1"/>
  <c r="AD75" i="1" s="1"/>
  <c r="X75" i="1"/>
  <c r="Y75" i="1"/>
  <c r="Z75" i="1"/>
  <c r="W689" i="1"/>
  <c r="AD689" i="1" s="1"/>
  <c r="X689" i="1"/>
  <c r="Y689" i="1"/>
  <c r="Z689" i="1"/>
  <c r="W277" i="1"/>
  <c r="AD277" i="1" s="1"/>
  <c r="X277" i="1"/>
  <c r="Y277" i="1"/>
  <c r="Z277" i="1"/>
  <c r="W327" i="1"/>
  <c r="AD327" i="1" s="1"/>
  <c r="X327" i="1"/>
  <c r="Y327" i="1"/>
  <c r="Z327" i="1"/>
  <c r="W220" i="1"/>
  <c r="AD220" i="1" s="1"/>
  <c r="X220" i="1"/>
  <c r="Y220" i="1"/>
  <c r="Z220" i="1"/>
  <c r="W205" i="1"/>
  <c r="AD205" i="1" s="1"/>
  <c r="X205" i="1"/>
  <c r="Y205" i="1"/>
  <c r="Z205" i="1"/>
  <c r="W221" i="1"/>
  <c r="AD221" i="1" s="1"/>
  <c r="X221" i="1"/>
  <c r="Y221" i="1"/>
  <c r="Z221" i="1"/>
  <c r="W222" i="1"/>
  <c r="AD222" i="1" s="1"/>
  <c r="X222" i="1"/>
  <c r="Y222" i="1"/>
  <c r="Z222" i="1"/>
  <c r="W295" i="1"/>
  <c r="AD295" i="1" s="1"/>
  <c r="X295" i="1"/>
  <c r="Y295" i="1"/>
  <c r="Z295" i="1"/>
  <c r="W149" i="1"/>
  <c r="AD149" i="1" s="1"/>
  <c r="X149" i="1"/>
  <c r="Y149" i="1"/>
  <c r="Z149" i="1"/>
  <c r="W234" i="1"/>
  <c r="AD234" i="1" s="1"/>
  <c r="X234" i="1"/>
  <c r="Y234" i="1"/>
  <c r="Z234" i="1"/>
  <c r="W380" i="1"/>
  <c r="AD380" i="1" s="1"/>
  <c r="X380" i="1"/>
  <c r="Y380" i="1"/>
  <c r="Z380" i="1"/>
  <c r="W150" i="1"/>
  <c r="AD150" i="1" s="1"/>
  <c r="X150" i="1"/>
  <c r="Y150" i="1"/>
  <c r="Z150" i="1"/>
  <c r="W428" i="1"/>
  <c r="AD428" i="1" s="1"/>
  <c r="X428" i="1"/>
  <c r="Y428" i="1"/>
  <c r="Z428" i="1"/>
  <c r="W429" i="1"/>
  <c r="AD429" i="1" s="1"/>
  <c r="X429" i="1"/>
  <c r="Y429" i="1"/>
  <c r="Z429" i="1"/>
  <c r="W370" i="1"/>
  <c r="AD370" i="1" s="1"/>
  <c r="X370" i="1"/>
  <c r="Y370" i="1"/>
  <c r="Z370" i="1"/>
  <c r="W480" i="1"/>
  <c r="AD480" i="1" s="1"/>
  <c r="X480" i="1"/>
  <c r="Y480" i="1"/>
  <c r="Z480" i="1"/>
  <c r="W151" i="1"/>
  <c r="AD151" i="1" s="1"/>
  <c r="X151" i="1"/>
  <c r="Y151" i="1"/>
  <c r="Z151" i="1"/>
  <c r="W252" i="1"/>
  <c r="AD252" i="1" s="1"/>
  <c r="X252" i="1"/>
  <c r="Y252" i="1"/>
  <c r="Z252" i="1"/>
  <c r="W690" i="1"/>
  <c r="AD690" i="1" s="1"/>
  <c r="X690" i="1"/>
  <c r="Y690" i="1"/>
  <c r="Z690" i="1"/>
  <c r="W691" i="1"/>
  <c r="AD691" i="1" s="1"/>
  <c r="X691" i="1"/>
  <c r="Y691" i="1"/>
  <c r="Z691" i="1"/>
  <c r="W152" i="1"/>
  <c r="AD152" i="1" s="1"/>
  <c r="X152" i="1"/>
  <c r="Y152" i="1"/>
  <c r="Z152" i="1"/>
  <c r="W189" i="1"/>
  <c r="AD189" i="1" s="1"/>
  <c r="X189" i="1"/>
  <c r="Y189" i="1"/>
  <c r="Z189" i="1"/>
  <c r="W389" i="1"/>
  <c r="AD389" i="1" s="1"/>
  <c r="X389" i="1"/>
  <c r="Y389" i="1"/>
  <c r="Z389" i="1"/>
  <c r="W14" i="1"/>
  <c r="AD14" i="1" s="1"/>
  <c r="X14" i="1"/>
  <c r="Y14" i="1"/>
  <c r="Z14" i="1"/>
  <c r="W660" i="1"/>
  <c r="AD660" i="1" s="1"/>
  <c r="X660" i="1"/>
  <c r="Y660" i="1"/>
  <c r="Z660" i="1"/>
  <c r="W153" i="1"/>
  <c r="AD153" i="1" s="1"/>
  <c r="X153" i="1"/>
  <c r="Y153" i="1"/>
  <c r="Z153" i="1"/>
  <c r="W154" i="1"/>
  <c r="AD154" i="1" s="1"/>
  <c r="X154" i="1"/>
  <c r="Y154" i="1"/>
  <c r="Z154" i="1"/>
  <c r="W243" i="1"/>
  <c r="AD243" i="1" s="1"/>
  <c r="X243" i="1"/>
  <c r="Y243" i="1"/>
  <c r="Z243" i="1"/>
  <c r="W90" i="1"/>
  <c r="AD90" i="1" s="1"/>
  <c r="X90" i="1"/>
  <c r="Y90" i="1"/>
  <c r="Z90" i="1"/>
  <c r="W287" i="1"/>
  <c r="AD287" i="1" s="1"/>
  <c r="X287" i="1"/>
  <c r="Y287" i="1"/>
  <c r="Z287" i="1"/>
  <c r="W692" i="1"/>
  <c r="AD692" i="1" s="1"/>
  <c r="X692" i="1"/>
  <c r="Y692" i="1"/>
  <c r="Z692" i="1"/>
  <c r="W693" i="1"/>
  <c r="AD693" i="1" s="1"/>
  <c r="X693" i="1"/>
  <c r="Y693" i="1"/>
  <c r="Z693" i="1"/>
  <c r="W694" i="1"/>
  <c r="AD694" i="1" s="1"/>
  <c r="X694" i="1"/>
  <c r="Y694" i="1"/>
  <c r="Z694" i="1"/>
  <c r="W695" i="1"/>
  <c r="AD695" i="1" s="1"/>
  <c r="X695" i="1"/>
  <c r="Y695" i="1"/>
  <c r="Z695" i="1"/>
  <c r="W452" i="1"/>
  <c r="AD452" i="1" s="1"/>
  <c r="X452" i="1"/>
  <c r="Y452" i="1"/>
  <c r="Z452" i="1"/>
  <c r="AD3" i="1"/>
  <c r="X3" i="1"/>
  <c r="Y3" i="1"/>
  <c r="Z3" i="1"/>
  <c r="W4" i="1"/>
  <c r="AD4" i="1" s="1"/>
  <c r="X4" i="1"/>
  <c r="Y4" i="1"/>
  <c r="Z4" i="1"/>
  <c r="W5" i="1"/>
  <c r="AD5" i="1" s="1"/>
  <c r="X5" i="1"/>
  <c r="Y5" i="1"/>
  <c r="Z5" i="1"/>
  <c r="W37" i="1"/>
  <c r="AD37" i="1" s="1"/>
  <c r="X37" i="1"/>
  <c r="Y37" i="1"/>
  <c r="Z37" i="1"/>
  <c r="W253" i="1"/>
  <c r="AD253" i="1" s="1"/>
  <c r="X253" i="1"/>
  <c r="Y253" i="1"/>
  <c r="Z253" i="1"/>
  <c r="W373" i="1"/>
  <c r="AD373" i="1" s="1"/>
  <c r="X373" i="1"/>
  <c r="Y373" i="1"/>
  <c r="Z373" i="1"/>
  <c r="AD374" i="1"/>
  <c r="X374" i="1"/>
  <c r="Y374" i="1"/>
  <c r="Z374" i="1"/>
  <c r="W377" i="1"/>
  <c r="AD377" i="1" s="1"/>
  <c r="X377" i="1"/>
  <c r="Y377" i="1"/>
  <c r="Z377" i="1"/>
  <c r="W390" i="1"/>
  <c r="AD390" i="1" s="1"/>
  <c r="X390" i="1"/>
  <c r="Y390" i="1"/>
  <c r="Z390" i="1"/>
  <c r="W164" i="1"/>
  <c r="AD164" i="1" s="1"/>
  <c r="X164" i="1"/>
  <c r="Y164" i="1"/>
  <c r="Z164" i="1"/>
  <c r="W696" i="1"/>
  <c r="AD696" i="1" s="1"/>
  <c r="X696" i="1"/>
  <c r="Y696" i="1"/>
  <c r="Z696" i="1"/>
  <c r="W661" i="1"/>
  <c r="AD661" i="1" s="1"/>
  <c r="X661" i="1"/>
  <c r="Y661" i="1"/>
  <c r="Z661" i="1"/>
  <c r="W82" i="1"/>
  <c r="AD82" i="1" s="1"/>
  <c r="X82" i="1"/>
  <c r="Y82" i="1"/>
  <c r="Z82" i="1"/>
  <c r="W177" i="1"/>
  <c r="AD177" i="1" s="1"/>
  <c r="X177" i="1"/>
  <c r="Y177" i="1"/>
  <c r="Z177" i="1"/>
  <c r="W662" i="1"/>
  <c r="AD662" i="1" s="1"/>
  <c r="X662" i="1"/>
  <c r="Y662" i="1"/>
  <c r="Z662" i="1"/>
  <c r="W663" i="1"/>
  <c r="AD663" i="1" s="1"/>
  <c r="X663" i="1"/>
  <c r="Y663" i="1"/>
  <c r="Z663" i="1"/>
  <c r="W201" i="1"/>
  <c r="AD201" i="1" s="1"/>
  <c r="X201" i="1"/>
  <c r="Y201" i="1"/>
  <c r="Z201" i="1"/>
  <c r="W178" i="1"/>
  <c r="AD178" i="1" s="1"/>
  <c r="X178" i="1"/>
  <c r="Y178" i="1"/>
  <c r="Z178" i="1"/>
  <c r="W697" i="1"/>
  <c r="AD697" i="1" s="1"/>
  <c r="X697" i="1"/>
  <c r="Y697" i="1"/>
  <c r="Z697" i="1"/>
  <c r="W479" i="1"/>
  <c r="AD479" i="1" s="1"/>
  <c r="X479" i="1"/>
  <c r="Y479" i="1"/>
  <c r="Z479" i="1"/>
  <c r="B336" i="1"/>
  <c r="C336" i="1"/>
  <c r="B124" i="1"/>
  <c r="C124" i="1"/>
  <c r="B342" i="1"/>
  <c r="C342" i="1"/>
  <c r="B441" i="1"/>
  <c r="C441" i="1"/>
  <c r="B337" i="1"/>
  <c r="C337" i="1"/>
  <c r="B642" i="1"/>
  <c r="C642" i="1"/>
  <c r="B293" i="1"/>
  <c r="C293" i="1"/>
  <c r="B664" i="1"/>
  <c r="C664" i="1"/>
  <c r="B425" i="1"/>
  <c r="C425" i="1"/>
  <c r="B384" i="1"/>
  <c r="C384" i="1"/>
  <c r="B18" i="1"/>
  <c r="C18" i="1"/>
  <c r="B251" i="1"/>
  <c r="C251" i="1"/>
  <c r="B665" i="1"/>
  <c r="C665" i="1"/>
  <c r="B338" i="1"/>
  <c r="C338" i="1"/>
  <c r="B643" i="1"/>
  <c r="C643" i="1"/>
  <c r="B666" i="1"/>
  <c r="C666" i="1"/>
  <c r="B187" i="1"/>
  <c r="C187" i="1"/>
  <c r="B105" i="1"/>
  <c r="C105" i="1"/>
  <c r="B644" i="1"/>
  <c r="C644" i="1"/>
  <c r="B506" i="1"/>
  <c r="C506" i="1"/>
  <c r="B316" i="1"/>
  <c r="C316" i="1"/>
  <c r="B173" i="1"/>
  <c r="C173" i="1"/>
  <c r="B667" i="1"/>
  <c r="C667" i="1"/>
  <c r="B645" i="1"/>
  <c r="C645" i="1"/>
  <c r="B339" i="1"/>
  <c r="C339" i="1"/>
  <c r="B181" i="1"/>
  <c r="C181" i="1"/>
  <c r="B80" i="1"/>
  <c r="C80" i="1"/>
  <c r="B182" i="1"/>
  <c r="C182" i="1"/>
  <c r="B646" i="1"/>
  <c r="C646" i="1"/>
  <c r="B668" i="1"/>
  <c r="C668" i="1"/>
  <c r="B647" i="1"/>
  <c r="C647" i="1"/>
  <c r="B434" i="1"/>
  <c r="C434" i="1"/>
  <c r="B648" i="1"/>
  <c r="C648" i="1"/>
  <c r="B649" i="1"/>
  <c r="C649" i="1"/>
  <c r="B202" i="1"/>
  <c r="C202" i="1"/>
  <c r="B426" i="1"/>
  <c r="C426" i="1"/>
  <c r="B320" i="1"/>
  <c r="C320" i="1"/>
  <c r="B413" i="1"/>
  <c r="C413" i="1"/>
  <c r="B669" i="1"/>
  <c r="C669" i="1"/>
  <c r="B290" i="1"/>
  <c r="C290" i="1"/>
  <c r="B670" i="1"/>
  <c r="C670" i="1"/>
  <c r="B195" i="1"/>
  <c r="C195" i="1"/>
  <c r="B138" i="1"/>
  <c r="C138" i="1"/>
  <c r="B139" i="1"/>
  <c r="C139" i="1"/>
  <c r="B76" i="1"/>
  <c r="C76" i="1"/>
  <c r="B88" i="1"/>
  <c r="C88" i="1"/>
  <c r="B451" i="1"/>
  <c r="C451" i="1"/>
  <c r="B671" i="1"/>
  <c r="C671" i="1"/>
  <c r="B106" i="1"/>
  <c r="C106" i="1"/>
  <c r="B2" i="1"/>
  <c r="C2" i="1"/>
  <c r="B121" i="1"/>
  <c r="C121" i="1"/>
  <c r="B650" i="1"/>
  <c r="C650" i="1"/>
  <c r="B203" i="1"/>
  <c r="C203" i="1"/>
  <c r="B651" i="1"/>
  <c r="C651" i="1"/>
  <c r="B385" i="1"/>
  <c r="C385" i="1"/>
  <c r="B333" i="1"/>
  <c r="C333" i="1"/>
  <c r="B672" i="1"/>
  <c r="C672" i="1"/>
  <c r="B368" i="1"/>
  <c r="C368" i="1"/>
  <c r="B386" i="1"/>
  <c r="C386" i="1"/>
  <c r="B165" i="1"/>
  <c r="C165" i="1"/>
  <c r="B673" i="1"/>
  <c r="C673" i="1"/>
  <c r="B294" i="1"/>
  <c r="C294" i="1"/>
  <c r="B89" i="1"/>
  <c r="C89" i="1"/>
  <c r="B421" i="1"/>
  <c r="C421" i="1"/>
  <c r="B199" i="1"/>
  <c r="C199" i="1"/>
  <c r="B204" i="1"/>
  <c r="C204" i="1"/>
  <c r="B140" i="1"/>
  <c r="C140" i="1"/>
  <c r="B25" i="1"/>
  <c r="C25" i="1"/>
  <c r="B120" i="1"/>
  <c r="C120" i="1"/>
  <c r="B141" i="1"/>
  <c r="C141" i="1"/>
  <c r="B142" i="1"/>
  <c r="C142" i="1"/>
  <c r="B652" i="1"/>
  <c r="C652" i="1"/>
  <c r="B81" i="1"/>
  <c r="C81" i="1"/>
  <c r="B239" i="1"/>
  <c r="C239" i="1"/>
  <c r="B245" i="1"/>
  <c r="C245" i="1"/>
  <c r="B188" i="1"/>
  <c r="C188" i="1"/>
  <c r="B283" i="1"/>
  <c r="C283" i="1"/>
  <c r="B99" i="1"/>
  <c r="C99" i="1"/>
  <c r="B653" i="1"/>
  <c r="C653" i="1"/>
  <c r="B654" i="1"/>
  <c r="C654" i="1"/>
  <c r="B340" i="1"/>
  <c r="C340" i="1"/>
  <c r="B168" i="1"/>
  <c r="C168" i="1"/>
  <c r="B674" i="1"/>
  <c r="C674" i="1"/>
  <c r="B447" i="1"/>
  <c r="C447" i="1"/>
  <c r="B369" i="1"/>
  <c r="C369" i="1"/>
  <c r="B334" i="1"/>
  <c r="C334" i="1"/>
  <c r="B410" i="1"/>
  <c r="C410" i="1"/>
  <c r="B420" i="1"/>
  <c r="C420" i="1"/>
  <c r="B276" i="1"/>
  <c r="C276" i="1"/>
  <c r="B183" i="1"/>
  <c r="C183" i="1"/>
  <c r="B284" i="1"/>
  <c r="C284" i="1"/>
  <c r="B412" i="1"/>
  <c r="C412" i="1"/>
  <c r="B675" i="1"/>
  <c r="C675" i="1"/>
  <c r="B655" i="1"/>
  <c r="C655" i="1"/>
  <c r="B656" i="1"/>
  <c r="C656" i="1"/>
  <c r="B143" i="1"/>
  <c r="C143" i="1"/>
  <c r="B107" i="1"/>
  <c r="C107" i="1"/>
  <c r="B511" i="1"/>
  <c r="C511" i="1"/>
  <c r="B166" i="1"/>
  <c r="C166" i="1"/>
  <c r="B200" i="1"/>
  <c r="C200" i="1"/>
  <c r="B32" i="1"/>
  <c r="C32" i="1"/>
  <c r="B184" i="1"/>
  <c r="C184" i="1"/>
  <c r="B136" i="1"/>
  <c r="C136" i="1"/>
  <c r="B335" i="1"/>
  <c r="C335" i="1"/>
  <c r="B185" i="1"/>
  <c r="C185" i="1"/>
  <c r="B657" i="1"/>
  <c r="C657" i="1"/>
  <c r="B144" i="1"/>
  <c r="C144" i="1"/>
  <c r="B186" i="1"/>
  <c r="C186" i="1"/>
  <c r="B676" i="1"/>
  <c r="C676" i="1"/>
  <c r="B33" i="1"/>
  <c r="C33" i="1"/>
  <c r="B285" i="1"/>
  <c r="C285" i="1"/>
  <c r="B414" i="1"/>
  <c r="C414" i="1"/>
  <c r="B137" i="1"/>
  <c r="C137" i="1"/>
  <c r="B677" i="1"/>
  <c r="C677" i="1"/>
  <c r="B448" i="1"/>
  <c r="C448" i="1"/>
  <c r="B678" i="1"/>
  <c r="C678" i="1"/>
  <c r="B387" i="1"/>
  <c r="C387" i="1"/>
  <c r="B442" i="1"/>
  <c r="C442" i="1"/>
  <c r="B679" i="1"/>
  <c r="C679" i="1"/>
  <c r="B443" i="1"/>
  <c r="C443" i="1"/>
  <c r="B286" i="1"/>
  <c r="C286" i="1"/>
  <c r="B680" i="1"/>
  <c r="C680" i="1"/>
  <c r="B77" i="1"/>
  <c r="C77" i="1"/>
  <c r="B444" i="1"/>
  <c r="C444" i="1"/>
  <c r="B422" i="1"/>
  <c r="C422" i="1"/>
  <c r="B445" i="1"/>
  <c r="C445" i="1"/>
  <c r="B196" i="1"/>
  <c r="C196" i="1"/>
  <c r="B102" i="1"/>
  <c r="C102" i="1"/>
  <c r="B7" i="1"/>
  <c r="C7" i="1"/>
  <c r="B326" i="1"/>
  <c r="C326" i="1"/>
  <c r="B34" i="1"/>
  <c r="C34" i="1"/>
  <c r="B411" i="1"/>
  <c r="C411" i="1"/>
  <c r="B481" i="1"/>
  <c r="C481" i="1"/>
  <c r="B482" i="1"/>
  <c r="C482" i="1"/>
  <c r="B483" i="1"/>
  <c r="C483" i="1"/>
  <c r="B371" i="1"/>
  <c r="C371" i="1"/>
  <c r="B8" i="1"/>
  <c r="C8" i="1"/>
  <c r="B35" i="1"/>
  <c r="C35" i="1"/>
  <c r="B478" i="1"/>
  <c r="C478" i="1"/>
  <c r="B17" i="1"/>
  <c r="C17" i="1"/>
  <c r="B681" i="1"/>
  <c r="C681" i="1"/>
  <c r="B145" i="1"/>
  <c r="C145" i="1"/>
  <c r="B317" i="1"/>
  <c r="C317" i="1"/>
  <c r="B146" i="1"/>
  <c r="C146" i="1"/>
  <c r="B388" i="1"/>
  <c r="C388" i="1"/>
  <c r="B110" i="1"/>
  <c r="C110" i="1"/>
  <c r="B318" i="1"/>
  <c r="C318" i="1"/>
  <c r="B111" i="1"/>
  <c r="C111" i="1"/>
  <c r="B108" i="1"/>
  <c r="C108" i="1"/>
  <c r="B682" i="1"/>
  <c r="C682" i="1"/>
  <c r="B125" i="1"/>
  <c r="C125" i="1"/>
  <c r="B126" i="1"/>
  <c r="C126" i="1"/>
  <c r="B78" i="1"/>
  <c r="C78" i="1"/>
  <c r="B391" i="1"/>
  <c r="C391" i="1"/>
  <c r="B683" i="1"/>
  <c r="C683" i="1"/>
  <c r="B684" i="1"/>
  <c r="C684" i="1"/>
  <c r="B122" i="1"/>
  <c r="C122" i="1"/>
  <c r="B685" i="1"/>
  <c r="C685" i="1"/>
  <c r="B484" i="1"/>
  <c r="C484" i="1"/>
  <c r="B248" i="1"/>
  <c r="C248" i="1"/>
  <c r="B328" i="1"/>
  <c r="C328" i="1"/>
  <c r="B112" i="1"/>
  <c r="C112" i="1"/>
  <c r="B658" i="1"/>
  <c r="C658" i="1"/>
  <c r="B292" i="1"/>
  <c r="C292" i="1"/>
  <c r="B230" i="1"/>
  <c r="C230" i="1"/>
  <c r="B686" i="1"/>
  <c r="C686" i="1"/>
  <c r="B109" i="1"/>
  <c r="C109" i="1"/>
  <c r="B341" i="1"/>
  <c r="C341" i="1"/>
  <c r="B240" i="1"/>
  <c r="C240" i="1"/>
  <c r="B179" i="1"/>
  <c r="C179" i="1"/>
  <c r="B392" i="1"/>
  <c r="C392" i="1"/>
  <c r="B687" i="1"/>
  <c r="C687" i="1"/>
  <c r="B641" i="1"/>
  <c r="C641" i="1"/>
  <c r="B659" i="1"/>
  <c r="C659" i="1"/>
  <c r="B449" i="1"/>
  <c r="C449" i="1"/>
  <c r="B36" i="1"/>
  <c r="C36" i="1"/>
  <c r="B450" i="1"/>
  <c r="C450" i="1"/>
  <c r="B20" i="1"/>
  <c r="C20" i="1"/>
  <c r="B113" i="1"/>
  <c r="C113" i="1"/>
  <c r="B197" i="1"/>
  <c r="C197" i="1"/>
  <c r="B198" i="1"/>
  <c r="C198" i="1"/>
  <c r="B688" i="1"/>
  <c r="C688" i="1"/>
  <c r="B427" i="1"/>
  <c r="C427" i="1"/>
  <c r="B436" i="1"/>
  <c r="C436" i="1"/>
  <c r="B79" i="1"/>
  <c r="C79" i="1"/>
  <c r="B424" i="1"/>
  <c r="C424" i="1"/>
  <c r="B169" i="1"/>
  <c r="C169" i="1"/>
  <c r="B367" i="1"/>
  <c r="C367" i="1"/>
  <c r="B123" i="1"/>
  <c r="C123" i="1"/>
  <c r="B147" i="1"/>
  <c r="C147" i="1"/>
  <c r="B148" i="1"/>
  <c r="C148" i="1"/>
  <c r="B114" i="1"/>
  <c r="C114" i="1"/>
  <c r="B247" i="1"/>
  <c r="C247" i="1"/>
  <c r="B115" i="1"/>
  <c r="C115" i="1"/>
  <c r="B116" i="1"/>
  <c r="C116" i="1"/>
  <c r="B75" i="1"/>
  <c r="C75" i="1"/>
  <c r="B689" i="1"/>
  <c r="C689" i="1"/>
  <c r="B277" i="1"/>
  <c r="C277" i="1"/>
  <c r="B327" i="1"/>
  <c r="C327" i="1"/>
  <c r="B220" i="1"/>
  <c r="C220" i="1"/>
  <c r="B205" i="1"/>
  <c r="C205" i="1"/>
  <c r="B221" i="1"/>
  <c r="C221" i="1"/>
  <c r="B222" i="1"/>
  <c r="C222" i="1"/>
  <c r="B295" i="1"/>
  <c r="C295" i="1"/>
  <c r="B149" i="1"/>
  <c r="C149" i="1"/>
  <c r="B234" i="1"/>
  <c r="C234" i="1"/>
  <c r="B380" i="1"/>
  <c r="C380" i="1"/>
  <c r="B150" i="1"/>
  <c r="C150" i="1"/>
  <c r="B428" i="1"/>
  <c r="C428" i="1"/>
  <c r="B429" i="1"/>
  <c r="C429" i="1"/>
  <c r="B370" i="1"/>
  <c r="C370" i="1"/>
  <c r="B480" i="1"/>
  <c r="C480" i="1"/>
  <c r="B151" i="1"/>
  <c r="C151" i="1"/>
  <c r="B252" i="1"/>
  <c r="C252" i="1"/>
  <c r="B690" i="1"/>
  <c r="C690" i="1"/>
  <c r="B691" i="1"/>
  <c r="C691" i="1"/>
  <c r="B152" i="1"/>
  <c r="C152" i="1"/>
  <c r="B189" i="1"/>
  <c r="C189" i="1"/>
  <c r="B389" i="1"/>
  <c r="C389" i="1"/>
  <c r="B14" i="1"/>
  <c r="C14" i="1"/>
  <c r="B660" i="1"/>
  <c r="C660" i="1"/>
  <c r="B153" i="1"/>
  <c r="C153" i="1"/>
  <c r="B154" i="1"/>
  <c r="C154" i="1"/>
  <c r="B243" i="1"/>
  <c r="C243" i="1"/>
  <c r="B90" i="1"/>
  <c r="C90" i="1"/>
  <c r="B287" i="1"/>
  <c r="C287" i="1"/>
  <c r="B692" i="1"/>
  <c r="C692" i="1"/>
  <c r="B693" i="1"/>
  <c r="C693" i="1"/>
  <c r="B694" i="1"/>
  <c r="C694" i="1"/>
  <c r="B695" i="1"/>
  <c r="C695" i="1"/>
  <c r="B452" i="1"/>
  <c r="C452" i="1"/>
  <c r="B3" i="1"/>
  <c r="C3" i="1"/>
  <c r="B4" i="1"/>
  <c r="C4" i="1"/>
  <c r="B5" i="1"/>
  <c r="C5" i="1"/>
  <c r="B37" i="1"/>
  <c r="C37" i="1"/>
  <c r="B253" i="1"/>
  <c r="C253" i="1"/>
  <c r="B373" i="1"/>
  <c r="C373" i="1"/>
  <c r="B374" i="1"/>
  <c r="C374" i="1"/>
  <c r="B377" i="1"/>
  <c r="C377" i="1"/>
  <c r="B390" i="1"/>
  <c r="C390" i="1"/>
  <c r="B164" i="1"/>
  <c r="C164" i="1"/>
  <c r="B696" i="1"/>
  <c r="C696" i="1"/>
  <c r="B661" i="1"/>
  <c r="C661" i="1"/>
  <c r="B82" i="1"/>
  <c r="C82" i="1"/>
  <c r="B177" i="1"/>
  <c r="C177" i="1"/>
  <c r="B662" i="1"/>
  <c r="C662" i="1"/>
  <c r="B663" i="1"/>
  <c r="C663" i="1"/>
  <c r="B201" i="1"/>
  <c r="C201" i="1"/>
  <c r="B178" i="1"/>
  <c r="C178" i="1"/>
  <c r="B697" i="1"/>
  <c r="C697" i="1"/>
  <c r="B479" i="1"/>
  <c r="C479" i="1"/>
  <c r="AA78" i="1" l="1"/>
  <c r="AB78" i="1" s="1"/>
  <c r="AC78" i="1" s="1"/>
  <c r="AE78" i="1" s="1"/>
  <c r="AA426" i="1"/>
  <c r="AB426" i="1" s="1"/>
  <c r="AC426" i="1" s="1"/>
  <c r="AE426" i="1" s="1"/>
  <c r="AA14" i="1"/>
  <c r="AB14" i="1" s="1"/>
  <c r="AC14" i="1" s="1"/>
  <c r="AE14" i="1" s="1"/>
  <c r="AA75" i="1"/>
  <c r="AB75" i="1" s="1"/>
  <c r="AC75" i="1" s="1"/>
  <c r="AE75" i="1" s="1"/>
  <c r="AA690" i="1"/>
  <c r="AB690" i="1" s="1"/>
  <c r="AC690" i="1" s="1"/>
  <c r="AE690" i="1" s="1"/>
  <c r="AA652" i="1"/>
  <c r="AB652" i="1" s="1"/>
  <c r="AC652" i="1" s="1"/>
  <c r="AE652" i="1" s="1"/>
  <c r="AA684" i="1"/>
  <c r="AB684" i="1" s="1"/>
  <c r="AC684" i="1" s="1"/>
  <c r="AE684" i="1" s="1"/>
  <c r="AA253" i="1"/>
  <c r="AB253" i="1" s="1"/>
  <c r="AC253" i="1" s="1"/>
  <c r="AE253" i="1" s="1"/>
  <c r="AA380" i="1"/>
  <c r="AB380" i="1" s="1"/>
  <c r="AC380" i="1" s="1"/>
  <c r="AE380" i="1" s="1"/>
  <c r="AA643" i="1"/>
  <c r="AB643" i="1" s="1"/>
  <c r="AC643" i="1" s="1"/>
  <c r="AE643" i="1" s="1"/>
  <c r="AA146" i="1"/>
  <c r="AB146" i="1" s="1"/>
  <c r="AC146" i="1" s="1"/>
  <c r="AE146" i="1" s="1"/>
  <c r="AA390" i="1"/>
  <c r="AB390" i="1" s="1"/>
  <c r="AC390" i="1" s="1"/>
  <c r="AE390" i="1" s="1"/>
  <c r="AA425" i="1"/>
  <c r="AB425" i="1" s="1"/>
  <c r="AC425" i="1" s="1"/>
  <c r="AE425" i="1" s="1"/>
  <c r="AA450" i="1"/>
  <c r="AB450" i="1" s="1"/>
  <c r="AC450" i="1" s="1"/>
  <c r="AE450" i="1" s="1"/>
  <c r="AA220" i="1"/>
  <c r="AB220" i="1" s="1"/>
  <c r="AC220" i="1" s="1"/>
  <c r="AE220" i="1" s="1"/>
  <c r="AA689" i="1"/>
  <c r="AB689" i="1" s="1"/>
  <c r="AC689" i="1" s="1"/>
  <c r="AE689" i="1" s="1"/>
  <c r="AA648" i="1"/>
  <c r="AB648" i="1" s="1"/>
  <c r="AC648" i="1" s="1"/>
  <c r="AE648" i="1" s="1"/>
  <c r="AA197" i="1"/>
  <c r="AB197" i="1" s="1"/>
  <c r="AC197" i="1" s="1"/>
  <c r="AE197" i="1" s="1"/>
  <c r="AA121" i="1"/>
  <c r="AB121" i="1" s="1"/>
  <c r="AC121" i="1" s="1"/>
  <c r="AE121" i="1" s="1"/>
  <c r="AA152" i="1"/>
  <c r="AB152" i="1" s="1"/>
  <c r="AC152" i="1" s="1"/>
  <c r="AE152" i="1" s="1"/>
  <c r="AA7" i="1"/>
  <c r="AB7" i="1" s="1"/>
  <c r="AC7" i="1" s="1"/>
  <c r="AE7" i="1" s="1"/>
  <c r="AA669" i="1"/>
  <c r="AB669" i="1" s="1"/>
  <c r="AC669" i="1" s="1"/>
  <c r="AE669" i="1" s="1"/>
  <c r="AA340" i="1"/>
  <c r="AB340" i="1" s="1"/>
  <c r="AC340" i="1" s="1"/>
  <c r="AE340" i="1" s="1"/>
  <c r="AA342" i="1"/>
  <c r="AB342" i="1" s="1"/>
  <c r="AC342" i="1" s="1"/>
  <c r="AE342" i="1" s="1"/>
  <c r="AA484" i="1"/>
  <c r="AB484" i="1" s="1"/>
  <c r="AC484" i="1" s="1"/>
  <c r="AE484" i="1" s="1"/>
  <c r="AA671" i="1"/>
  <c r="AB671" i="1" s="1"/>
  <c r="AC671" i="1" s="1"/>
  <c r="AE671" i="1" s="1"/>
  <c r="AA645" i="1"/>
  <c r="AB645" i="1" s="1"/>
  <c r="AC645" i="1" s="1"/>
  <c r="AE645" i="1" s="1"/>
  <c r="AA675" i="1"/>
  <c r="AB675" i="1" s="1"/>
  <c r="AC675" i="1" s="1"/>
  <c r="AE675" i="1" s="1"/>
  <c r="AA251" i="1"/>
  <c r="AB251" i="1" s="1"/>
  <c r="AC251" i="1" s="1"/>
  <c r="AE251" i="1" s="1"/>
  <c r="AA672" i="1"/>
  <c r="AB672" i="1" s="1"/>
  <c r="AC672" i="1" s="1"/>
  <c r="AE672" i="1" s="1"/>
  <c r="AA243" i="1"/>
  <c r="AB243" i="1" s="1"/>
  <c r="AC243" i="1" s="1"/>
  <c r="AE243" i="1" s="1"/>
  <c r="AA230" i="1"/>
  <c r="AB230" i="1" s="1"/>
  <c r="AC230" i="1" s="1"/>
  <c r="AE230" i="1" s="1"/>
  <c r="AA143" i="1"/>
  <c r="AB143" i="1" s="1"/>
  <c r="AC143" i="1" s="1"/>
  <c r="AE143" i="1" s="1"/>
  <c r="AA77" i="1"/>
  <c r="AB77" i="1" s="1"/>
  <c r="AC77" i="1" s="1"/>
  <c r="AE77" i="1" s="1"/>
  <c r="AA149" i="1"/>
  <c r="AB149" i="1" s="1"/>
  <c r="AC149" i="1" s="1"/>
  <c r="AE149" i="1" s="1"/>
  <c r="AA368" i="1"/>
  <c r="AB368" i="1" s="1"/>
  <c r="AC368" i="1" s="1"/>
  <c r="AE368" i="1" s="1"/>
  <c r="AA120" i="1"/>
  <c r="AB120" i="1" s="1"/>
  <c r="AC120" i="1" s="1"/>
  <c r="AE120" i="1" s="1"/>
  <c r="AA186" i="1"/>
  <c r="AB186" i="1" s="1"/>
  <c r="AC186" i="1" s="1"/>
  <c r="AE186" i="1" s="1"/>
  <c r="AA452" i="1"/>
  <c r="AB452" i="1" s="1"/>
  <c r="AC452" i="1" s="1"/>
  <c r="AE452" i="1" s="1"/>
  <c r="AA410" i="1"/>
  <c r="AB410" i="1" s="1"/>
  <c r="AC410" i="1" s="1"/>
  <c r="AE410" i="1" s="1"/>
  <c r="AA245" i="1"/>
  <c r="AB245" i="1" s="1"/>
  <c r="AC245" i="1" s="1"/>
  <c r="AE245" i="1" s="1"/>
  <c r="AA655" i="1"/>
  <c r="AB655" i="1" s="1"/>
  <c r="AC655" i="1" s="1"/>
  <c r="AE655" i="1" s="1"/>
  <c r="AA179" i="1"/>
  <c r="AB179" i="1" s="1"/>
  <c r="AC179" i="1" s="1"/>
  <c r="AE179" i="1" s="1"/>
  <c r="AA89" i="1"/>
  <c r="AB89" i="1" s="1"/>
  <c r="AC89" i="1" s="1"/>
  <c r="AE89" i="1" s="1"/>
  <c r="AA387" i="1"/>
  <c r="AB387" i="1" s="1"/>
  <c r="AC387" i="1" s="1"/>
  <c r="AE387" i="1" s="1"/>
  <c r="AA114" i="1"/>
  <c r="AB114" i="1" s="1"/>
  <c r="AC114" i="1" s="1"/>
  <c r="AE114" i="1" s="1"/>
  <c r="AA317" i="1"/>
  <c r="AB317" i="1" s="1"/>
  <c r="AC317" i="1" s="1"/>
  <c r="AE317" i="1" s="1"/>
  <c r="AA327" i="1"/>
  <c r="AB327" i="1" s="1"/>
  <c r="AC327" i="1" s="1"/>
  <c r="AE327" i="1" s="1"/>
  <c r="AA80" i="1"/>
  <c r="AB80" i="1" s="1"/>
  <c r="AC80" i="1" s="1"/>
  <c r="AE80" i="1" s="1"/>
  <c r="AA443" i="1"/>
  <c r="AB443" i="1" s="1"/>
  <c r="AC443" i="1" s="1"/>
  <c r="AE443" i="1" s="1"/>
  <c r="AA166" i="1"/>
  <c r="AB166" i="1" s="1"/>
  <c r="AC166" i="1" s="1"/>
  <c r="AE166" i="1" s="1"/>
  <c r="AA663" i="1"/>
  <c r="AB663" i="1" s="1"/>
  <c r="AC663" i="1" s="1"/>
  <c r="AE663" i="1" s="1"/>
  <c r="AA123" i="1"/>
  <c r="AB123" i="1" s="1"/>
  <c r="AC123" i="1" s="1"/>
  <c r="AE123" i="1" s="1"/>
  <c r="AA483" i="1"/>
  <c r="AB483" i="1" s="1"/>
  <c r="AC483" i="1" s="1"/>
  <c r="AE483" i="1" s="1"/>
  <c r="AA388" i="1"/>
  <c r="AB388" i="1" s="1"/>
  <c r="AC388" i="1" s="1"/>
  <c r="AE388" i="1" s="1"/>
  <c r="AA411" i="1"/>
  <c r="AB411" i="1" s="1"/>
  <c r="AC411" i="1" s="1"/>
  <c r="AE411" i="1" s="1"/>
  <c r="AA150" i="1"/>
  <c r="AB150" i="1" s="1"/>
  <c r="AC150" i="1" s="1"/>
  <c r="AE150" i="1" s="1"/>
  <c r="AA658" i="1"/>
  <c r="AB658" i="1" s="1"/>
  <c r="AC658" i="1" s="1"/>
  <c r="AE658" i="1" s="1"/>
  <c r="AA691" i="1"/>
  <c r="AB691" i="1" s="1"/>
  <c r="AC691" i="1" s="1"/>
  <c r="AE691" i="1" s="1"/>
  <c r="AA154" i="1"/>
  <c r="AB154" i="1" s="1"/>
  <c r="AC154" i="1" s="1"/>
  <c r="AE154" i="1" s="1"/>
  <c r="AA687" i="1"/>
  <c r="AB687" i="1" s="1"/>
  <c r="AC687" i="1" s="1"/>
  <c r="AE687" i="1" s="1"/>
  <c r="AA318" i="1"/>
  <c r="AB318" i="1" s="1"/>
  <c r="AC318" i="1" s="1"/>
  <c r="AE318" i="1" s="1"/>
  <c r="AA148" i="1"/>
  <c r="AB148" i="1" s="1"/>
  <c r="AC148" i="1" s="1"/>
  <c r="AE148" i="1" s="1"/>
  <c r="AA479" i="1"/>
  <c r="AB479" i="1" s="1"/>
  <c r="AC479" i="1" s="1"/>
  <c r="AE479" i="1" s="1"/>
  <c r="AA285" i="1"/>
  <c r="AB285" i="1" s="1"/>
  <c r="AC285" i="1" s="1"/>
  <c r="AE285" i="1" s="1"/>
  <c r="AA478" i="1"/>
  <c r="AB478" i="1" s="1"/>
  <c r="AC478" i="1" s="1"/>
  <c r="AE478" i="1" s="1"/>
  <c r="AA511" i="1"/>
  <c r="AB511" i="1" s="1"/>
  <c r="AC511" i="1" s="1"/>
  <c r="AE511" i="1" s="1"/>
  <c r="AA3" i="1"/>
  <c r="AB3" i="1" s="1"/>
  <c r="AC3" i="1" s="1"/>
  <c r="AE3" i="1" s="1"/>
  <c r="AA681" i="1"/>
  <c r="AB681" i="1" s="1"/>
  <c r="AC681" i="1" s="1"/>
  <c r="AE681" i="1" s="1"/>
  <c r="AA436" i="1"/>
  <c r="AB436" i="1" s="1"/>
  <c r="AC436" i="1" s="1"/>
  <c r="AE436" i="1" s="1"/>
  <c r="AA341" i="1"/>
  <c r="AB341" i="1" s="1"/>
  <c r="AC341" i="1" s="1"/>
  <c r="AE341" i="1" s="1"/>
  <c r="AA377" i="1"/>
  <c r="AB377" i="1" s="1"/>
  <c r="AC377" i="1" s="1"/>
  <c r="AE377" i="1" s="1"/>
  <c r="AA685" i="1"/>
  <c r="AB685" i="1" s="1"/>
  <c r="AC685" i="1" s="1"/>
  <c r="AE685" i="1" s="1"/>
  <c r="AA448" i="1"/>
  <c r="AB448" i="1" s="1"/>
  <c r="AC448" i="1" s="1"/>
  <c r="AE448" i="1" s="1"/>
  <c r="AA185" i="1"/>
  <c r="AB185" i="1" s="1"/>
  <c r="AC185" i="1" s="1"/>
  <c r="AE185" i="1" s="1"/>
  <c r="AA447" i="1"/>
  <c r="AB447" i="1" s="1"/>
  <c r="AC447" i="1" s="1"/>
  <c r="AE447" i="1" s="1"/>
  <c r="AA82" i="1"/>
  <c r="AB82" i="1" s="1"/>
  <c r="AC82" i="1" s="1"/>
  <c r="AE82" i="1" s="1"/>
  <c r="AA151" i="1"/>
  <c r="AB151" i="1" s="1"/>
  <c r="AC151" i="1" s="1"/>
  <c r="AE151" i="1" s="1"/>
  <c r="AA81" i="1"/>
  <c r="AB81" i="1" s="1"/>
  <c r="AC81" i="1" s="1"/>
  <c r="AE81" i="1" s="1"/>
  <c r="AA334" i="1"/>
  <c r="AB334" i="1" s="1"/>
  <c r="AC334" i="1" s="1"/>
  <c r="AE334" i="1" s="1"/>
  <c r="AA165" i="1"/>
  <c r="AB165" i="1" s="1"/>
  <c r="AC165" i="1" s="1"/>
  <c r="AE165" i="1" s="1"/>
  <c r="AA649" i="1"/>
  <c r="AB649" i="1" s="1"/>
  <c r="AC649" i="1" s="1"/>
  <c r="AE649" i="1" s="1"/>
  <c r="AA693" i="1"/>
  <c r="AB693" i="1" s="1"/>
  <c r="AC693" i="1" s="1"/>
  <c r="AE693" i="1" s="1"/>
  <c r="AA106" i="1"/>
  <c r="AB106" i="1" s="1"/>
  <c r="AC106" i="1" s="1"/>
  <c r="AE106" i="1" s="1"/>
  <c r="AA201" i="1"/>
  <c r="AB201" i="1" s="1"/>
  <c r="AC201" i="1" s="1"/>
  <c r="AE201" i="1" s="1"/>
  <c r="AA686" i="1"/>
  <c r="AB686" i="1" s="1"/>
  <c r="AC686" i="1" s="1"/>
  <c r="AE686" i="1" s="1"/>
  <c r="AA292" i="1"/>
  <c r="AB292" i="1" s="1"/>
  <c r="AC292" i="1" s="1"/>
  <c r="AE292" i="1" s="1"/>
  <c r="AA37" i="1"/>
  <c r="AB37" i="1" s="1"/>
  <c r="AC37" i="1" s="1"/>
  <c r="AE37" i="1" s="1"/>
  <c r="AA316" i="1"/>
  <c r="AB316" i="1" s="1"/>
  <c r="AC316" i="1" s="1"/>
  <c r="AE316" i="1" s="1"/>
  <c r="AA660" i="1"/>
  <c r="AB660" i="1" s="1"/>
  <c r="AC660" i="1" s="1"/>
  <c r="AE660" i="1" s="1"/>
  <c r="AA76" i="1"/>
  <c r="AB76" i="1" s="1"/>
  <c r="AC76" i="1" s="1"/>
  <c r="AE76" i="1" s="1"/>
  <c r="AA661" i="1"/>
  <c r="AB661" i="1" s="1"/>
  <c r="AC661" i="1" s="1"/>
  <c r="AE661" i="1" s="1"/>
  <c r="AA692" i="1"/>
  <c r="AB692" i="1" s="1"/>
  <c r="AC692" i="1" s="1"/>
  <c r="AE692" i="1" s="1"/>
  <c r="AA367" i="1"/>
  <c r="AB367" i="1" s="1"/>
  <c r="AC367" i="1" s="1"/>
  <c r="AE367" i="1" s="1"/>
  <c r="AA109" i="1"/>
  <c r="AB109" i="1" s="1"/>
  <c r="AC109" i="1" s="1"/>
  <c r="AE109" i="1" s="1"/>
  <c r="AA122" i="1"/>
  <c r="AB122" i="1" s="1"/>
  <c r="AC122" i="1" s="1"/>
  <c r="AE122" i="1" s="1"/>
  <c r="AA683" i="1"/>
  <c r="AB683" i="1" s="1"/>
  <c r="AC683" i="1" s="1"/>
  <c r="AE683" i="1" s="1"/>
  <c r="AA369" i="1"/>
  <c r="AB369" i="1" s="1"/>
  <c r="AC369" i="1" s="1"/>
  <c r="AE369" i="1" s="1"/>
  <c r="AA674" i="1"/>
  <c r="AB674" i="1" s="1"/>
  <c r="AC674" i="1" s="1"/>
  <c r="AE674" i="1" s="1"/>
  <c r="AA673" i="1"/>
  <c r="AB673" i="1" s="1"/>
  <c r="AC673" i="1" s="1"/>
  <c r="AE673" i="1" s="1"/>
  <c r="AA386" i="1"/>
  <c r="AB386" i="1" s="1"/>
  <c r="AC386" i="1" s="1"/>
  <c r="AE386" i="1" s="1"/>
  <c r="AA195" i="1"/>
  <c r="AB195" i="1" s="1"/>
  <c r="AC195" i="1" s="1"/>
  <c r="AE195" i="1" s="1"/>
  <c r="AA647" i="1"/>
  <c r="AB647" i="1" s="1"/>
  <c r="AC647" i="1" s="1"/>
  <c r="AE647" i="1" s="1"/>
  <c r="AA105" i="1"/>
  <c r="AB105" i="1" s="1"/>
  <c r="AC105" i="1" s="1"/>
  <c r="AE105" i="1" s="1"/>
  <c r="AA481" i="1"/>
  <c r="AB481" i="1" s="1"/>
  <c r="AC481" i="1" s="1"/>
  <c r="AE481" i="1" s="1"/>
  <c r="AA656" i="1"/>
  <c r="AB656" i="1" s="1"/>
  <c r="AC656" i="1" s="1"/>
  <c r="AE656" i="1" s="1"/>
  <c r="AA284" i="1"/>
  <c r="AB284" i="1" s="1"/>
  <c r="AC284" i="1" s="1"/>
  <c r="AE284" i="1" s="1"/>
  <c r="AA140" i="1"/>
  <c r="AB140" i="1" s="1"/>
  <c r="AC140" i="1" s="1"/>
  <c r="AE140" i="1" s="1"/>
  <c r="AA18" i="1"/>
  <c r="AB18" i="1" s="1"/>
  <c r="AC18" i="1" s="1"/>
  <c r="AE18" i="1" s="1"/>
  <c r="AA293" i="1"/>
  <c r="AB293" i="1" s="1"/>
  <c r="AC293" i="1" s="1"/>
  <c r="AE293" i="1" s="1"/>
  <c r="AA198" i="1"/>
  <c r="AB198" i="1" s="1"/>
  <c r="AC198" i="1" s="1"/>
  <c r="AE198" i="1" s="1"/>
  <c r="AA385" i="1"/>
  <c r="AB385" i="1" s="1"/>
  <c r="AC385" i="1" s="1"/>
  <c r="AE385" i="1" s="1"/>
  <c r="AA113" i="1"/>
  <c r="AB113" i="1" s="1"/>
  <c r="AC113" i="1" s="1"/>
  <c r="AE113" i="1" s="1"/>
  <c r="AA112" i="1"/>
  <c r="AB112" i="1" s="1"/>
  <c r="AC112" i="1" s="1"/>
  <c r="AE112" i="1" s="1"/>
  <c r="AA108" i="1"/>
  <c r="AB108" i="1" s="1"/>
  <c r="AC108" i="1" s="1"/>
  <c r="AE108" i="1" s="1"/>
  <c r="AA183" i="1"/>
  <c r="AB183" i="1" s="1"/>
  <c r="AC183" i="1" s="1"/>
  <c r="AE183" i="1" s="1"/>
  <c r="AA204" i="1"/>
  <c r="AB204" i="1" s="1"/>
  <c r="AC204" i="1" s="1"/>
  <c r="AE204" i="1" s="1"/>
  <c r="AA666" i="1"/>
  <c r="AB666" i="1" s="1"/>
  <c r="AC666" i="1" s="1"/>
  <c r="AE666" i="1" s="1"/>
  <c r="AA336" i="1"/>
  <c r="AB336" i="1" s="1"/>
  <c r="AC336" i="1" s="1"/>
  <c r="AE336" i="1" s="1"/>
  <c r="AA428" i="1"/>
  <c r="AB428" i="1" s="1"/>
  <c r="AC428" i="1" s="1"/>
  <c r="AE428" i="1" s="1"/>
  <c r="AA240" i="1"/>
  <c r="AB240" i="1" s="1"/>
  <c r="AC240" i="1" s="1"/>
  <c r="AE240" i="1" s="1"/>
  <c r="AA286" i="1"/>
  <c r="AB286" i="1" s="1"/>
  <c r="AC286" i="1" s="1"/>
  <c r="AE286" i="1" s="1"/>
  <c r="AA679" i="1"/>
  <c r="AB679" i="1" s="1"/>
  <c r="AC679" i="1" s="1"/>
  <c r="AE679" i="1" s="1"/>
  <c r="AA141" i="1"/>
  <c r="AB141" i="1" s="1"/>
  <c r="AC141" i="1" s="1"/>
  <c r="AE141" i="1" s="1"/>
  <c r="AA189" i="1"/>
  <c r="AB189" i="1" s="1"/>
  <c r="AC189" i="1" s="1"/>
  <c r="AE189" i="1" s="1"/>
  <c r="AA688" i="1"/>
  <c r="AB688" i="1" s="1"/>
  <c r="AC688" i="1" s="1"/>
  <c r="AE688" i="1" s="1"/>
  <c r="AA442" i="1"/>
  <c r="AB442" i="1" s="1"/>
  <c r="AC442" i="1" s="1"/>
  <c r="AE442" i="1" s="1"/>
  <c r="AA677" i="1"/>
  <c r="AB677" i="1" s="1"/>
  <c r="AC677" i="1" s="1"/>
  <c r="AE677" i="1" s="1"/>
  <c r="AA99" i="1"/>
  <c r="AB99" i="1" s="1"/>
  <c r="AC99" i="1" s="1"/>
  <c r="AE99" i="1" s="1"/>
  <c r="AA651" i="1"/>
  <c r="AB651" i="1" s="1"/>
  <c r="AC651" i="1" s="1"/>
  <c r="AE651" i="1" s="1"/>
  <c r="AA222" i="1"/>
  <c r="AB222" i="1" s="1"/>
  <c r="AC222" i="1" s="1"/>
  <c r="AE222" i="1" s="1"/>
  <c r="AA482" i="1"/>
  <c r="AB482" i="1" s="1"/>
  <c r="AC482" i="1" s="1"/>
  <c r="AE482" i="1" s="1"/>
  <c r="AA137" i="1"/>
  <c r="AB137" i="1" s="1"/>
  <c r="AC137" i="1" s="1"/>
  <c r="AE137" i="1" s="1"/>
  <c r="AA653" i="1"/>
  <c r="AB653" i="1" s="1"/>
  <c r="AC653" i="1" s="1"/>
  <c r="AE653" i="1" s="1"/>
  <c r="AA203" i="1"/>
  <c r="AB203" i="1" s="1"/>
  <c r="AC203" i="1" s="1"/>
  <c r="AE203" i="1" s="1"/>
  <c r="AA413" i="1"/>
  <c r="AB413" i="1" s="1"/>
  <c r="AC413" i="1" s="1"/>
  <c r="AE413" i="1" s="1"/>
  <c r="AA370" i="1"/>
  <c r="AB370" i="1" s="1"/>
  <c r="AC370" i="1" s="1"/>
  <c r="AE370" i="1" s="1"/>
  <c r="AA115" i="1"/>
  <c r="AB115" i="1" s="1"/>
  <c r="AC115" i="1" s="1"/>
  <c r="AE115" i="1" s="1"/>
  <c r="AA36" i="1"/>
  <c r="AB36" i="1" s="1"/>
  <c r="AC36" i="1" s="1"/>
  <c r="AE36" i="1" s="1"/>
  <c r="AA110" i="1"/>
  <c r="AB110" i="1" s="1"/>
  <c r="AC110" i="1" s="1"/>
  <c r="AE110" i="1" s="1"/>
  <c r="AA145" i="1"/>
  <c r="AB145" i="1" s="1"/>
  <c r="AC145" i="1" s="1"/>
  <c r="AE145" i="1" s="1"/>
  <c r="AA17" i="1"/>
  <c r="AB17" i="1" s="1"/>
  <c r="AC17" i="1" s="1"/>
  <c r="AE17" i="1" s="1"/>
  <c r="AA35" i="1"/>
  <c r="AB35" i="1" s="1"/>
  <c r="AC35" i="1" s="1"/>
  <c r="AE35" i="1" s="1"/>
  <c r="AA34" i="1"/>
  <c r="AB34" i="1" s="1"/>
  <c r="AC34" i="1" s="1"/>
  <c r="AE34" i="1" s="1"/>
  <c r="AA196" i="1"/>
  <c r="AB196" i="1" s="1"/>
  <c r="AC196" i="1" s="1"/>
  <c r="AE196" i="1" s="1"/>
  <c r="AA107" i="1"/>
  <c r="AB107" i="1" s="1"/>
  <c r="AC107" i="1" s="1"/>
  <c r="AE107" i="1" s="1"/>
  <c r="AA320" i="1"/>
  <c r="AB320" i="1" s="1"/>
  <c r="AC320" i="1" s="1"/>
  <c r="AE320" i="1" s="1"/>
  <c r="AA202" i="1"/>
  <c r="AB202" i="1" s="1"/>
  <c r="AC202" i="1" s="1"/>
  <c r="AE202" i="1" s="1"/>
  <c r="AA181" i="1"/>
  <c r="AB181" i="1" s="1"/>
  <c r="AC181" i="1" s="1"/>
  <c r="AE181" i="1" s="1"/>
  <c r="AA665" i="1"/>
  <c r="AB665" i="1" s="1"/>
  <c r="AC665" i="1" s="1"/>
  <c r="AE665" i="1" s="1"/>
  <c r="AA295" i="1"/>
  <c r="AB295" i="1" s="1"/>
  <c r="AC295" i="1" s="1"/>
  <c r="AE295" i="1" s="1"/>
  <c r="AA391" i="1"/>
  <c r="AB391" i="1" s="1"/>
  <c r="AC391" i="1" s="1"/>
  <c r="AE391" i="1" s="1"/>
  <c r="AA682" i="1"/>
  <c r="AB682" i="1" s="1"/>
  <c r="AC682" i="1" s="1"/>
  <c r="AE682" i="1" s="1"/>
  <c r="AA680" i="1"/>
  <c r="AB680" i="1" s="1"/>
  <c r="AC680" i="1" s="1"/>
  <c r="AE680" i="1" s="1"/>
  <c r="AA168" i="1"/>
  <c r="AB168" i="1" s="1"/>
  <c r="AC168" i="1" s="1"/>
  <c r="AE168" i="1" s="1"/>
  <c r="AA142" i="1"/>
  <c r="AB142" i="1" s="1"/>
  <c r="AC142" i="1" s="1"/>
  <c r="AE142" i="1" s="1"/>
  <c r="AA138" i="1"/>
  <c r="AB138" i="1" s="1"/>
  <c r="AC138" i="1" s="1"/>
  <c r="AE138" i="1" s="1"/>
  <c r="AA668" i="1"/>
  <c r="AB668" i="1" s="1"/>
  <c r="AC668" i="1" s="1"/>
  <c r="AE668" i="1" s="1"/>
  <c r="AA124" i="1"/>
  <c r="AB124" i="1" s="1"/>
  <c r="AC124" i="1" s="1"/>
  <c r="AE124" i="1" s="1"/>
  <c r="AA445" i="1"/>
  <c r="AB445" i="1" s="1"/>
  <c r="AC445" i="1" s="1"/>
  <c r="AE445" i="1" s="1"/>
  <c r="AA642" i="1"/>
  <c r="AB642" i="1" s="1"/>
  <c r="AC642" i="1" s="1"/>
  <c r="AE642" i="1" s="1"/>
  <c r="AA33" i="1"/>
  <c r="AB33" i="1" s="1"/>
  <c r="AC33" i="1" s="1"/>
  <c r="AE33" i="1" s="1"/>
  <c r="AA657" i="1"/>
  <c r="AB657" i="1" s="1"/>
  <c r="AC657" i="1" s="1"/>
  <c r="AE657" i="1" s="1"/>
  <c r="AA335" i="1"/>
  <c r="AB335" i="1" s="1"/>
  <c r="AC335" i="1" s="1"/>
  <c r="AE335" i="1" s="1"/>
  <c r="AA184" i="1"/>
  <c r="AB184" i="1" s="1"/>
  <c r="AC184" i="1" s="1"/>
  <c r="AE184" i="1" s="1"/>
  <c r="AA239" i="1"/>
  <c r="AB239" i="1" s="1"/>
  <c r="AC239" i="1" s="1"/>
  <c r="AE239" i="1" s="1"/>
  <c r="AA2" i="1"/>
  <c r="AB2" i="1" s="1"/>
  <c r="AC2" i="1" s="1"/>
  <c r="AE2" i="1" s="1"/>
  <c r="AA88" i="1"/>
  <c r="AB88" i="1" s="1"/>
  <c r="AC88" i="1" s="1"/>
  <c r="AE88" i="1" s="1"/>
  <c r="AA173" i="1"/>
  <c r="AB173" i="1" s="1"/>
  <c r="AC173" i="1" s="1"/>
  <c r="AE173" i="1" s="1"/>
  <c r="AA506" i="1"/>
  <c r="AB506" i="1" s="1"/>
  <c r="AC506" i="1" s="1"/>
  <c r="AE506" i="1" s="1"/>
  <c r="AA125" i="1"/>
  <c r="AB125" i="1" s="1"/>
  <c r="AC125" i="1" s="1"/>
  <c r="AE125" i="1" s="1"/>
  <c r="AA338" i="1"/>
  <c r="AB338" i="1" s="1"/>
  <c r="AC338" i="1" s="1"/>
  <c r="AE338" i="1" s="1"/>
  <c r="AA384" i="1"/>
  <c r="AB384" i="1" s="1"/>
  <c r="AC384" i="1" s="1"/>
  <c r="AE384" i="1" s="1"/>
  <c r="AA247" i="1"/>
  <c r="AB247" i="1" s="1"/>
  <c r="AC247" i="1" s="1"/>
  <c r="AE247" i="1" s="1"/>
  <c r="AA326" i="1"/>
  <c r="AB326" i="1" s="1"/>
  <c r="AC326" i="1" s="1"/>
  <c r="AE326" i="1" s="1"/>
  <c r="AA676" i="1"/>
  <c r="AB676" i="1" s="1"/>
  <c r="AC676" i="1" s="1"/>
  <c r="AE676" i="1" s="1"/>
  <c r="AA144" i="1"/>
  <c r="AB144" i="1" s="1"/>
  <c r="AC144" i="1" s="1"/>
  <c r="AE144" i="1" s="1"/>
  <c r="AA136" i="1"/>
  <c r="AB136" i="1" s="1"/>
  <c r="AC136" i="1" s="1"/>
  <c r="AE136" i="1" s="1"/>
  <c r="AA294" i="1"/>
  <c r="AB294" i="1" s="1"/>
  <c r="AC294" i="1" s="1"/>
  <c r="AE294" i="1" s="1"/>
  <c r="AA451" i="1"/>
  <c r="AB451" i="1" s="1"/>
  <c r="AC451" i="1" s="1"/>
  <c r="AE451" i="1" s="1"/>
  <c r="AA339" i="1"/>
  <c r="AB339" i="1" s="1"/>
  <c r="AC339" i="1" s="1"/>
  <c r="AE339" i="1" s="1"/>
  <c r="AA667" i="1"/>
  <c r="AB667" i="1" s="1"/>
  <c r="AC667" i="1" s="1"/>
  <c r="AE667" i="1" s="1"/>
  <c r="AA644" i="1"/>
  <c r="AB644" i="1" s="1"/>
  <c r="AC644" i="1" s="1"/>
  <c r="AE644" i="1" s="1"/>
  <c r="AA90" i="1"/>
  <c r="AB90" i="1" s="1"/>
  <c r="AC90" i="1" s="1"/>
  <c r="AE90" i="1" s="1"/>
  <c r="AA420" i="1"/>
  <c r="AB420" i="1" s="1"/>
  <c r="AC420" i="1" s="1"/>
  <c r="AE420" i="1" s="1"/>
  <c r="AA646" i="1"/>
  <c r="AB646" i="1" s="1"/>
  <c r="AC646" i="1" s="1"/>
  <c r="AE646" i="1" s="1"/>
  <c r="AA8" i="1"/>
  <c r="AB8" i="1" s="1"/>
  <c r="AC8" i="1" s="1"/>
  <c r="AE8" i="1" s="1"/>
  <c r="AA678" i="1"/>
  <c r="AB678" i="1" s="1"/>
  <c r="AC678" i="1" s="1"/>
  <c r="AE678" i="1" s="1"/>
  <c r="AA421" i="1"/>
  <c r="AB421" i="1" s="1"/>
  <c r="AC421" i="1" s="1"/>
  <c r="AE421" i="1" s="1"/>
  <c r="AA333" i="1"/>
  <c r="AB333" i="1" s="1"/>
  <c r="AC333" i="1" s="1"/>
  <c r="AE333" i="1" s="1"/>
  <c r="AA697" i="1"/>
  <c r="AB697" i="1" s="1"/>
  <c r="AC697" i="1" s="1"/>
  <c r="AE697" i="1" s="1"/>
  <c r="AA696" i="1"/>
  <c r="AB696" i="1" s="1"/>
  <c r="AC696" i="1" s="1"/>
  <c r="AE696" i="1" s="1"/>
  <c r="AA5" i="1"/>
  <c r="AB5" i="1" s="1"/>
  <c r="AC5" i="1" s="1"/>
  <c r="AE5" i="1" s="1"/>
  <c r="AA287" i="1"/>
  <c r="AB287" i="1" s="1"/>
  <c r="AC287" i="1" s="1"/>
  <c r="AE287" i="1" s="1"/>
  <c r="AA139" i="1"/>
  <c r="AB139" i="1" s="1"/>
  <c r="AC139" i="1" s="1"/>
  <c r="AE139" i="1" s="1"/>
  <c r="AA290" i="1"/>
  <c r="AB290" i="1" s="1"/>
  <c r="AC290" i="1" s="1"/>
  <c r="AE290" i="1" s="1"/>
  <c r="AA374" i="1"/>
  <c r="AB374" i="1" s="1"/>
  <c r="AC374" i="1" s="1"/>
  <c r="AE374" i="1" s="1"/>
  <c r="AA412" i="1"/>
  <c r="AB412" i="1" s="1"/>
  <c r="AC412" i="1" s="1"/>
  <c r="AE412" i="1" s="1"/>
  <c r="AA178" i="1"/>
  <c r="AB178" i="1" s="1"/>
  <c r="AC178" i="1" s="1"/>
  <c r="AE178" i="1" s="1"/>
  <c r="AA126" i="1"/>
  <c r="AB126" i="1" s="1"/>
  <c r="AC126" i="1" s="1"/>
  <c r="AE126" i="1" s="1"/>
  <c r="AA25" i="1"/>
  <c r="AB25" i="1" s="1"/>
  <c r="AC25" i="1" s="1"/>
  <c r="AE25" i="1" s="1"/>
  <c r="AA429" i="1"/>
  <c r="AB429" i="1" s="1"/>
  <c r="AC429" i="1" s="1"/>
  <c r="AE429" i="1" s="1"/>
  <c r="AA111" i="1"/>
  <c r="AB111" i="1" s="1"/>
  <c r="AC111" i="1" s="1"/>
  <c r="AE111" i="1" s="1"/>
  <c r="AA414" i="1"/>
  <c r="AB414" i="1" s="1"/>
  <c r="AC414" i="1" s="1"/>
  <c r="AE414" i="1" s="1"/>
  <c r="AA650" i="1"/>
  <c r="AB650" i="1" s="1"/>
  <c r="AC650" i="1" s="1"/>
  <c r="AE650" i="1" s="1"/>
  <c r="AA177" i="1"/>
  <c r="AB177" i="1" s="1"/>
  <c r="AC177" i="1" s="1"/>
  <c r="AE177" i="1" s="1"/>
  <c r="AA373" i="1"/>
  <c r="AB373" i="1" s="1"/>
  <c r="AC373" i="1" s="1"/>
  <c r="AE373" i="1" s="1"/>
  <c r="AA694" i="1"/>
  <c r="AB694" i="1" s="1"/>
  <c r="AC694" i="1" s="1"/>
  <c r="AE694" i="1" s="1"/>
  <c r="AA116" i="1"/>
  <c r="AB116" i="1" s="1"/>
  <c r="AC116" i="1" s="1"/>
  <c r="AE116" i="1" s="1"/>
  <c r="AA79" i="1"/>
  <c r="AB79" i="1" s="1"/>
  <c r="AC79" i="1" s="1"/>
  <c r="AE79" i="1" s="1"/>
  <c r="AA641" i="1"/>
  <c r="AB641" i="1" s="1"/>
  <c r="AC641" i="1" s="1"/>
  <c r="AE641" i="1" s="1"/>
  <c r="AA328" i="1"/>
  <c r="AB328" i="1" s="1"/>
  <c r="AC328" i="1" s="1"/>
  <c r="AE328" i="1" s="1"/>
  <c r="AA422" i="1"/>
  <c r="AB422" i="1" s="1"/>
  <c r="AC422" i="1" s="1"/>
  <c r="AE422" i="1" s="1"/>
  <c r="AA276" i="1"/>
  <c r="AB276" i="1" s="1"/>
  <c r="AC276" i="1" s="1"/>
  <c r="AE276" i="1" s="1"/>
  <c r="AA434" i="1"/>
  <c r="AB434" i="1" s="1"/>
  <c r="AC434" i="1" s="1"/>
  <c r="AE434" i="1" s="1"/>
  <c r="AA182" i="1"/>
  <c r="AB182" i="1" s="1"/>
  <c r="AC182" i="1" s="1"/>
  <c r="AE182" i="1" s="1"/>
  <c r="AA662" i="1"/>
  <c r="AB662" i="1" s="1"/>
  <c r="AC662" i="1" s="1"/>
  <c r="AE662" i="1" s="1"/>
  <c r="AA4" i="1"/>
  <c r="AB4" i="1" s="1"/>
  <c r="AC4" i="1" s="1"/>
  <c r="AE4" i="1" s="1"/>
  <c r="AA480" i="1"/>
  <c r="AB480" i="1" s="1"/>
  <c r="AC480" i="1" s="1"/>
  <c r="AE480" i="1" s="1"/>
  <c r="AA424" i="1"/>
  <c r="AB424" i="1" s="1"/>
  <c r="AC424" i="1" s="1"/>
  <c r="AE424" i="1" s="1"/>
  <c r="AA444" i="1"/>
  <c r="AB444" i="1" s="1"/>
  <c r="AC444" i="1" s="1"/>
  <c r="AE444" i="1" s="1"/>
  <c r="AA187" i="1"/>
  <c r="AB187" i="1" s="1"/>
  <c r="AC187" i="1" s="1"/>
  <c r="AE187" i="1" s="1"/>
  <c r="AA654" i="1"/>
  <c r="AB654" i="1" s="1"/>
  <c r="AC654" i="1" s="1"/>
  <c r="AE654" i="1" s="1"/>
  <c r="AA441" i="1"/>
  <c r="AB441" i="1" s="1"/>
  <c r="AC441" i="1" s="1"/>
  <c r="AE441" i="1" s="1"/>
  <c r="AA695" i="1"/>
  <c r="AB695" i="1" s="1"/>
  <c r="AC695" i="1" s="1"/>
  <c r="AE695" i="1" s="1"/>
  <c r="AA102" i="1"/>
  <c r="AB102" i="1" s="1"/>
  <c r="AC102" i="1" s="1"/>
  <c r="AE102" i="1" s="1"/>
  <c r="AA670" i="1"/>
  <c r="AB670" i="1" s="1"/>
  <c r="AC670" i="1" s="1"/>
  <c r="AE670" i="1" s="1"/>
  <c r="AA164" i="1"/>
  <c r="AB164" i="1" s="1"/>
  <c r="AC164" i="1" s="1"/>
  <c r="AE164" i="1" s="1"/>
  <c r="AA659" i="1"/>
  <c r="AB659" i="1" s="1"/>
  <c r="AC659" i="1" s="1"/>
  <c r="AE659" i="1" s="1"/>
  <c r="AA248" i="1"/>
  <c r="AB248" i="1" s="1"/>
  <c r="AC248" i="1" s="1"/>
  <c r="AE248" i="1" s="1"/>
  <c r="AA221" i="1"/>
  <c r="AB221" i="1" s="1"/>
  <c r="AC221" i="1" s="1"/>
  <c r="AE221" i="1" s="1"/>
  <c r="AA32" i="1"/>
  <c r="AB32" i="1" s="1"/>
  <c r="AC32" i="1" s="1"/>
  <c r="AE32" i="1" s="1"/>
  <c r="AA188" i="1"/>
  <c r="AB188" i="1" s="1"/>
  <c r="AC188" i="1" s="1"/>
  <c r="AE188" i="1" s="1"/>
  <c r="AA337" i="1"/>
  <c r="AB337" i="1" s="1"/>
  <c r="AC337" i="1" s="1"/>
  <c r="AE337" i="1" s="1"/>
  <c r="AA427" i="1"/>
  <c r="AB427" i="1" s="1"/>
  <c r="AC427" i="1" s="1"/>
  <c r="AE427" i="1" s="1"/>
  <c r="AA392" i="1"/>
  <c r="AB392" i="1" s="1"/>
  <c r="AC392" i="1" s="1"/>
  <c r="AE392" i="1" s="1"/>
  <c r="AA371" i="1"/>
  <c r="AB371" i="1" s="1"/>
  <c r="AC371" i="1" s="1"/>
  <c r="AE371" i="1" s="1"/>
  <c r="AA200" i="1"/>
  <c r="AB200" i="1" s="1"/>
  <c r="AC200" i="1" s="1"/>
  <c r="AE200" i="1" s="1"/>
  <c r="AA283" i="1"/>
  <c r="AB283" i="1" s="1"/>
  <c r="AC283" i="1" s="1"/>
  <c r="AE283" i="1" s="1"/>
  <c r="AA664" i="1"/>
  <c r="AB664" i="1" s="1"/>
  <c r="AC664" i="1" s="1"/>
  <c r="AE664" i="1" s="1"/>
  <c r="AA389" i="1"/>
  <c r="AB389" i="1" s="1"/>
  <c r="AC389" i="1" s="1"/>
  <c r="AE389" i="1" s="1"/>
  <c r="AA234" i="1"/>
  <c r="AB234" i="1" s="1"/>
  <c r="AC234" i="1" s="1"/>
  <c r="AE234" i="1" s="1"/>
  <c r="AA205" i="1"/>
  <c r="AB205" i="1" s="1"/>
  <c r="AC205" i="1" s="1"/>
  <c r="AE205" i="1" s="1"/>
  <c r="AA199" i="1"/>
  <c r="AB199" i="1" s="1"/>
  <c r="AC199" i="1" s="1"/>
  <c r="AE199" i="1" s="1"/>
  <c r="AA252" i="1"/>
  <c r="AB252" i="1" s="1"/>
  <c r="AC252" i="1" s="1"/>
  <c r="AE252" i="1" s="1"/>
  <c r="AA147" i="1"/>
  <c r="AB147" i="1" s="1"/>
  <c r="AC147" i="1" s="1"/>
  <c r="AE147" i="1" s="1"/>
  <c r="AA169" i="1"/>
  <c r="AB169" i="1" s="1"/>
  <c r="AC169" i="1" s="1"/>
  <c r="AE169" i="1" s="1"/>
  <c r="AA20" i="1"/>
  <c r="AB20" i="1" s="1"/>
  <c r="AC20" i="1" s="1"/>
  <c r="AE20" i="1" s="1"/>
  <c r="AA449" i="1"/>
  <c r="AB449" i="1" s="1"/>
  <c r="AC449" i="1" s="1"/>
  <c r="AE449" i="1" s="1"/>
  <c r="AA153" i="1"/>
  <c r="AB153" i="1" s="1"/>
  <c r="AC153" i="1" s="1"/>
  <c r="AE153" i="1" s="1"/>
  <c r="AA277" i="1"/>
  <c r="AB277" i="1" s="1"/>
  <c r="AC277" i="1" s="1"/>
  <c r="AE277" i="1" s="1"/>
  <c r="M12" i="11" l="1"/>
  <c r="M14" i="11" s="1"/>
  <c r="W249" i="1"/>
  <c r="AD249" i="1" s="1"/>
  <c r="X249" i="1"/>
  <c r="Y249" i="1"/>
  <c r="Z249" i="1"/>
  <c r="W229" i="1"/>
  <c r="AD229" i="1" s="1"/>
  <c r="X229" i="1"/>
  <c r="Y229" i="1"/>
  <c r="Z229" i="1"/>
  <c r="W135" i="1"/>
  <c r="AD135" i="1" s="1"/>
  <c r="X135" i="1"/>
  <c r="Y135" i="1"/>
  <c r="Z135" i="1"/>
  <c r="W460" i="1"/>
  <c r="AD460" i="1" s="1"/>
  <c r="X460" i="1"/>
  <c r="Y460" i="1"/>
  <c r="Z460" i="1"/>
  <c r="W461" i="1"/>
  <c r="AD461" i="1" s="1"/>
  <c r="X461" i="1"/>
  <c r="Y461" i="1"/>
  <c r="Z461" i="1"/>
  <c r="W438" i="1"/>
  <c r="AD438" i="1" s="1"/>
  <c r="X438" i="1"/>
  <c r="Y438" i="1"/>
  <c r="Z438" i="1"/>
  <c r="W348" i="1"/>
  <c r="AD348" i="1" s="1"/>
  <c r="X348" i="1"/>
  <c r="Y348" i="1"/>
  <c r="Z348" i="1"/>
  <c r="W462" i="1"/>
  <c r="AD462" i="1" s="1"/>
  <c r="X462" i="1"/>
  <c r="Y462" i="1"/>
  <c r="Z462" i="1"/>
  <c r="W379" i="1"/>
  <c r="AD379" i="1" s="1"/>
  <c r="X379" i="1"/>
  <c r="Y379" i="1"/>
  <c r="Z379" i="1"/>
  <c r="W296" i="1"/>
  <c r="AD296" i="1" s="1"/>
  <c r="X296" i="1"/>
  <c r="Y296" i="1"/>
  <c r="Z296" i="1"/>
  <c r="W297" i="1"/>
  <c r="AD297" i="1" s="1"/>
  <c r="X297" i="1"/>
  <c r="Y297" i="1"/>
  <c r="Z297" i="1"/>
  <c r="W430" i="1"/>
  <c r="AD430" i="1" s="1"/>
  <c r="X430" i="1"/>
  <c r="Y430" i="1"/>
  <c r="Z430" i="1"/>
  <c r="W431" i="1"/>
  <c r="AD431" i="1" s="1"/>
  <c r="X431" i="1"/>
  <c r="Y431" i="1"/>
  <c r="Z431" i="1"/>
  <c r="W219" i="1"/>
  <c r="AD219" i="1" s="1"/>
  <c r="X219" i="1"/>
  <c r="Y219" i="1"/>
  <c r="Z219" i="1"/>
  <c r="AD272" i="1"/>
  <c r="X272" i="1"/>
  <c r="Y272" i="1"/>
  <c r="Z272" i="1"/>
  <c r="W463" i="1"/>
  <c r="AD463" i="1" s="1"/>
  <c r="X463" i="1"/>
  <c r="Y463" i="1"/>
  <c r="Z463" i="1"/>
  <c r="W398" i="1"/>
  <c r="AD398" i="1" s="1"/>
  <c r="X398" i="1"/>
  <c r="Y398" i="1"/>
  <c r="Z398" i="1"/>
  <c r="W331" i="1"/>
  <c r="AD331" i="1" s="1"/>
  <c r="X331" i="1"/>
  <c r="Y331" i="1"/>
  <c r="Z331" i="1"/>
  <c r="W399" i="1"/>
  <c r="AD399" i="1" s="1"/>
  <c r="X399" i="1"/>
  <c r="Y399" i="1"/>
  <c r="Z399" i="1"/>
  <c r="W349" i="1"/>
  <c r="AD349" i="1" s="1"/>
  <c r="X349" i="1"/>
  <c r="Y349" i="1"/>
  <c r="Z349" i="1"/>
  <c r="W298" i="1"/>
  <c r="AD298" i="1" s="1"/>
  <c r="X298" i="1"/>
  <c r="Y298" i="1"/>
  <c r="Z298" i="1"/>
  <c r="AD400" i="1"/>
  <c r="X400" i="1"/>
  <c r="Y400" i="1"/>
  <c r="Z400" i="1"/>
  <c r="W235" i="1"/>
  <c r="AD235" i="1" s="1"/>
  <c r="X235" i="1"/>
  <c r="Y235" i="1"/>
  <c r="Z235" i="1"/>
  <c r="W701" i="1"/>
  <c r="AD701" i="1" s="1"/>
  <c r="X701" i="1"/>
  <c r="Y701" i="1"/>
  <c r="Z701" i="1"/>
  <c r="W231" i="1"/>
  <c r="AD231" i="1" s="1"/>
  <c r="X231" i="1"/>
  <c r="Y231" i="1"/>
  <c r="Z231" i="1"/>
  <c r="W455" i="1"/>
  <c r="AD455" i="1" s="1"/>
  <c r="X455" i="1"/>
  <c r="Y455" i="1"/>
  <c r="Z455" i="1"/>
  <c r="W375" i="1"/>
  <c r="AD375" i="1" s="1"/>
  <c r="X375" i="1"/>
  <c r="Y375" i="1"/>
  <c r="Z375" i="1"/>
  <c r="W376" i="1"/>
  <c r="AD376" i="1" s="1"/>
  <c r="X376" i="1"/>
  <c r="Y376" i="1"/>
  <c r="Z376" i="1"/>
  <c r="W464" i="1"/>
  <c r="AD464" i="1" s="1"/>
  <c r="X464" i="1"/>
  <c r="Y464" i="1"/>
  <c r="Z464" i="1"/>
  <c r="B249" i="1"/>
  <c r="C249" i="1"/>
  <c r="B229" i="1"/>
  <c r="C229" i="1"/>
  <c r="B135" i="1"/>
  <c r="C135" i="1"/>
  <c r="B460" i="1"/>
  <c r="C460" i="1"/>
  <c r="B461" i="1"/>
  <c r="C461" i="1"/>
  <c r="B438" i="1"/>
  <c r="C438" i="1"/>
  <c r="B348" i="1"/>
  <c r="C348" i="1"/>
  <c r="B462" i="1"/>
  <c r="C462" i="1"/>
  <c r="B379" i="1"/>
  <c r="C379" i="1"/>
  <c r="B296" i="1"/>
  <c r="C296" i="1"/>
  <c r="B297" i="1"/>
  <c r="C297" i="1"/>
  <c r="B430" i="1"/>
  <c r="C430" i="1"/>
  <c r="B431" i="1"/>
  <c r="C431" i="1"/>
  <c r="B219" i="1"/>
  <c r="C219" i="1"/>
  <c r="B272" i="1"/>
  <c r="C272" i="1"/>
  <c r="B463" i="1"/>
  <c r="C463" i="1"/>
  <c r="B398" i="1"/>
  <c r="C398" i="1"/>
  <c r="B331" i="1"/>
  <c r="C331" i="1"/>
  <c r="B399" i="1"/>
  <c r="C399" i="1"/>
  <c r="B349" i="1"/>
  <c r="C349" i="1"/>
  <c r="B298" i="1"/>
  <c r="C298" i="1"/>
  <c r="B400" i="1"/>
  <c r="C400" i="1"/>
  <c r="B235" i="1"/>
  <c r="C235" i="1"/>
  <c r="B701" i="1"/>
  <c r="C701" i="1"/>
  <c r="B231" i="1"/>
  <c r="C231" i="1"/>
  <c r="B455" i="1"/>
  <c r="C455" i="1"/>
  <c r="B375" i="1"/>
  <c r="C375" i="1"/>
  <c r="B376" i="1"/>
  <c r="C376" i="1"/>
  <c r="B464" i="1"/>
  <c r="C464" i="1"/>
  <c r="AA135" i="1" l="1"/>
  <c r="AB135" i="1" s="1"/>
  <c r="AC135" i="1" s="1"/>
  <c r="AE135" i="1" s="1"/>
  <c r="AA376" i="1"/>
  <c r="AB376" i="1" s="1"/>
  <c r="AC376" i="1" s="1"/>
  <c r="AE376" i="1" s="1"/>
  <c r="AA231" i="1"/>
  <c r="AB231" i="1" s="1"/>
  <c r="AC231" i="1" s="1"/>
  <c r="AE231" i="1" s="1"/>
  <c r="AA400" i="1"/>
  <c r="AB400" i="1" s="1"/>
  <c r="AC400" i="1" s="1"/>
  <c r="AE400" i="1" s="1"/>
  <c r="AA455" i="1"/>
  <c r="AB455" i="1" s="1"/>
  <c r="AC455" i="1" s="1"/>
  <c r="AE455" i="1" s="1"/>
  <c r="AA348" i="1"/>
  <c r="AB348" i="1" s="1"/>
  <c r="AC348" i="1" s="1"/>
  <c r="AE348" i="1" s="1"/>
  <c r="AA701" i="1"/>
  <c r="AB701" i="1" s="1"/>
  <c r="AC701" i="1" s="1"/>
  <c r="AE701" i="1" s="1"/>
  <c r="AA272" i="1"/>
  <c r="AB272" i="1" s="1"/>
  <c r="AC272" i="1" s="1"/>
  <c r="AE272" i="1" s="1"/>
  <c r="AA379" i="1"/>
  <c r="AB379" i="1" s="1"/>
  <c r="AC379" i="1" s="1"/>
  <c r="AE379" i="1" s="1"/>
  <c r="AA461" i="1"/>
  <c r="AB461" i="1" s="1"/>
  <c r="AC461" i="1" s="1"/>
  <c r="AE461" i="1" s="1"/>
  <c r="AA249" i="1"/>
  <c r="AB249" i="1" s="1"/>
  <c r="AC249" i="1" s="1"/>
  <c r="AE249" i="1" s="1"/>
  <c r="AA297" i="1"/>
  <c r="AB297" i="1" s="1"/>
  <c r="AC297" i="1" s="1"/>
  <c r="AE297" i="1" s="1"/>
  <c r="AA349" i="1"/>
  <c r="AB349" i="1" s="1"/>
  <c r="AC349" i="1" s="1"/>
  <c r="AE349" i="1" s="1"/>
  <c r="AA398" i="1"/>
  <c r="AB398" i="1" s="1"/>
  <c r="AC398" i="1" s="1"/>
  <c r="AE398" i="1" s="1"/>
  <c r="AA431" i="1"/>
  <c r="AB431" i="1" s="1"/>
  <c r="AC431" i="1" s="1"/>
  <c r="AE431" i="1" s="1"/>
  <c r="AA229" i="1"/>
  <c r="AB229" i="1" s="1"/>
  <c r="AC229" i="1" s="1"/>
  <c r="AE229" i="1" s="1"/>
  <c r="AA462" i="1"/>
  <c r="AB462" i="1" s="1"/>
  <c r="AC462" i="1" s="1"/>
  <c r="AE462" i="1" s="1"/>
  <c r="AA430" i="1"/>
  <c r="AB430" i="1" s="1"/>
  <c r="AC430" i="1" s="1"/>
  <c r="AE430" i="1" s="1"/>
  <c r="AA463" i="1"/>
  <c r="AB463" i="1" s="1"/>
  <c r="AC463" i="1" s="1"/>
  <c r="AE463" i="1" s="1"/>
  <c r="AA296" i="1"/>
  <c r="AB296" i="1" s="1"/>
  <c r="AC296" i="1" s="1"/>
  <c r="AE296" i="1" s="1"/>
  <c r="AA219" i="1"/>
  <c r="AB219" i="1" s="1"/>
  <c r="AC219" i="1" s="1"/>
  <c r="AE219" i="1" s="1"/>
  <c r="AA235" i="1"/>
  <c r="AB235" i="1" s="1"/>
  <c r="AC235" i="1" s="1"/>
  <c r="AE235" i="1" s="1"/>
  <c r="AA331" i="1"/>
  <c r="AB331" i="1" s="1"/>
  <c r="AC331" i="1" s="1"/>
  <c r="AE331" i="1" s="1"/>
  <c r="AA298" i="1"/>
  <c r="AB298" i="1" s="1"/>
  <c r="AC298" i="1" s="1"/>
  <c r="AE298" i="1" s="1"/>
  <c r="AA438" i="1"/>
  <c r="AB438" i="1" s="1"/>
  <c r="AC438" i="1" s="1"/>
  <c r="AE438" i="1" s="1"/>
  <c r="AA464" i="1"/>
  <c r="AB464" i="1" s="1"/>
  <c r="AC464" i="1" s="1"/>
  <c r="AE464" i="1" s="1"/>
  <c r="AA460" i="1"/>
  <c r="AB460" i="1" s="1"/>
  <c r="AC460" i="1" s="1"/>
  <c r="AE460" i="1" s="1"/>
  <c r="AA375" i="1"/>
  <c r="AB375" i="1" s="1"/>
  <c r="AC375" i="1" s="1"/>
  <c r="AE375" i="1" s="1"/>
  <c r="AA399" i="1"/>
  <c r="AB399" i="1" s="1"/>
  <c r="AC399" i="1" s="1"/>
  <c r="AE399" i="1" s="1"/>
  <c r="L12" i="11" l="1"/>
  <c r="L14" i="11" s="1"/>
  <c r="B545" i="1"/>
  <c r="C545" i="1"/>
  <c r="W466" i="1" l="1"/>
  <c r="AD466" i="1" s="1"/>
  <c r="X466" i="1"/>
  <c r="Y466" i="1"/>
  <c r="Z466" i="1"/>
  <c r="W494" i="1"/>
  <c r="AD494" i="1" s="1"/>
  <c r="X494" i="1"/>
  <c r="Y494" i="1"/>
  <c r="Z494" i="1"/>
  <c r="W495" i="1"/>
  <c r="AD495" i="1" s="1"/>
  <c r="X495" i="1"/>
  <c r="Y495" i="1"/>
  <c r="Z495" i="1"/>
  <c r="W496" i="1"/>
  <c r="AD496" i="1" s="1"/>
  <c r="X496" i="1"/>
  <c r="Y496" i="1"/>
  <c r="Z496" i="1"/>
  <c r="W477" i="1"/>
  <c r="AD477" i="1" s="1"/>
  <c r="X477" i="1"/>
  <c r="Y477" i="1"/>
  <c r="Z477" i="1"/>
  <c r="W497" i="1"/>
  <c r="AD497" i="1" s="1"/>
  <c r="X497" i="1"/>
  <c r="Y497" i="1"/>
  <c r="Z497" i="1"/>
  <c r="W498" i="1"/>
  <c r="AD498" i="1" s="1"/>
  <c r="X498" i="1"/>
  <c r="Y498" i="1"/>
  <c r="Z498" i="1"/>
  <c r="W499" i="1"/>
  <c r="AD499" i="1" s="1"/>
  <c r="X499" i="1"/>
  <c r="Y499" i="1"/>
  <c r="Z499" i="1"/>
  <c r="W500" i="1"/>
  <c r="AD500" i="1" s="1"/>
  <c r="X500" i="1"/>
  <c r="Y500" i="1"/>
  <c r="Z500" i="1"/>
  <c r="W501" i="1"/>
  <c r="AD501" i="1" s="1"/>
  <c r="X501" i="1"/>
  <c r="Y501" i="1"/>
  <c r="Z501" i="1"/>
  <c r="W502" i="1"/>
  <c r="AD502" i="1" s="1"/>
  <c r="X502" i="1"/>
  <c r="Y502" i="1"/>
  <c r="Z502" i="1"/>
  <c r="W503" i="1"/>
  <c r="AD503" i="1" s="1"/>
  <c r="X503" i="1"/>
  <c r="Y503" i="1"/>
  <c r="Z503" i="1"/>
  <c r="W459" i="1"/>
  <c r="AD459" i="1" s="1"/>
  <c r="X459" i="1"/>
  <c r="Y459" i="1"/>
  <c r="Z459" i="1"/>
  <c r="W475" i="1"/>
  <c r="AD475" i="1" s="1"/>
  <c r="X475" i="1"/>
  <c r="Y475" i="1"/>
  <c r="Z475" i="1"/>
  <c r="W397" i="1"/>
  <c r="AD397" i="1" s="1"/>
  <c r="X397" i="1"/>
  <c r="Y397" i="1"/>
  <c r="Z397" i="1"/>
  <c r="W473" i="1"/>
  <c r="AD473" i="1" s="1"/>
  <c r="X473" i="1"/>
  <c r="Y473" i="1"/>
  <c r="Z473" i="1"/>
  <c r="W504" i="1"/>
  <c r="AD504" i="1" s="1"/>
  <c r="X504" i="1"/>
  <c r="Y504" i="1"/>
  <c r="Z504" i="1"/>
  <c r="W381" i="1"/>
  <c r="AD381" i="1" s="1"/>
  <c r="X381" i="1"/>
  <c r="Y381" i="1"/>
  <c r="Z381" i="1"/>
  <c r="W437" i="1"/>
  <c r="AD437" i="1" s="1"/>
  <c r="X437" i="1"/>
  <c r="Y437" i="1"/>
  <c r="Z437" i="1"/>
  <c r="W347" i="1"/>
  <c r="AD347" i="1" s="1"/>
  <c r="X347" i="1"/>
  <c r="Y347" i="1"/>
  <c r="Z347" i="1"/>
  <c r="W474" i="1"/>
  <c r="AD474" i="1" s="1"/>
  <c r="X474" i="1"/>
  <c r="Y474" i="1"/>
  <c r="Z474" i="1"/>
  <c r="W439" i="1"/>
  <c r="AD439" i="1" s="1"/>
  <c r="X439" i="1"/>
  <c r="Y439" i="1"/>
  <c r="Z439" i="1"/>
  <c r="W505" i="1"/>
  <c r="AD505" i="1" s="1"/>
  <c r="X505" i="1"/>
  <c r="Y505" i="1"/>
  <c r="Z505" i="1"/>
  <c r="W417" i="1"/>
  <c r="AD417" i="1" s="1"/>
  <c r="X417" i="1"/>
  <c r="Y417" i="1"/>
  <c r="Z417" i="1"/>
  <c r="W393" i="1"/>
  <c r="AD393" i="1" s="1"/>
  <c r="X393" i="1"/>
  <c r="Y393" i="1"/>
  <c r="Z393" i="1"/>
  <c r="W486" i="1"/>
  <c r="AD486" i="1" s="1"/>
  <c r="X486" i="1"/>
  <c r="Y486" i="1"/>
  <c r="Z486" i="1"/>
  <c r="W487" i="1"/>
  <c r="AD487" i="1" s="1"/>
  <c r="X487" i="1"/>
  <c r="Y487" i="1"/>
  <c r="Z487" i="1"/>
  <c r="W343" i="1"/>
  <c r="AD343" i="1" s="1"/>
  <c r="X343" i="1"/>
  <c r="Y343" i="1"/>
  <c r="Z343" i="1"/>
  <c r="W31" i="1"/>
  <c r="AD31" i="1" s="1"/>
  <c r="X31" i="1"/>
  <c r="Y31" i="1"/>
  <c r="Z31" i="1"/>
  <c r="W26" i="1"/>
  <c r="AD26" i="1" s="1"/>
  <c r="X26" i="1"/>
  <c r="Y26" i="1"/>
  <c r="Z26" i="1"/>
  <c r="W28" i="1"/>
  <c r="AD28" i="1" s="1"/>
  <c r="X28" i="1"/>
  <c r="Y28" i="1"/>
  <c r="Z28" i="1"/>
  <c r="W27" i="1"/>
  <c r="AD27" i="1" s="1"/>
  <c r="X27" i="1"/>
  <c r="Y27" i="1"/>
  <c r="Z27" i="1"/>
  <c r="B466" i="1"/>
  <c r="C466" i="1"/>
  <c r="B494" i="1"/>
  <c r="C494" i="1"/>
  <c r="B495" i="1"/>
  <c r="C495" i="1"/>
  <c r="B496" i="1"/>
  <c r="C496" i="1"/>
  <c r="B477" i="1"/>
  <c r="C477" i="1"/>
  <c r="B497" i="1"/>
  <c r="C497" i="1"/>
  <c r="B498" i="1"/>
  <c r="C498" i="1"/>
  <c r="B499" i="1"/>
  <c r="C499" i="1"/>
  <c r="B500" i="1"/>
  <c r="C500" i="1"/>
  <c r="B501" i="1"/>
  <c r="C501" i="1"/>
  <c r="B502" i="1"/>
  <c r="C502" i="1"/>
  <c r="B503" i="1"/>
  <c r="C503" i="1"/>
  <c r="B459" i="1"/>
  <c r="C459" i="1"/>
  <c r="B475" i="1"/>
  <c r="C475" i="1"/>
  <c r="B397" i="1"/>
  <c r="C397" i="1"/>
  <c r="B473" i="1"/>
  <c r="C473" i="1"/>
  <c r="B504" i="1"/>
  <c r="C504" i="1"/>
  <c r="B381" i="1"/>
  <c r="C381" i="1"/>
  <c r="B437" i="1"/>
  <c r="C437" i="1"/>
  <c r="B347" i="1"/>
  <c r="C347" i="1"/>
  <c r="B474" i="1"/>
  <c r="C474" i="1"/>
  <c r="B439" i="1"/>
  <c r="C439" i="1"/>
  <c r="B505" i="1"/>
  <c r="C505" i="1"/>
  <c r="B417" i="1"/>
  <c r="C417" i="1"/>
  <c r="B393" i="1"/>
  <c r="C393" i="1"/>
  <c r="B486" i="1"/>
  <c r="C486" i="1"/>
  <c r="B487" i="1"/>
  <c r="C487" i="1"/>
  <c r="B343" i="1"/>
  <c r="C343" i="1"/>
  <c r="B31" i="1"/>
  <c r="C31" i="1"/>
  <c r="B26" i="1"/>
  <c r="C26" i="1"/>
  <c r="B28" i="1"/>
  <c r="C28" i="1"/>
  <c r="B27" i="1"/>
  <c r="C27" i="1"/>
  <c r="C553" i="1"/>
  <c r="C554" i="1"/>
  <c r="C582" i="1"/>
  <c r="C583" i="1"/>
  <c r="C573" i="1"/>
  <c r="C567" i="1"/>
  <c r="C577" i="1"/>
  <c r="C578" i="1"/>
  <c r="C579" i="1"/>
  <c r="C580" i="1"/>
  <c r="C555" i="1"/>
  <c r="C576" i="1"/>
  <c r="C574" i="1"/>
  <c r="C568" i="1"/>
  <c r="C569" i="1"/>
  <c r="C570" i="1"/>
  <c r="C571" i="1"/>
  <c r="C572" i="1"/>
  <c r="C549" i="1"/>
  <c r="C556" i="1"/>
  <c r="C575" i="1"/>
  <c r="C557" i="1"/>
  <c r="C558" i="1"/>
  <c r="C559" i="1"/>
  <c r="C282" i="1"/>
  <c r="C560" i="1"/>
  <c r="C561" i="1"/>
  <c r="C546" i="1"/>
  <c r="C547" i="1"/>
  <c r="C548" i="1"/>
  <c r="C516" i="1"/>
  <c r="C562" i="1"/>
  <c r="C563" i="1"/>
  <c r="C519" i="1"/>
  <c r="C564" i="1"/>
  <c r="C565" i="1"/>
  <c r="C566" i="1"/>
  <c r="C415" i="1"/>
  <c r="C550" i="1"/>
  <c r="C551" i="1"/>
  <c r="C537" i="1"/>
  <c r="C552" i="1"/>
  <c r="C233" i="1"/>
  <c r="C509" i="1"/>
  <c r="C541" i="1"/>
  <c r="C607" i="1"/>
  <c r="C603" i="1"/>
  <c r="C604" i="1"/>
  <c r="C598" i="1"/>
  <c r="C599" i="1"/>
  <c r="C585" i="1"/>
  <c r="C586" i="1"/>
  <c r="C605" i="1"/>
  <c r="C606" i="1"/>
  <c r="C601" i="1"/>
  <c r="C602" i="1"/>
  <c r="C608" i="1"/>
  <c r="C600" i="1"/>
  <c r="C587" i="1"/>
  <c r="C588" i="1"/>
  <c r="C589" i="1"/>
  <c r="C227" i="1"/>
  <c r="C542" i="1"/>
  <c r="C590" i="1"/>
  <c r="C591" i="1"/>
  <c r="C476" i="1"/>
  <c r="C456" i="1"/>
  <c r="C592" i="1"/>
  <c r="C593" i="1"/>
  <c r="C416" i="1"/>
  <c r="C517" i="1"/>
  <c r="C594" i="1"/>
  <c r="C595" i="1"/>
  <c r="C543" i="1"/>
  <c r="C596" i="1"/>
  <c r="C597" i="1"/>
  <c r="C584" i="1"/>
  <c r="C507" i="1"/>
  <c r="C508" i="1"/>
  <c r="C435" i="1"/>
  <c r="C418" i="1"/>
  <c r="C180" i="1"/>
  <c r="C614" i="1"/>
  <c r="C378" i="1"/>
  <c r="C615" i="1"/>
  <c r="C616" i="1"/>
  <c r="C617" i="1"/>
  <c r="C510" i="1"/>
  <c r="C609" i="1"/>
  <c r="C535" i="1"/>
  <c r="C467" i="1"/>
  <c r="C618" i="1"/>
  <c r="C619" i="1"/>
  <c r="C620" i="1"/>
  <c r="C621" i="1"/>
  <c r="C544" i="1"/>
  <c r="C622" i="1"/>
  <c r="C623" i="1"/>
  <c r="C323" i="1"/>
  <c r="C624" i="1"/>
  <c r="C610" i="1"/>
  <c r="C419" i="1"/>
  <c r="C611" i="1"/>
  <c r="C612" i="1"/>
  <c r="C613" i="1"/>
  <c r="C408" i="1"/>
  <c r="C630" i="1"/>
  <c r="C536" i="1"/>
  <c r="C396" i="1"/>
  <c r="C631" i="1"/>
  <c r="C440" i="1"/>
  <c r="C632" i="1"/>
  <c r="C250" i="1"/>
  <c r="C633" i="1"/>
  <c r="C634" i="1"/>
  <c r="C491" i="1"/>
  <c r="C492" i="1"/>
  <c r="C635" i="1"/>
  <c r="C636" i="1"/>
  <c r="C132" i="1"/>
  <c r="C133" i="1"/>
  <c r="C134" i="1"/>
  <c r="C637" i="1"/>
  <c r="C244" i="1"/>
  <c r="C638" i="1"/>
  <c r="C639" i="1"/>
  <c r="C538" i="1"/>
  <c r="C625" i="1"/>
  <c r="C11" i="1"/>
  <c r="C626" i="1"/>
  <c r="C627" i="1"/>
  <c r="C465" i="1"/>
  <c r="C628" i="1"/>
  <c r="C629" i="1"/>
  <c r="C275" i="1"/>
  <c r="C698" i="1"/>
  <c r="C191" i="1"/>
  <c r="C485" i="1"/>
  <c r="C640" i="1"/>
  <c r="C345" i="1"/>
  <c r="C520" i="1"/>
  <c r="C453" i="1"/>
  <c r="C454" i="1"/>
  <c r="C488" i="1"/>
  <c r="C472" i="1"/>
  <c r="C521" i="1"/>
  <c r="C23" i="1"/>
  <c r="C407" i="1"/>
  <c r="C702" i="1"/>
  <c r="C346" i="1"/>
  <c r="C703" i="1"/>
  <c r="C699" i="1"/>
  <c r="C457" i="1"/>
  <c r="C522" i="1"/>
  <c r="C523" i="1"/>
  <c r="C515" i="1"/>
  <c r="C524" i="1"/>
  <c r="C525" i="1"/>
  <c r="C176" i="1"/>
  <c r="C526" i="1"/>
  <c r="C489" i="1"/>
  <c r="C527" i="1"/>
  <c r="C528" i="1"/>
  <c r="C529" i="1"/>
  <c r="C530" i="1"/>
  <c r="C531" i="1"/>
  <c r="C175" i="1"/>
  <c r="C532" i="1"/>
  <c r="C533" i="1"/>
  <c r="C458" i="1"/>
  <c r="C512" i="1"/>
  <c r="C324" i="1"/>
  <c r="C446" i="1"/>
  <c r="C322" i="1"/>
  <c r="C493" i="1"/>
  <c r="C468" i="1"/>
  <c r="C469" i="1"/>
  <c r="C470" i="1"/>
  <c r="C471" i="1"/>
  <c r="C513" i="1"/>
  <c r="C534" i="1"/>
  <c r="C514" i="1"/>
  <c r="C490" i="1"/>
  <c r="C518" i="1"/>
  <c r="C539" i="1"/>
  <c r="C540" i="1"/>
  <c r="C372" i="1"/>
  <c r="C700" i="1"/>
  <c r="C190" i="1"/>
  <c r="C394" i="1"/>
  <c r="C225" i="1"/>
  <c r="C581" i="1"/>
  <c r="AE582" i="1"/>
  <c r="AE583" i="1"/>
  <c r="AE573" i="1"/>
  <c r="AE567" i="1"/>
  <c r="AE577" i="1"/>
  <c r="AE578" i="1"/>
  <c r="AE579" i="1"/>
  <c r="AE580" i="1"/>
  <c r="AE576" i="1"/>
  <c r="AE574" i="1"/>
  <c r="AE568" i="1"/>
  <c r="AE569" i="1"/>
  <c r="AE570" i="1"/>
  <c r="AE571" i="1"/>
  <c r="AE572" i="1"/>
  <c r="AE575" i="1"/>
  <c r="AE607" i="1"/>
  <c r="AE603" i="1"/>
  <c r="AE604" i="1"/>
  <c r="AE598" i="1"/>
  <c r="AE599" i="1"/>
  <c r="AE605" i="1"/>
  <c r="AE606" i="1"/>
  <c r="AE601" i="1"/>
  <c r="AE602" i="1"/>
  <c r="AE608" i="1"/>
  <c r="AE600" i="1"/>
  <c r="AE581" i="1"/>
  <c r="W581" i="1"/>
  <c r="AA459" i="1" l="1"/>
  <c r="AB459" i="1" s="1"/>
  <c r="AC459" i="1" s="1"/>
  <c r="AE459" i="1" s="1"/>
  <c r="AA437" i="1"/>
  <c r="AB437" i="1" s="1"/>
  <c r="AC437" i="1" s="1"/>
  <c r="AE437" i="1" s="1"/>
  <c r="AA28" i="1"/>
  <c r="AB28" i="1" s="1"/>
  <c r="AC28" i="1" s="1"/>
  <c r="AE28" i="1" s="1"/>
  <c r="AA505" i="1"/>
  <c r="AB505" i="1" s="1"/>
  <c r="AC505" i="1" s="1"/>
  <c r="AE505" i="1" s="1"/>
  <c r="AA504" i="1"/>
  <c r="AB504" i="1" s="1"/>
  <c r="AC504" i="1" s="1"/>
  <c r="AE504" i="1" s="1"/>
  <c r="AA473" i="1"/>
  <c r="AB473" i="1" s="1"/>
  <c r="AC473" i="1" s="1"/>
  <c r="AE473" i="1" s="1"/>
  <c r="AA466" i="1"/>
  <c r="AB466" i="1" s="1"/>
  <c r="AC466" i="1" s="1"/>
  <c r="AE466" i="1" s="1"/>
  <c r="AA487" i="1"/>
  <c r="AB487" i="1" s="1"/>
  <c r="AC487" i="1" s="1"/>
  <c r="AE487" i="1" s="1"/>
  <c r="AA500" i="1"/>
  <c r="AB500" i="1" s="1"/>
  <c r="AC500" i="1" s="1"/>
  <c r="AE500" i="1" s="1"/>
  <c r="AA499" i="1"/>
  <c r="AB499" i="1" s="1"/>
  <c r="AC499" i="1" s="1"/>
  <c r="AE499" i="1" s="1"/>
  <c r="AA498" i="1"/>
  <c r="AB498" i="1" s="1"/>
  <c r="AC498" i="1" s="1"/>
  <c r="AE498" i="1" s="1"/>
  <c r="AA496" i="1"/>
  <c r="AB496" i="1" s="1"/>
  <c r="AC496" i="1" s="1"/>
  <c r="AE496" i="1" s="1"/>
  <c r="AA477" i="1"/>
  <c r="AB477" i="1" s="1"/>
  <c r="AC477" i="1" s="1"/>
  <c r="AE477" i="1" s="1"/>
  <c r="AA343" i="1"/>
  <c r="AB343" i="1" s="1"/>
  <c r="AC343" i="1" s="1"/>
  <c r="AE343" i="1" s="1"/>
  <c r="AA26" i="1"/>
  <c r="AB26" i="1" s="1"/>
  <c r="AC26" i="1" s="1"/>
  <c r="AE26" i="1" s="1"/>
  <c r="AA503" i="1"/>
  <c r="AB503" i="1" s="1"/>
  <c r="AC503" i="1" s="1"/>
  <c r="AE503" i="1" s="1"/>
  <c r="AA27" i="1"/>
  <c r="AB27" i="1" s="1"/>
  <c r="AC27" i="1" s="1"/>
  <c r="AE27" i="1" s="1"/>
  <c r="AA417" i="1"/>
  <c r="AB417" i="1" s="1"/>
  <c r="AC417" i="1" s="1"/>
  <c r="AE417" i="1" s="1"/>
  <c r="AA495" i="1"/>
  <c r="AB495" i="1" s="1"/>
  <c r="AC495" i="1" s="1"/>
  <c r="AE495" i="1" s="1"/>
  <c r="AA494" i="1"/>
  <c r="AB494" i="1" s="1"/>
  <c r="AC494" i="1" s="1"/>
  <c r="AE494" i="1" s="1"/>
  <c r="AA397" i="1"/>
  <c r="AB397" i="1" s="1"/>
  <c r="AC397" i="1" s="1"/>
  <c r="AE397" i="1" s="1"/>
  <c r="AA347" i="1"/>
  <c r="AB347" i="1" s="1"/>
  <c r="AC347" i="1" s="1"/>
  <c r="AE347" i="1" s="1"/>
  <c r="AA393" i="1"/>
  <c r="AB393" i="1" s="1"/>
  <c r="AC393" i="1" s="1"/>
  <c r="AE393" i="1" s="1"/>
  <c r="AA439" i="1"/>
  <c r="AB439" i="1" s="1"/>
  <c r="AC439" i="1" s="1"/>
  <c r="AE439" i="1" s="1"/>
  <c r="AA475" i="1"/>
  <c r="AB475" i="1" s="1"/>
  <c r="AC475" i="1" s="1"/>
  <c r="AE475" i="1" s="1"/>
  <c r="AA486" i="1"/>
  <c r="AB486" i="1" s="1"/>
  <c r="AC486" i="1" s="1"/>
  <c r="AE486" i="1" s="1"/>
  <c r="AA502" i="1"/>
  <c r="AB502" i="1" s="1"/>
  <c r="AC502" i="1" s="1"/>
  <c r="AE502" i="1" s="1"/>
  <c r="AA474" i="1"/>
  <c r="AB474" i="1" s="1"/>
  <c r="AC474" i="1" s="1"/>
  <c r="AE474" i="1" s="1"/>
  <c r="AA501" i="1"/>
  <c r="AB501" i="1" s="1"/>
  <c r="AC501" i="1" s="1"/>
  <c r="AE501" i="1" s="1"/>
  <c r="AA497" i="1"/>
  <c r="AB497" i="1" s="1"/>
  <c r="AC497" i="1" s="1"/>
  <c r="AE497" i="1" s="1"/>
  <c r="AA31" i="1"/>
  <c r="AB31" i="1" s="1"/>
  <c r="AC31" i="1" s="1"/>
  <c r="AE31" i="1" s="1"/>
  <c r="AA381" i="1"/>
  <c r="AB381" i="1" s="1"/>
  <c r="AC381" i="1" s="1"/>
  <c r="AE381" i="1" s="1"/>
  <c r="K12" i="11"/>
  <c r="K14" i="11" s="1"/>
  <c r="W557" i="1" l="1"/>
  <c r="W516" i="1"/>
  <c r="W702" i="1" l="1"/>
  <c r="AD702" i="1" s="1"/>
  <c r="X702" i="1"/>
  <c r="Y702" i="1"/>
  <c r="Z702" i="1"/>
  <c r="W346" i="1"/>
  <c r="AD346" i="1" s="1"/>
  <c r="X346" i="1"/>
  <c r="Y346" i="1"/>
  <c r="Z346" i="1"/>
  <c r="W703" i="1"/>
  <c r="AD703" i="1" s="1"/>
  <c r="X703" i="1"/>
  <c r="Y703" i="1"/>
  <c r="Z703" i="1"/>
  <c r="W699" i="1"/>
  <c r="AD699" i="1" s="1"/>
  <c r="X699" i="1"/>
  <c r="Y699" i="1"/>
  <c r="Z699" i="1"/>
  <c r="W457" i="1"/>
  <c r="AD457" i="1" s="1"/>
  <c r="X457" i="1"/>
  <c r="Y457" i="1"/>
  <c r="Z457" i="1"/>
  <c r="W522" i="1"/>
  <c r="AD522" i="1" s="1"/>
  <c r="X522" i="1"/>
  <c r="Y522" i="1"/>
  <c r="Z522" i="1"/>
  <c r="W523" i="1"/>
  <c r="AD523" i="1" s="1"/>
  <c r="X523" i="1"/>
  <c r="Y523" i="1"/>
  <c r="Z523" i="1"/>
  <c r="W515" i="1"/>
  <c r="AD515" i="1" s="1"/>
  <c r="X515" i="1"/>
  <c r="Y515" i="1"/>
  <c r="Z515" i="1"/>
  <c r="W524" i="1"/>
  <c r="AD524" i="1" s="1"/>
  <c r="X524" i="1"/>
  <c r="Y524" i="1"/>
  <c r="Z524" i="1"/>
  <c r="W525" i="1"/>
  <c r="AD525" i="1" s="1"/>
  <c r="X525" i="1"/>
  <c r="Y525" i="1"/>
  <c r="Z525" i="1"/>
  <c r="W176" i="1"/>
  <c r="AD176" i="1" s="1"/>
  <c r="X176" i="1"/>
  <c r="Y176" i="1"/>
  <c r="Z176" i="1"/>
  <c r="W526" i="1"/>
  <c r="AD526" i="1" s="1"/>
  <c r="X526" i="1"/>
  <c r="Y526" i="1"/>
  <c r="Z526" i="1"/>
  <c r="W489" i="1"/>
  <c r="AD489" i="1" s="1"/>
  <c r="X489" i="1"/>
  <c r="Y489" i="1"/>
  <c r="Z489" i="1"/>
  <c r="W527" i="1"/>
  <c r="AD527" i="1" s="1"/>
  <c r="X527" i="1"/>
  <c r="Y527" i="1"/>
  <c r="Z527" i="1"/>
  <c r="W528" i="1"/>
  <c r="AD528" i="1" s="1"/>
  <c r="X528" i="1"/>
  <c r="Y528" i="1"/>
  <c r="Z528" i="1"/>
  <c r="W529" i="1"/>
  <c r="AD529" i="1" s="1"/>
  <c r="X529" i="1"/>
  <c r="Y529" i="1"/>
  <c r="Z529" i="1"/>
  <c r="W530" i="1"/>
  <c r="AD530" i="1" s="1"/>
  <c r="X530" i="1"/>
  <c r="Y530" i="1"/>
  <c r="Z530" i="1"/>
  <c r="W531" i="1"/>
  <c r="AD531" i="1" s="1"/>
  <c r="X531" i="1"/>
  <c r="Y531" i="1"/>
  <c r="Z531" i="1"/>
  <c r="W175" i="1"/>
  <c r="AD175" i="1" s="1"/>
  <c r="X175" i="1"/>
  <c r="Y175" i="1"/>
  <c r="Z175" i="1"/>
  <c r="W532" i="1"/>
  <c r="AD532" i="1" s="1"/>
  <c r="X532" i="1"/>
  <c r="Y532" i="1"/>
  <c r="Z532" i="1"/>
  <c r="W533" i="1"/>
  <c r="AD533" i="1" s="1"/>
  <c r="X533" i="1"/>
  <c r="Y533" i="1"/>
  <c r="Z533" i="1"/>
  <c r="W458" i="1"/>
  <c r="AD458" i="1" s="1"/>
  <c r="X458" i="1"/>
  <c r="Y458" i="1"/>
  <c r="Z458" i="1"/>
  <c r="W512" i="1"/>
  <c r="AD512" i="1" s="1"/>
  <c r="X512" i="1"/>
  <c r="Y512" i="1"/>
  <c r="Z512" i="1"/>
  <c r="W324" i="1"/>
  <c r="AD324" i="1" s="1"/>
  <c r="X324" i="1"/>
  <c r="Y324" i="1"/>
  <c r="Z324" i="1"/>
  <c r="W446" i="1"/>
  <c r="AD446" i="1" s="1"/>
  <c r="X446" i="1"/>
  <c r="Y446" i="1"/>
  <c r="Z446" i="1"/>
  <c r="W322" i="1"/>
  <c r="AD322" i="1" s="1"/>
  <c r="X322" i="1"/>
  <c r="Y322" i="1"/>
  <c r="Z322" i="1"/>
  <c r="W493" i="1"/>
  <c r="AD493" i="1" s="1"/>
  <c r="X493" i="1"/>
  <c r="Y493" i="1"/>
  <c r="Z493" i="1"/>
  <c r="W468" i="1"/>
  <c r="AD468" i="1" s="1"/>
  <c r="X468" i="1"/>
  <c r="Y468" i="1"/>
  <c r="Z468" i="1"/>
  <c r="W469" i="1"/>
  <c r="AD469" i="1" s="1"/>
  <c r="X469" i="1"/>
  <c r="Y469" i="1"/>
  <c r="Z469" i="1"/>
  <c r="W470" i="1"/>
  <c r="AD470" i="1" s="1"/>
  <c r="X470" i="1"/>
  <c r="Y470" i="1"/>
  <c r="Z470" i="1"/>
  <c r="W471" i="1"/>
  <c r="AD471" i="1" s="1"/>
  <c r="X471" i="1"/>
  <c r="Y471" i="1"/>
  <c r="Z471" i="1"/>
  <c r="W513" i="1"/>
  <c r="AD513" i="1" s="1"/>
  <c r="X513" i="1"/>
  <c r="Y513" i="1"/>
  <c r="Z513" i="1"/>
  <c r="W534" i="1"/>
  <c r="AD534" i="1" s="1"/>
  <c r="X534" i="1"/>
  <c r="Y534" i="1"/>
  <c r="Z534" i="1"/>
  <c r="W514" i="1"/>
  <c r="AD514" i="1" s="1"/>
  <c r="X514" i="1"/>
  <c r="Y514" i="1"/>
  <c r="Z514" i="1"/>
  <c r="W490" i="1"/>
  <c r="AD490" i="1" s="1"/>
  <c r="X490" i="1"/>
  <c r="Y490" i="1"/>
  <c r="Z490" i="1"/>
  <c r="W518" i="1"/>
  <c r="AD518" i="1" s="1"/>
  <c r="X518" i="1"/>
  <c r="Y518" i="1"/>
  <c r="Z518" i="1"/>
  <c r="W539" i="1"/>
  <c r="AD539" i="1" s="1"/>
  <c r="X539" i="1"/>
  <c r="Y539" i="1"/>
  <c r="Z539" i="1"/>
  <c r="W540" i="1"/>
  <c r="AD540" i="1" s="1"/>
  <c r="X540" i="1"/>
  <c r="Y540" i="1"/>
  <c r="Z540" i="1"/>
  <c r="W372" i="1"/>
  <c r="AD372" i="1" s="1"/>
  <c r="X372" i="1"/>
  <c r="Y372" i="1"/>
  <c r="Z372" i="1"/>
  <c r="W700" i="1"/>
  <c r="AD700" i="1" s="1"/>
  <c r="X700" i="1"/>
  <c r="Y700" i="1"/>
  <c r="Z700" i="1"/>
  <c r="W190" i="1"/>
  <c r="AD190" i="1" s="1"/>
  <c r="X190" i="1"/>
  <c r="Y190" i="1"/>
  <c r="Z190" i="1"/>
  <c r="W394" i="1"/>
  <c r="AD394" i="1" s="1"/>
  <c r="X394" i="1"/>
  <c r="Y394" i="1"/>
  <c r="Z394" i="1"/>
  <c r="W225" i="1"/>
  <c r="AD225" i="1" s="1"/>
  <c r="X225" i="1"/>
  <c r="Y225" i="1"/>
  <c r="Z225" i="1"/>
  <c r="B702" i="1"/>
  <c r="B346" i="1"/>
  <c r="B703" i="1"/>
  <c r="B699" i="1"/>
  <c r="B457" i="1"/>
  <c r="B522" i="1"/>
  <c r="B523" i="1"/>
  <c r="B515" i="1"/>
  <c r="B524" i="1"/>
  <c r="B525" i="1"/>
  <c r="B176" i="1"/>
  <c r="B526" i="1"/>
  <c r="B489" i="1"/>
  <c r="B527" i="1"/>
  <c r="B528" i="1"/>
  <c r="B529" i="1"/>
  <c r="B530" i="1"/>
  <c r="B531" i="1"/>
  <c r="B175" i="1"/>
  <c r="B532" i="1"/>
  <c r="B533" i="1"/>
  <c r="B458" i="1"/>
  <c r="B512" i="1"/>
  <c r="B324" i="1"/>
  <c r="B446" i="1"/>
  <c r="B322" i="1"/>
  <c r="B493" i="1"/>
  <c r="B468" i="1"/>
  <c r="B469" i="1"/>
  <c r="B470" i="1"/>
  <c r="B471" i="1"/>
  <c r="B513" i="1"/>
  <c r="B534" i="1"/>
  <c r="B514" i="1"/>
  <c r="B490" i="1"/>
  <c r="B518" i="1"/>
  <c r="B539" i="1"/>
  <c r="B540" i="1"/>
  <c r="B372" i="1"/>
  <c r="B700" i="1"/>
  <c r="B190" i="1"/>
  <c r="B394" i="1"/>
  <c r="B225" i="1"/>
  <c r="B571" i="1"/>
  <c r="Z570" i="1"/>
  <c r="Y570" i="1"/>
  <c r="X570" i="1"/>
  <c r="W570" i="1"/>
  <c r="AD570" i="1" s="1"/>
  <c r="B570" i="1"/>
  <c r="AA703" i="1" l="1"/>
  <c r="AB703" i="1" s="1"/>
  <c r="AC703" i="1" s="1"/>
  <c r="AE703" i="1" s="1"/>
  <c r="AA699" i="1"/>
  <c r="AB699" i="1" s="1"/>
  <c r="AC699" i="1" s="1"/>
  <c r="AE699" i="1" s="1"/>
  <c r="AA468" i="1"/>
  <c r="AB468" i="1" s="1"/>
  <c r="AC468" i="1" s="1"/>
  <c r="AE468" i="1" s="1"/>
  <c r="AA529" i="1"/>
  <c r="AB529" i="1" s="1"/>
  <c r="AC529" i="1" s="1"/>
  <c r="AE529" i="1" s="1"/>
  <c r="AA700" i="1"/>
  <c r="AB700" i="1" s="1"/>
  <c r="AC700" i="1" s="1"/>
  <c r="AE700" i="1" s="1"/>
  <c r="AA324" i="1"/>
  <c r="AB324" i="1" s="1"/>
  <c r="AC324" i="1" s="1"/>
  <c r="AE324" i="1" s="1"/>
  <c r="AA532" i="1"/>
  <c r="AB532" i="1" s="1"/>
  <c r="AC532" i="1" s="1"/>
  <c r="AE532" i="1" s="1"/>
  <c r="AA526" i="1"/>
  <c r="AB526" i="1" s="1"/>
  <c r="AC526" i="1" s="1"/>
  <c r="AE526" i="1" s="1"/>
  <c r="AA513" i="1"/>
  <c r="AB513" i="1" s="1"/>
  <c r="AC513" i="1" s="1"/>
  <c r="AE513" i="1" s="1"/>
  <c r="AA515" i="1"/>
  <c r="AB515" i="1" s="1"/>
  <c r="AC515" i="1" s="1"/>
  <c r="AE515" i="1" s="1"/>
  <c r="AA512" i="1"/>
  <c r="AB512" i="1" s="1"/>
  <c r="AC512" i="1" s="1"/>
  <c r="AE512" i="1" s="1"/>
  <c r="AA518" i="1"/>
  <c r="AB518" i="1" s="1"/>
  <c r="AC518" i="1" s="1"/>
  <c r="AE518" i="1" s="1"/>
  <c r="AA493" i="1"/>
  <c r="AB493" i="1" s="1"/>
  <c r="AC493" i="1" s="1"/>
  <c r="AE493" i="1" s="1"/>
  <c r="AA176" i="1"/>
  <c r="AB176" i="1" s="1"/>
  <c r="AC176" i="1" s="1"/>
  <c r="AE176" i="1" s="1"/>
  <c r="AA528" i="1"/>
  <c r="AB528" i="1" s="1"/>
  <c r="AC528" i="1" s="1"/>
  <c r="AE528" i="1" s="1"/>
  <c r="AA175" i="1"/>
  <c r="AB175" i="1" s="1"/>
  <c r="AC175" i="1" s="1"/>
  <c r="AE175" i="1" s="1"/>
  <c r="AA523" i="1"/>
  <c r="AB523" i="1" s="1"/>
  <c r="AC523" i="1" s="1"/>
  <c r="AE523" i="1" s="1"/>
  <c r="AA490" i="1"/>
  <c r="AB490" i="1" s="1"/>
  <c r="AC490" i="1" s="1"/>
  <c r="AE490" i="1" s="1"/>
  <c r="AA471" i="1"/>
  <c r="AB471" i="1" s="1"/>
  <c r="AC471" i="1" s="1"/>
  <c r="AE471" i="1" s="1"/>
  <c r="AA372" i="1"/>
  <c r="AB372" i="1" s="1"/>
  <c r="AC372" i="1" s="1"/>
  <c r="AE372" i="1" s="1"/>
  <c r="AA225" i="1"/>
  <c r="AB225" i="1" s="1"/>
  <c r="AC225" i="1" s="1"/>
  <c r="AE225" i="1" s="1"/>
  <c r="AA394" i="1"/>
  <c r="AB394" i="1" s="1"/>
  <c r="AC394" i="1" s="1"/>
  <c r="AE394" i="1" s="1"/>
  <c r="AA540" i="1"/>
  <c r="AB540" i="1" s="1"/>
  <c r="AC540" i="1" s="1"/>
  <c r="AE540" i="1" s="1"/>
  <c r="AA514" i="1"/>
  <c r="AB514" i="1" s="1"/>
  <c r="AC514" i="1" s="1"/>
  <c r="AE514" i="1" s="1"/>
  <c r="AA470" i="1"/>
  <c r="AB470" i="1" s="1"/>
  <c r="AC470" i="1" s="1"/>
  <c r="AE470" i="1" s="1"/>
  <c r="AA322" i="1"/>
  <c r="AB322" i="1" s="1"/>
  <c r="AC322" i="1" s="1"/>
  <c r="AE322" i="1" s="1"/>
  <c r="AA458" i="1"/>
  <c r="AB458" i="1" s="1"/>
  <c r="AC458" i="1" s="1"/>
  <c r="AE458" i="1" s="1"/>
  <c r="AA531" i="1"/>
  <c r="AB531" i="1" s="1"/>
  <c r="AC531" i="1" s="1"/>
  <c r="AE531" i="1" s="1"/>
  <c r="AA527" i="1"/>
  <c r="AB527" i="1" s="1"/>
  <c r="AC527" i="1" s="1"/>
  <c r="AE527" i="1" s="1"/>
  <c r="AA525" i="1"/>
  <c r="AB525" i="1" s="1"/>
  <c r="AC525" i="1" s="1"/>
  <c r="AE525" i="1" s="1"/>
  <c r="AA522" i="1"/>
  <c r="AB522" i="1" s="1"/>
  <c r="AC522" i="1" s="1"/>
  <c r="AE522" i="1" s="1"/>
  <c r="AA346" i="1"/>
  <c r="AB346" i="1" s="1"/>
  <c r="AC346" i="1" s="1"/>
  <c r="AE346" i="1" s="1"/>
  <c r="AA190" i="1"/>
  <c r="AB190" i="1" s="1"/>
  <c r="AC190" i="1" s="1"/>
  <c r="AE190" i="1" s="1"/>
  <c r="AA539" i="1"/>
  <c r="AB539" i="1" s="1"/>
  <c r="AC539" i="1" s="1"/>
  <c r="AE539" i="1" s="1"/>
  <c r="AA534" i="1"/>
  <c r="AB534" i="1" s="1"/>
  <c r="AC534" i="1" s="1"/>
  <c r="AE534" i="1" s="1"/>
  <c r="AA469" i="1"/>
  <c r="AB469" i="1" s="1"/>
  <c r="AC469" i="1" s="1"/>
  <c r="AE469" i="1" s="1"/>
  <c r="AA446" i="1"/>
  <c r="AB446" i="1" s="1"/>
  <c r="AC446" i="1" s="1"/>
  <c r="AE446" i="1" s="1"/>
  <c r="AA533" i="1"/>
  <c r="AB533" i="1" s="1"/>
  <c r="AC533" i="1" s="1"/>
  <c r="AE533" i="1" s="1"/>
  <c r="AA530" i="1"/>
  <c r="AB530" i="1" s="1"/>
  <c r="AC530" i="1" s="1"/>
  <c r="AE530" i="1" s="1"/>
  <c r="AA489" i="1"/>
  <c r="AB489" i="1" s="1"/>
  <c r="AC489" i="1" s="1"/>
  <c r="AE489" i="1" s="1"/>
  <c r="AA524" i="1"/>
  <c r="AB524" i="1" s="1"/>
  <c r="AC524" i="1" s="1"/>
  <c r="AE524" i="1" s="1"/>
  <c r="AA457" i="1"/>
  <c r="AB457" i="1" s="1"/>
  <c r="AC457" i="1" s="1"/>
  <c r="AE457" i="1" s="1"/>
  <c r="AA702" i="1"/>
  <c r="AB702" i="1" s="1"/>
  <c r="AC702" i="1" s="1"/>
  <c r="AE702" i="1" s="1"/>
  <c r="AA570" i="1"/>
  <c r="AB570" i="1" s="1"/>
  <c r="AC570" i="1" s="1"/>
  <c r="B555" i="1" l="1"/>
  <c r="B536" i="1"/>
  <c r="B396" i="1"/>
  <c r="B631" i="1"/>
  <c r="B607" i="1"/>
  <c r="B440" i="1"/>
  <c r="B632" i="1"/>
  <c r="B180" i="1"/>
  <c r="B345" i="1"/>
  <c r="B580" i="1"/>
  <c r="B603" i="1"/>
  <c r="B604" i="1"/>
  <c r="B614" i="1"/>
  <c r="B378" i="1"/>
  <c r="B250" i="1"/>
  <c r="B633" i="1"/>
  <c r="B634" i="1"/>
  <c r="B598" i="1"/>
  <c r="B599" i="1"/>
  <c r="B491" i="1"/>
  <c r="B492" i="1"/>
  <c r="B585" i="1"/>
  <c r="B567" i="1"/>
  <c r="B635" i="1"/>
  <c r="B636" i="1"/>
  <c r="B132" i="1"/>
  <c r="B133" i="1"/>
  <c r="B134" i="1"/>
  <c r="B615" i="1"/>
  <c r="B541" i="1"/>
  <c r="B616" i="1"/>
  <c r="B617" i="1"/>
  <c r="B581" i="1"/>
  <c r="B637" i="1"/>
  <c r="B586" i="1"/>
  <c r="B244" i="1"/>
  <c r="B638" i="1"/>
  <c r="B639" i="1"/>
  <c r="B605" i="1"/>
  <c r="B606" i="1"/>
  <c r="B538" i="1"/>
  <c r="B625" i="1"/>
  <c r="B576" i="1"/>
  <c r="B574" i="1"/>
  <c r="B11" i="1"/>
  <c r="B510" i="1"/>
  <c r="B609" i="1"/>
  <c r="B626" i="1"/>
  <c r="B627" i="1"/>
  <c r="B601" i="1"/>
  <c r="B602" i="1"/>
  <c r="B698" i="1"/>
  <c r="B465" i="1"/>
  <c r="B535" i="1"/>
  <c r="B568" i="1"/>
  <c r="B569" i="1"/>
  <c r="B572" i="1"/>
  <c r="B628" i="1"/>
  <c r="B629" i="1"/>
  <c r="B275" i="1"/>
  <c r="B191" i="1"/>
  <c r="B467" i="1"/>
  <c r="B608" i="1"/>
  <c r="B618" i="1"/>
  <c r="B619" i="1"/>
  <c r="B577" i="1"/>
  <c r="B600" i="1"/>
  <c r="B587" i="1"/>
  <c r="B620" i="1"/>
  <c r="B621" i="1"/>
  <c r="B544" i="1"/>
  <c r="B622" i="1"/>
  <c r="B623" i="1"/>
  <c r="B323" i="1"/>
  <c r="B578" i="1"/>
  <c r="B588" i="1"/>
  <c r="B579" i="1"/>
  <c r="B624" i="1"/>
  <c r="B610" i="1"/>
  <c r="B419" i="1"/>
  <c r="B611" i="1"/>
  <c r="B612" i="1"/>
  <c r="B613" i="1"/>
  <c r="B408" i="1"/>
  <c r="B589" i="1"/>
  <c r="B227" i="1"/>
  <c r="B520" i="1"/>
  <c r="B542" i="1"/>
  <c r="B590" i="1"/>
  <c r="B591" i="1"/>
  <c r="B476" i="1"/>
  <c r="B456" i="1"/>
  <c r="B592" i="1"/>
  <c r="B593" i="1"/>
  <c r="B553" i="1"/>
  <c r="B554" i="1"/>
  <c r="B416" i="1"/>
  <c r="B517" i="1"/>
  <c r="B549" i="1"/>
  <c r="B594" i="1"/>
  <c r="B595" i="1"/>
  <c r="B543" i="1"/>
  <c r="B582" i="1"/>
  <c r="B583" i="1"/>
  <c r="B596" i="1"/>
  <c r="B597" i="1"/>
  <c r="B453" i="1"/>
  <c r="B454" i="1"/>
  <c r="B575" i="1"/>
  <c r="B573" i="1"/>
  <c r="B584" i="1"/>
  <c r="B485" i="1"/>
  <c r="B507" i="1"/>
  <c r="B508" i="1"/>
  <c r="B435" i="1"/>
  <c r="B556" i="1"/>
  <c r="B557" i="1"/>
  <c r="B558" i="1"/>
  <c r="B282" i="1"/>
  <c r="B559" i="1"/>
  <c r="B488" i="1"/>
  <c r="B560" i="1"/>
  <c r="B546" i="1"/>
  <c r="B547" i="1"/>
  <c r="B548" i="1"/>
  <c r="B516" i="1"/>
  <c r="B472" i="1"/>
  <c r="B561" i="1"/>
  <c r="B562" i="1"/>
  <c r="B519" i="1"/>
  <c r="B521" i="1"/>
  <c r="B23" i="1"/>
  <c r="B563" i="1"/>
  <c r="B564" i="1"/>
  <c r="B565" i="1"/>
  <c r="B415" i="1"/>
  <c r="B566" i="1"/>
  <c r="B550" i="1"/>
  <c r="B537" i="1"/>
  <c r="B418" i="1"/>
  <c r="B551" i="1"/>
  <c r="B552" i="1"/>
  <c r="B509" i="1"/>
  <c r="B640" i="1"/>
  <c r="B407" i="1"/>
  <c r="B233" i="1"/>
  <c r="B630" i="1"/>
  <c r="J12" i="11" l="1"/>
  <c r="J14" i="11" s="1"/>
  <c r="W556" i="1"/>
  <c r="AD556" i="1" s="1"/>
  <c r="X556" i="1"/>
  <c r="Y556" i="1"/>
  <c r="Z556" i="1"/>
  <c r="AD557" i="1"/>
  <c r="X557" i="1"/>
  <c r="Y557" i="1"/>
  <c r="Z557" i="1"/>
  <c r="W558" i="1"/>
  <c r="AD558" i="1" s="1"/>
  <c r="X558" i="1"/>
  <c r="Y558" i="1"/>
  <c r="Z558" i="1"/>
  <c r="W282" i="1"/>
  <c r="AD282" i="1" s="1"/>
  <c r="X282" i="1"/>
  <c r="Y282" i="1"/>
  <c r="Z282" i="1"/>
  <c r="W559" i="1"/>
  <c r="AD559" i="1" s="1"/>
  <c r="X559" i="1"/>
  <c r="Y559" i="1"/>
  <c r="Z559" i="1"/>
  <c r="W488" i="1"/>
  <c r="AD488" i="1" s="1"/>
  <c r="X488" i="1"/>
  <c r="Y488" i="1"/>
  <c r="Z488" i="1"/>
  <c r="W560" i="1"/>
  <c r="AD560" i="1" s="1"/>
  <c r="X560" i="1"/>
  <c r="Y560" i="1"/>
  <c r="Z560" i="1"/>
  <c r="W546" i="1"/>
  <c r="AD546" i="1" s="1"/>
  <c r="X546" i="1"/>
  <c r="Y546" i="1"/>
  <c r="Z546" i="1"/>
  <c r="W547" i="1"/>
  <c r="AD547" i="1" s="1"/>
  <c r="X547" i="1"/>
  <c r="Y547" i="1"/>
  <c r="Z547" i="1"/>
  <c r="W548" i="1"/>
  <c r="AD548" i="1" s="1"/>
  <c r="X548" i="1"/>
  <c r="Y548" i="1"/>
  <c r="Z548" i="1"/>
  <c r="AD516" i="1"/>
  <c r="X516" i="1"/>
  <c r="Y516" i="1"/>
  <c r="Z516" i="1"/>
  <c r="W472" i="1"/>
  <c r="AD472" i="1" s="1"/>
  <c r="X472" i="1"/>
  <c r="Y472" i="1"/>
  <c r="Z472" i="1"/>
  <c r="W561" i="1"/>
  <c r="AD561" i="1" s="1"/>
  <c r="X561" i="1"/>
  <c r="Y561" i="1"/>
  <c r="Z561" i="1"/>
  <c r="W562" i="1"/>
  <c r="AD562" i="1" s="1"/>
  <c r="X562" i="1"/>
  <c r="Y562" i="1"/>
  <c r="Z562" i="1"/>
  <c r="W519" i="1"/>
  <c r="AD519" i="1" s="1"/>
  <c r="X519" i="1"/>
  <c r="Y519" i="1"/>
  <c r="Z519" i="1"/>
  <c r="W521" i="1"/>
  <c r="AD521" i="1" s="1"/>
  <c r="X521" i="1"/>
  <c r="Y521" i="1"/>
  <c r="Z521" i="1"/>
  <c r="W23" i="1"/>
  <c r="AD23" i="1" s="1"/>
  <c r="X23" i="1"/>
  <c r="Y23" i="1"/>
  <c r="Z23" i="1"/>
  <c r="W563" i="1"/>
  <c r="AD563" i="1" s="1"/>
  <c r="X563" i="1"/>
  <c r="Y563" i="1"/>
  <c r="Z563" i="1"/>
  <c r="W564" i="1"/>
  <c r="AD564" i="1" s="1"/>
  <c r="X564" i="1"/>
  <c r="Y564" i="1"/>
  <c r="Z564" i="1"/>
  <c r="W565" i="1"/>
  <c r="AD565" i="1" s="1"/>
  <c r="X565" i="1"/>
  <c r="Y565" i="1"/>
  <c r="Z565" i="1"/>
  <c r="W415" i="1"/>
  <c r="AD415" i="1" s="1"/>
  <c r="X415" i="1"/>
  <c r="Y415" i="1"/>
  <c r="Z415" i="1"/>
  <c r="W566" i="1"/>
  <c r="AD566" i="1" s="1"/>
  <c r="X566" i="1"/>
  <c r="Y566" i="1"/>
  <c r="Z566" i="1"/>
  <c r="W550" i="1"/>
  <c r="AD550" i="1" s="1"/>
  <c r="X550" i="1"/>
  <c r="Y550" i="1"/>
  <c r="Z550" i="1"/>
  <c r="W537" i="1"/>
  <c r="AD537" i="1" s="1"/>
  <c r="X537" i="1"/>
  <c r="Y537" i="1"/>
  <c r="Z537" i="1"/>
  <c r="W418" i="1"/>
  <c r="AD418" i="1" s="1"/>
  <c r="X418" i="1"/>
  <c r="Y418" i="1"/>
  <c r="Z418" i="1"/>
  <c r="W551" i="1"/>
  <c r="AD551" i="1" s="1"/>
  <c r="X551" i="1"/>
  <c r="Y551" i="1"/>
  <c r="Z551" i="1"/>
  <c r="W552" i="1"/>
  <c r="AD552" i="1" s="1"/>
  <c r="X552" i="1"/>
  <c r="Y552" i="1"/>
  <c r="Z552" i="1"/>
  <c r="W509" i="1"/>
  <c r="AD509" i="1" s="1"/>
  <c r="X509" i="1"/>
  <c r="Y509" i="1"/>
  <c r="Z509" i="1"/>
  <c r="W640" i="1"/>
  <c r="AD640" i="1" s="1"/>
  <c r="X640" i="1"/>
  <c r="Y640" i="1"/>
  <c r="Z640" i="1"/>
  <c r="W407" i="1"/>
  <c r="AD407" i="1" s="1"/>
  <c r="X407" i="1"/>
  <c r="Y407" i="1"/>
  <c r="Z407" i="1"/>
  <c r="W233" i="1"/>
  <c r="AD233" i="1" s="1"/>
  <c r="X233" i="1"/>
  <c r="Y233" i="1"/>
  <c r="Z233" i="1"/>
  <c r="AA558" i="1" l="1"/>
  <c r="AB558" i="1" s="1"/>
  <c r="AC558" i="1" s="1"/>
  <c r="AE558" i="1" s="1"/>
  <c r="AA509" i="1"/>
  <c r="AB509" i="1" s="1"/>
  <c r="AC509" i="1" s="1"/>
  <c r="AE509" i="1" s="1"/>
  <c r="AA565" i="1"/>
  <c r="AB565" i="1" s="1"/>
  <c r="AC565" i="1" s="1"/>
  <c r="AE565" i="1" s="1"/>
  <c r="AA282" i="1"/>
  <c r="AB282" i="1" s="1"/>
  <c r="AC282" i="1" s="1"/>
  <c r="AE282" i="1" s="1"/>
  <c r="AA521" i="1"/>
  <c r="AB521" i="1" s="1"/>
  <c r="AC521" i="1" s="1"/>
  <c r="AE521" i="1" s="1"/>
  <c r="AA552" i="1"/>
  <c r="AB552" i="1" s="1"/>
  <c r="AC552" i="1" s="1"/>
  <c r="AE552" i="1" s="1"/>
  <c r="AA472" i="1"/>
  <c r="AB472" i="1" s="1"/>
  <c r="AC472" i="1" s="1"/>
  <c r="AE472" i="1" s="1"/>
  <c r="AA537" i="1"/>
  <c r="AB537" i="1" s="1"/>
  <c r="AC537" i="1" s="1"/>
  <c r="AE537" i="1" s="1"/>
  <c r="AA546" i="1"/>
  <c r="AB546" i="1" s="1"/>
  <c r="AC546" i="1" s="1"/>
  <c r="AE546" i="1" s="1"/>
  <c r="AA516" i="1"/>
  <c r="AB516" i="1" s="1"/>
  <c r="AC516" i="1" s="1"/>
  <c r="AE516" i="1" s="1"/>
  <c r="AA560" i="1"/>
  <c r="AB560" i="1" s="1"/>
  <c r="AC560" i="1" s="1"/>
  <c r="AE560" i="1" s="1"/>
  <c r="AA564" i="1"/>
  <c r="AB564" i="1" s="1"/>
  <c r="AC564" i="1" s="1"/>
  <c r="AE564" i="1" s="1"/>
  <c r="AA233" i="1"/>
  <c r="AB233" i="1" s="1"/>
  <c r="AC233" i="1" s="1"/>
  <c r="AE233" i="1" s="1"/>
  <c r="AA550" i="1"/>
  <c r="AB550" i="1" s="1"/>
  <c r="AC550" i="1" s="1"/>
  <c r="AE550" i="1" s="1"/>
  <c r="AA519" i="1"/>
  <c r="AB519" i="1" s="1"/>
  <c r="AC519" i="1" s="1"/>
  <c r="AE519" i="1" s="1"/>
  <c r="AA548" i="1"/>
  <c r="AB548" i="1" s="1"/>
  <c r="AC548" i="1" s="1"/>
  <c r="AE548" i="1" s="1"/>
  <c r="AA488" i="1"/>
  <c r="AB488" i="1" s="1"/>
  <c r="AC488" i="1" s="1"/>
  <c r="AE488" i="1" s="1"/>
  <c r="AA407" i="1"/>
  <c r="AB407" i="1" s="1"/>
  <c r="AC407" i="1" s="1"/>
  <c r="AE407" i="1" s="1"/>
  <c r="AA551" i="1"/>
  <c r="AB551" i="1" s="1"/>
  <c r="AC551" i="1" s="1"/>
  <c r="AE551" i="1" s="1"/>
  <c r="AA566" i="1"/>
  <c r="AB566" i="1" s="1"/>
  <c r="AC566" i="1" s="1"/>
  <c r="AE566" i="1" s="1"/>
  <c r="AA563" i="1"/>
  <c r="AB563" i="1" s="1"/>
  <c r="AC563" i="1" s="1"/>
  <c r="AE563" i="1" s="1"/>
  <c r="AA557" i="1"/>
  <c r="AB557" i="1" s="1"/>
  <c r="AC557" i="1" s="1"/>
  <c r="AE557" i="1" s="1"/>
  <c r="AA640" i="1"/>
  <c r="AB640" i="1" s="1"/>
  <c r="AC640" i="1" s="1"/>
  <c r="AE640" i="1" s="1"/>
  <c r="AA418" i="1"/>
  <c r="AB418" i="1" s="1"/>
  <c r="AC418" i="1" s="1"/>
  <c r="AE418" i="1" s="1"/>
  <c r="AA415" i="1"/>
  <c r="AB415" i="1" s="1"/>
  <c r="AC415" i="1" s="1"/>
  <c r="AE415" i="1" s="1"/>
  <c r="AA561" i="1"/>
  <c r="AB561" i="1" s="1"/>
  <c r="AC561" i="1" s="1"/>
  <c r="AE561" i="1" s="1"/>
  <c r="AA547" i="1"/>
  <c r="AB547" i="1" s="1"/>
  <c r="AC547" i="1" s="1"/>
  <c r="AE547" i="1" s="1"/>
  <c r="AA559" i="1"/>
  <c r="AB559" i="1" s="1"/>
  <c r="AC559" i="1" s="1"/>
  <c r="AE559" i="1" s="1"/>
  <c r="AA556" i="1"/>
  <c r="AB556" i="1" s="1"/>
  <c r="AC556" i="1" s="1"/>
  <c r="AE556" i="1" s="1"/>
  <c r="AA562" i="1"/>
  <c r="AB562" i="1" s="1"/>
  <c r="AC562" i="1" s="1"/>
  <c r="AE562" i="1" s="1"/>
  <c r="AA23" i="1"/>
  <c r="AB23" i="1" s="1"/>
  <c r="AC23" i="1" s="1"/>
  <c r="AE23" i="1" s="1"/>
  <c r="W589" i="1"/>
  <c r="AD589" i="1" s="1"/>
  <c r="X589" i="1"/>
  <c r="Y589" i="1"/>
  <c r="Z589" i="1"/>
  <c r="W227" i="1"/>
  <c r="AD227" i="1" s="1"/>
  <c r="X227" i="1"/>
  <c r="Y227" i="1"/>
  <c r="Z227" i="1"/>
  <c r="W520" i="1"/>
  <c r="AD520" i="1" s="1"/>
  <c r="X520" i="1"/>
  <c r="Y520" i="1"/>
  <c r="Z520" i="1"/>
  <c r="W542" i="1"/>
  <c r="AD542" i="1" s="1"/>
  <c r="X542" i="1"/>
  <c r="Y542" i="1"/>
  <c r="Z542" i="1"/>
  <c r="W590" i="1"/>
  <c r="AD590" i="1" s="1"/>
  <c r="X590" i="1"/>
  <c r="Y590" i="1"/>
  <c r="Z590" i="1"/>
  <c r="W591" i="1"/>
  <c r="AD591" i="1" s="1"/>
  <c r="X591" i="1"/>
  <c r="Y591" i="1"/>
  <c r="Z591" i="1"/>
  <c r="W476" i="1"/>
  <c r="AD476" i="1" s="1"/>
  <c r="X476" i="1"/>
  <c r="Y476" i="1"/>
  <c r="Z476" i="1"/>
  <c r="W456" i="1"/>
  <c r="AD456" i="1" s="1"/>
  <c r="X456" i="1"/>
  <c r="Y456" i="1"/>
  <c r="Z456" i="1"/>
  <c r="W592" i="1"/>
  <c r="AD592" i="1" s="1"/>
  <c r="X592" i="1"/>
  <c r="Y592" i="1"/>
  <c r="Z592" i="1"/>
  <c r="W593" i="1"/>
  <c r="AD593" i="1" s="1"/>
  <c r="X593" i="1"/>
  <c r="Y593" i="1"/>
  <c r="Z593" i="1"/>
  <c r="W553" i="1"/>
  <c r="AD553" i="1" s="1"/>
  <c r="X553" i="1"/>
  <c r="Y553" i="1"/>
  <c r="Z553" i="1"/>
  <c r="W554" i="1"/>
  <c r="AD554" i="1" s="1"/>
  <c r="X554" i="1"/>
  <c r="Y554" i="1"/>
  <c r="Z554" i="1"/>
  <c r="W416" i="1"/>
  <c r="AD416" i="1" s="1"/>
  <c r="X416" i="1"/>
  <c r="Y416" i="1"/>
  <c r="Z416" i="1"/>
  <c r="W517" i="1"/>
  <c r="AD517" i="1" s="1"/>
  <c r="X517" i="1"/>
  <c r="Y517" i="1"/>
  <c r="Z517" i="1"/>
  <c r="W549" i="1"/>
  <c r="AD549" i="1" s="1"/>
  <c r="X549" i="1"/>
  <c r="Y549" i="1"/>
  <c r="Z549" i="1"/>
  <c r="W594" i="1"/>
  <c r="AD594" i="1" s="1"/>
  <c r="X594" i="1"/>
  <c r="Y594" i="1"/>
  <c r="Z594" i="1"/>
  <c r="W595" i="1"/>
  <c r="AD595" i="1" s="1"/>
  <c r="X595" i="1"/>
  <c r="Y595" i="1"/>
  <c r="Z595" i="1"/>
  <c r="W543" i="1"/>
  <c r="AD543" i="1" s="1"/>
  <c r="X543" i="1"/>
  <c r="Y543" i="1"/>
  <c r="Z543" i="1"/>
  <c r="W582" i="1"/>
  <c r="AD582" i="1" s="1"/>
  <c r="X582" i="1"/>
  <c r="Y582" i="1"/>
  <c r="Z582" i="1"/>
  <c r="W583" i="1"/>
  <c r="AD583" i="1" s="1"/>
  <c r="X583" i="1"/>
  <c r="Y583" i="1"/>
  <c r="Z583" i="1"/>
  <c r="W596" i="1"/>
  <c r="AD596" i="1" s="1"/>
  <c r="X596" i="1"/>
  <c r="Y596" i="1"/>
  <c r="Z596" i="1"/>
  <c r="W597" i="1"/>
  <c r="AD597" i="1" s="1"/>
  <c r="X597" i="1"/>
  <c r="Y597" i="1"/>
  <c r="Z597" i="1"/>
  <c r="W453" i="1"/>
  <c r="AD453" i="1" s="1"/>
  <c r="X453" i="1"/>
  <c r="Y453" i="1"/>
  <c r="Z453" i="1"/>
  <c r="W454" i="1"/>
  <c r="AD454" i="1" s="1"/>
  <c r="X454" i="1"/>
  <c r="Y454" i="1"/>
  <c r="Z454" i="1"/>
  <c r="AD575" i="1"/>
  <c r="Y575" i="1"/>
  <c r="Z575" i="1"/>
  <c r="W573" i="1"/>
  <c r="AD573" i="1" s="1"/>
  <c r="X573" i="1"/>
  <c r="Y573" i="1"/>
  <c r="Z573" i="1"/>
  <c r="W584" i="1"/>
  <c r="AD584" i="1" s="1"/>
  <c r="X584" i="1"/>
  <c r="Y584" i="1"/>
  <c r="Z584" i="1"/>
  <c r="W485" i="1"/>
  <c r="AD485" i="1" s="1"/>
  <c r="X485" i="1"/>
  <c r="Y485" i="1"/>
  <c r="Z485" i="1"/>
  <c r="W507" i="1"/>
  <c r="AD507" i="1" s="1"/>
  <c r="X507" i="1"/>
  <c r="Y507" i="1"/>
  <c r="Z507" i="1"/>
  <c r="W508" i="1"/>
  <c r="AD508" i="1" s="1"/>
  <c r="X508" i="1"/>
  <c r="Y508" i="1"/>
  <c r="Z508" i="1"/>
  <c r="W435" i="1"/>
  <c r="AD435" i="1" s="1"/>
  <c r="X435" i="1"/>
  <c r="Y435" i="1"/>
  <c r="Z435" i="1"/>
  <c r="Z629" i="1"/>
  <c r="Z628" i="1"/>
  <c r="W627" i="1"/>
  <c r="AD627" i="1" s="1"/>
  <c r="Y626" i="1"/>
  <c r="Z11" i="1"/>
  <c r="Z625" i="1"/>
  <c r="W639" i="1"/>
  <c r="AD639" i="1" s="1"/>
  <c r="W638" i="1"/>
  <c r="AD638" i="1" s="1"/>
  <c r="Y244" i="1"/>
  <c r="W637" i="1"/>
  <c r="AD637" i="1" s="1"/>
  <c r="W134" i="1"/>
  <c r="AD134" i="1" s="1"/>
  <c r="Z133" i="1"/>
  <c r="W132" i="1"/>
  <c r="AD132" i="1" s="1"/>
  <c r="W636" i="1"/>
  <c r="AD636" i="1" s="1"/>
  <c r="Y635" i="1"/>
  <c r="W492" i="1"/>
  <c r="AD492" i="1" s="1"/>
  <c r="W491" i="1"/>
  <c r="AD491" i="1" s="1"/>
  <c r="W634" i="1"/>
  <c r="AD634" i="1" s="1"/>
  <c r="W633" i="1"/>
  <c r="AD633" i="1" s="1"/>
  <c r="Z180" i="1"/>
  <c r="Y632" i="1"/>
  <c r="Y631" i="1"/>
  <c r="W396" i="1"/>
  <c r="AD396" i="1" s="1"/>
  <c r="Y630" i="1"/>
  <c r="W467" i="1"/>
  <c r="AD467" i="1" s="1"/>
  <c r="X467" i="1"/>
  <c r="Y467" i="1"/>
  <c r="Z467" i="1"/>
  <c r="W608" i="1"/>
  <c r="AD608" i="1" s="1"/>
  <c r="X608" i="1"/>
  <c r="Y608" i="1"/>
  <c r="Z608" i="1"/>
  <c r="W618" i="1"/>
  <c r="AD618" i="1" s="1"/>
  <c r="X618" i="1"/>
  <c r="Y618" i="1"/>
  <c r="Z618" i="1"/>
  <c r="W619" i="1"/>
  <c r="AD619" i="1" s="1"/>
  <c r="X619" i="1"/>
  <c r="Y619" i="1"/>
  <c r="Z619" i="1"/>
  <c r="W577" i="1"/>
  <c r="AD577" i="1" s="1"/>
  <c r="X577" i="1"/>
  <c r="Y577" i="1"/>
  <c r="Z577" i="1"/>
  <c r="W600" i="1"/>
  <c r="AD600" i="1" s="1"/>
  <c r="X600" i="1"/>
  <c r="Y600" i="1"/>
  <c r="Z600" i="1"/>
  <c r="W587" i="1"/>
  <c r="AD587" i="1" s="1"/>
  <c r="X587" i="1"/>
  <c r="Y587" i="1"/>
  <c r="Z587" i="1"/>
  <c r="W620" i="1"/>
  <c r="AD620" i="1" s="1"/>
  <c r="X620" i="1"/>
  <c r="Y620" i="1"/>
  <c r="Z620" i="1"/>
  <c r="W621" i="1"/>
  <c r="AD621" i="1" s="1"/>
  <c r="X621" i="1"/>
  <c r="Y621" i="1"/>
  <c r="Z621" i="1"/>
  <c r="W544" i="1"/>
  <c r="AD544" i="1" s="1"/>
  <c r="X544" i="1"/>
  <c r="Y544" i="1"/>
  <c r="Z544" i="1"/>
  <c r="W622" i="1"/>
  <c r="AD622" i="1" s="1"/>
  <c r="X622" i="1"/>
  <c r="Y622" i="1"/>
  <c r="Z622" i="1"/>
  <c r="W623" i="1"/>
  <c r="AD623" i="1" s="1"/>
  <c r="X623" i="1"/>
  <c r="Y623" i="1"/>
  <c r="Z623" i="1"/>
  <c r="W323" i="1"/>
  <c r="AD323" i="1" s="1"/>
  <c r="X323" i="1"/>
  <c r="Y323" i="1"/>
  <c r="Z323" i="1"/>
  <c r="W578" i="1"/>
  <c r="AD578" i="1" s="1"/>
  <c r="X578" i="1"/>
  <c r="Y578" i="1"/>
  <c r="Z578" i="1"/>
  <c r="W588" i="1"/>
  <c r="AD588" i="1" s="1"/>
  <c r="X588" i="1"/>
  <c r="Y588" i="1"/>
  <c r="Z588" i="1"/>
  <c r="W579" i="1"/>
  <c r="AD579" i="1" s="1"/>
  <c r="X579" i="1"/>
  <c r="Y579" i="1"/>
  <c r="Z579" i="1"/>
  <c r="W624" i="1"/>
  <c r="AD624" i="1" s="1"/>
  <c r="X624" i="1"/>
  <c r="Y624" i="1"/>
  <c r="Z624" i="1"/>
  <c r="W610" i="1"/>
  <c r="AD610" i="1" s="1"/>
  <c r="X610" i="1"/>
  <c r="Y610" i="1"/>
  <c r="Z610" i="1"/>
  <c r="W419" i="1"/>
  <c r="AD419" i="1" s="1"/>
  <c r="X419" i="1"/>
  <c r="Y419" i="1"/>
  <c r="Z419" i="1"/>
  <c r="W611" i="1"/>
  <c r="AD611" i="1" s="1"/>
  <c r="X611" i="1"/>
  <c r="Y611" i="1"/>
  <c r="Z611" i="1"/>
  <c r="W612" i="1"/>
  <c r="AD612" i="1" s="1"/>
  <c r="X612" i="1"/>
  <c r="Y612" i="1"/>
  <c r="Z612" i="1"/>
  <c r="W613" i="1"/>
  <c r="AD613" i="1" s="1"/>
  <c r="X613" i="1"/>
  <c r="Y613" i="1"/>
  <c r="Z613" i="1"/>
  <c r="W408" i="1"/>
  <c r="AD408" i="1" s="1"/>
  <c r="X408" i="1"/>
  <c r="Y408" i="1"/>
  <c r="Z408" i="1"/>
  <c r="X630" i="1"/>
  <c r="W555" i="1"/>
  <c r="AD555" i="1" s="1"/>
  <c r="X555" i="1"/>
  <c r="Y555" i="1"/>
  <c r="Z555" i="1"/>
  <c r="W536" i="1"/>
  <c r="AD536" i="1" s="1"/>
  <c r="X536" i="1"/>
  <c r="Y536" i="1"/>
  <c r="Z536" i="1"/>
  <c r="X396" i="1"/>
  <c r="X631" i="1"/>
  <c r="W607" i="1"/>
  <c r="AD607" i="1" s="1"/>
  <c r="X607" i="1"/>
  <c r="Y607" i="1"/>
  <c r="Z607" i="1"/>
  <c r="W440" i="1"/>
  <c r="AD440" i="1" s="1"/>
  <c r="X440" i="1"/>
  <c r="Y440" i="1"/>
  <c r="Z440" i="1"/>
  <c r="X632" i="1"/>
  <c r="X180" i="1"/>
  <c r="W345" i="1"/>
  <c r="AD345" i="1" s="1"/>
  <c r="X345" i="1"/>
  <c r="Y345" i="1"/>
  <c r="Z345" i="1"/>
  <c r="W580" i="1"/>
  <c r="AD580" i="1" s="1"/>
  <c r="X580" i="1"/>
  <c r="Y580" i="1"/>
  <c r="Z580" i="1"/>
  <c r="W603" i="1"/>
  <c r="AD603" i="1" s="1"/>
  <c r="X603" i="1"/>
  <c r="Y603" i="1"/>
  <c r="Z603" i="1"/>
  <c r="W604" i="1"/>
  <c r="AD604" i="1" s="1"/>
  <c r="X604" i="1"/>
  <c r="Y604" i="1"/>
  <c r="Z604" i="1"/>
  <c r="W614" i="1"/>
  <c r="AD614" i="1" s="1"/>
  <c r="X614" i="1"/>
  <c r="Y614" i="1"/>
  <c r="Z614" i="1"/>
  <c r="W378" i="1"/>
  <c r="AD378" i="1" s="1"/>
  <c r="X378" i="1"/>
  <c r="Y378" i="1"/>
  <c r="Z378" i="1"/>
  <c r="W250" i="1"/>
  <c r="AD250" i="1" s="1"/>
  <c r="X250" i="1"/>
  <c r="Y250" i="1"/>
  <c r="Z250" i="1"/>
  <c r="X633" i="1"/>
  <c r="X634" i="1"/>
  <c r="W598" i="1"/>
  <c r="AD598" i="1" s="1"/>
  <c r="X598" i="1"/>
  <c r="Y598" i="1"/>
  <c r="Z598" i="1"/>
  <c r="W599" i="1"/>
  <c r="AD599" i="1" s="1"/>
  <c r="X599" i="1"/>
  <c r="Y599" i="1"/>
  <c r="Z599" i="1"/>
  <c r="X491" i="1"/>
  <c r="X492" i="1"/>
  <c r="W585" i="1"/>
  <c r="AD585" i="1" s="1"/>
  <c r="X585" i="1"/>
  <c r="Y585" i="1"/>
  <c r="Z585" i="1"/>
  <c r="W567" i="1"/>
  <c r="AD567" i="1" s="1"/>
  <c r="X567" i="1"/>
  <c r="Y567" i="1"/>
  <c r="Z567" i="1"/>
  <c r="X635" i="1"/>
  <c r="X636" i="1"/>
  <c r="X132" i="1"/>
  <c r="X133" i="1"/>
  <c r="X134" i="1"/>
  <c r="W615" i="1"/>
  <c r="AD615" i="1" s="1"/>
  <c r="X615" i="1"/>
  <c r="Y615" i="1"/>
  <c r="Z615" i="1"/>
  <c r="W541" i="1"/>
  <c r="AD541" i="1" s="1"/>
  <c r="X541" i="1"/>
  <c r="Y541" i="1"/>
  <c r="Z541" i="1"/>
  <c r="W616" i="1"/>
  <c r="AD616" i="1" s="1"/>
  <c r="X616" i="1"/>
  <c r="Y616" i="1"/>
  <c r="Z616" i="1"/>
  <c r="W617" i="1"/>
  <c r="AD617" i="1" s="1"/>
  <c r="X617" i="1"/>
  <c r="Y617" i="1"/>
  <c r="Z617" i="1"/>
  <c r="AD581" i="1"/>
  <c r="X581" i="1"/>
  <c r="Y581" i="1"/>
  <c r="Z581" i="1"/>
  <c r="X637" i="1"/>
  <c r="W586" i="1"/>
  <c r="AD586" i="1" s="1"/>
  <c r="X586" i="1"/>
  <c r="Y586" i="1"/>
  <c r="Z586" i="1"/>
  <c r="X244" i="1"/>
  <c r="X638" i="1"/>
  <c r="X639" i="1"/>
  <c r="W605" i="1"/>
  <c r="AD605" i="1" s="1"/>
  <c r="X605" i="1"/>
  <c r="Y605" i="1"/>
  <c r="Z605" i="1"/>
  <c r="W606" i="1"/>
  <c r="AD606" i="1" s="1"/>
  <c r="X606" i="1"/>
  <c r="Y606" i="1"/>
  <c r="Z606" i="1"/>
  <c r="W538" i="1"/>
  <c r="AD538" i="1" s="1"/>
  <c r="X538" i="1"/>
  <c r="Y538" i="1"/>
  <c r="Z538" i="1"/>
  <c r="X625" i="1"/>
  <c r="W576" i="1"/>
  <c r="AD576" i="1" s="1"/>
  <c r="X576" i="1"/>
  <c r="Y576" i="1"/>
  <c r="Z576" i="1"/>
  <c r="W574" i="1"/>
  <c r="AD574" i="1" s="1"/>
  <c r="X574" i="1"/>
  <c r="Y574" i="1"/>
  <c r="Z574" i="1"/>
  <c r="X11" i="1"/>
  <c r="W510" i="1"/>
  <c r="AD510" i="1" s="1"/>
  <c r="X510" i="1"/>
  <c r="Y510" i="1"/>
  <c r="Z510" i="1"/>
  <c r="W609" i="1"/>
  <c r="AD609" i="1" s="1"/>
  <c r="X609" i="1"/>
  <c r="Y609" i="1"/>
  <c r="Z609" i="1"/>
  <c r="X626" i="1"/>
  <c r="X627" i="1"/>
  <c r="W601" i="1"/>
  <c r="AD601" i="1" s="1"/>
  <c r="X601" i="1"/>
  <c r="Y601" i="1"/>
  <c r="Z601" i="1"/>
  <c r="W602" i="1"/>
  <c r="AD602" i="1" s="1"/>
  <c r="X602" i="1"/>
  <c r="Y602" i="1"/>
  <c r="Z602" i="1"/>
  <c r="W698" i="1"/>
  <c r="AD698" i="1" s="1"/>
  <c r="X698" i="1"/>
  <c r="Y698" i="1"/>
  <c r="Z698" i="1"/>
  <c r="W465" i="1"/>
  <c r="AD465" i="1" s="1"/>
  <c r="X465" i="1"/>
  <c r="Y465" i="1"/>
  <c r="Z465" i="1"/>
  <c r="W535" i="1"/>
  <c r="AD535" i="1" s="1"/>
  <c r="X535" i="1"/>
  <c r="Y535" i="1"/>
  <c r="Z535" i="1"/>
  <c r="W568" i="1"/>
  <c r="AD568" i="1" s="1"/>
  <c r="X568" i="1"/>
  <c r="Y568" i="1"/>
  <c r="Z568" i="1"/>
  <c r="W569" i="1"/>
  <c r="AD569" i="1" s="1"/>
  <c r="X569" i="1"/>
  <c r="Y569" i="1"/>
  <c r="Z569" i="1"/>
  <c r="W572" i="1"/>
  <c r="AD572" i="1" s="1"/>
  <c r="X572" i="1"/>
  <c r="Y572" i="1"/>
  <c r="Z572" i="1"/>
  <c r="X628" i="1"/>
  <c r="X629" i="1"/>
  <c r="W275" i="1"/>
  <c r="AD275" i="1" s="1"/>
  <c r="X275" i="1"/>
  <c r="Y275" i="1"/>
  <c r="Z275" i="1"/>
  <c r="W191" i="1"/>
  <c r="AD191" i="1" s="1"/>
  <c r="X191" i="1"/>
  <c r="Y191" i="1"/>
  <c r="Z191" i="1"/>
  <c r="N275" i="1"/>
  <c r="N629" i="1"/>
  <c r="N628" i="1"/>
  <c r="N535" i="1"/>
  <c r="N465" i="1"/>
  <c r="N698" i="1"/>
  <c r="N602" i="1"/>
  <c r="N601" i="1"/>
  <c r="N609" i="1"/>
  <c r="N510" i="1"/>
  <c r="N574" i="1"/>
  <c r="N538" i="1"/>
  <c r="N606" i="1"/>
  <c r="N605" i="1"/>
  <c r="N639" i="1"/>
  <c r="N637" i="1"/>
  <c r="N581" i="1"/>
  <c r="N617" i="1"/>
  <c r="N616" i="1"/>
  <c r="N541" i="1"/>
  <c r="N615" i="1"/>
  <c r="N636" i="1"/>
  <c r="N635" i="1"/>
  <c r="N567" i="1"/>
  <c r="N585" i="1"/>
  <c r="N492" i="1"/>
  <c r="N491" i="1"/>
  <c r="N599" i="1"/>
  <c r="N598" i="1"/>
  <c r="N634" i="1"/>
  <c r="N633" i="1"/>
  <c r="N250" i="1"/>
  <c r="N378" i="1"/>
  <c r="N604" i="1"/>
  <c r="N603" i="1"/>
  <c r="N580" i="1"/>
  <c r="N345" i="1"/>
  <c r="N632" i="1"/>
  <c r="N440" i="1"/>
  <c r="N607" i="1"/>
  <c r="N631" i="1"/>
  <c r="N396" i="1"/>
  <c r="N536" i="1"/>
  <c r="N555" i="1"/>
  <c r="N630" i="1"/>
  <c r="W635" i="1" l="1"/>
  <c r="AD635" i="1" s="1"/>
  <c r="AA520" i="1"/>
  <c r="AB520" i="1" s="1"/>
  <c r="AC520" i="1" s="1"/>
  <c r="AE520" i="1" s="1"/>
  <c r="AA583" i="1"/>
  <c r="AB583" i="1" s="1"/>
  <c r="AC583" i="1" s="1"/>
  <c r="AA454" i="1"/>
  <c r="AB454" i="1" s="1"/>
  <c r="AC454" i="1" s="1"/>
  <c r="AE454" i="1" s="1"/>
  <c r="AA542" i="1"/>
  <c r="AB542" i="1" s="1"/>
  <c r="AC542" i="1" s="1"/>
  <c r="AE542" i="1" s="1"/>
  <c r="AA456" i="1"/>
  <c r="AB456" i="1" s="1"/>
  <c r="AC456" i="1" s="1"/>
  <c r="AE456" i="1" s="1"/>
  <c r="AA485" i="1"/>
  <c r="AB485" i="1" s="1"/>
  <c r="AC485" i="1" s="1"/>
  <c r="AE485" i="1" s="1"/>
  <c r="AA594" i="1"/>
  <c r="AB594" i="1" s="1"/>
  <c r="AC594" i="1" s="1"/>
  <c r="AE594" i="1" s="1"/>
  <c r="AA584" i="1"/>
  <c r="AB584" i="1" s="1"/>
  <c r="AC584" i="1" s="1"/>
  <c r="AE584" i="1" s="1"/>
  <c r="AA582" i="1"/>
  <c r="AB582" i="1" s="1"/>
  <c r="AC582" i="1" s="1"/>
  <c r="AA453" i="1"/>
  <c r="AB453" i="1" s="1"/>
  <c r="AC453" i="1" s="1"/>
  <c r="AE453" i="1" s="1"/>
  <c r="AA554" i="1"/>
  <c r="AB554" i="1" s="1"/>
  <c r="AC554" i="1" s="1"/>
  <c r="AE554" i="1" s="1"/>
  <c r="AA435" i="1"/>
  <c r="AB435" i="1" s="1"/>
  <c r="AC435" i="1" s="1"/>
  <c r="AE435" i="1" s="1"/>
  <c r="AA549" i="1"/>
  <c r="AB549" i="1" s="1"/>
  <c r="AC549" i="1" s="1"/>
  <c r="AE549" i="1" s="1"/>
  <c r="AA553" i="1"/>
  <c r="AB553" i="1" s="1"/>
  <c r="AC553" i="1" s="1"/>
  <c r="AE553" i="1" s="1"/>
  <c r="AA476" i="1"/>
  <c r="AB476" i="1" s="1"/>
  <c r="AC476" i="1" s="1"/>
  <c r="AE476" i="1" s="1"/>
  <c r="AA508" i="1"/>
  <c r="AB508" i="1" s="1"/>
  <c r="AC508" i="1" s="1"/>
  <c r="AE508" i="1" s="1"/>
  <c r="AA597" i="1"/>
  <c r="AB597" i="1" s="1"/>
  <c r="AC597" i="1" s="1"/>
  <c r="AE597" i="1" s="1"/>
  <c r="AA517" i="1"/>
  <c r="AB517" i="1" s="1"/>
  <c r="AC517" i="1" s="1"/>
  <c r="AE517" i="1" s="1"/>
  <c r="AA591" i="1"/>
  <c r="AB591" i="1" s="1"/>
  <c r="AC591" i="1" s="1"/>
  <c r="AE591" i="1" s="1"/>
  <c r="AA507" i="1"/>
  <c r="AB507" i="1" s="1"/>
  <c r="AC507" i="1" s="1"/>
  <c r="AE507" i="1" s="1"/>
  <c r="AA575" i="1"/>
  <c r="AB575" i="1" s="1"/>
  <c r="AC575" i="1" s="1"/>
  <c r="AA596" i="1"/>
  <c r="AB596" i="1" s="1"/>
  <c r="AC596" i="1" s="1"/>
  <c r="AE596" i="1" s="1"/>
  <c r="AA595" i="1"/>
  <c r="AB595" i="1" s="1"/>
  <c r="AC595" i="1" s="1"/>
  <c r="AE595" i="1" s="1"/>
  <c r="AA416" i="1"/>
  <c r="AB416" i="1" s="1"/>
  <c r="AC416" i="1" s="1"/>
  <c r="AE416" i="1" s="1"/>
  <c r="AA592" i="1"/>
  <c r="AB592" i="1" s="1"/>
  <c r="AC592" i="1" s="1"/>
  <c r="AE592" i="1" s="1"/>
  <c r="AA590" i="1"/>
  <c r="AB590" i="1" s="1"/>
  <c r="AC590" i="1" s="1"/>
  <c r="AE590" i="1" s="1"/>
  <c r="AA589" i="1"/>
  <c r="AB589" i="1" s="1"/>
  <c r="AC589" i="1" s="1"/>
  <c r="AE589" i="1" s="1"/>
  <c r="AA543" i="1"/>
  <c r="AB543" i="1" s="1"/>
  <c r="AC543" i="1" s="1"/>
  <c r="AE543" i="1" s="1"/>
  <c r="AA593" i="1"/>
  <c r="AB593" i="1" s="1"/>
  <c r="AC593" i="1" s="1"/>
  <c r="AE593" i="1" s="1"/>
  <c r="AA227" i="1"/>
  <c r="AB227" i="1" s="1"/>
  <c r="AC227" i="1" s="1"/>
  <c r="AE227" i="1" s="1"/>
  <c r="AA573" i="1"/>
  <c r="AB573" i="1" s="1"/>
  <c r="AC573" i="1" s="1"/>
  <c r="Y629" i="1"/>
  <c r="AA629" i="1" s="1"/>
  <c r="AB629" i="1" s="1"/>
  <c r="AC629" i="1" s="1"/>
  <c r="AE629" i="1" s="1"/>
  <c r="W629" i="1"/>
  <c r="AD629" i="1" s="1"/>
  <c r="Y628" i="1"/>
  <c r="AA628" i="1" s="1"/>
  <c r="AB628" i="1" s="1"/>
  <c r="AC628" i="1" s="1"/>
  <c r="AE628" i="1" s="1"/>
  <c r="Z627" i="1"/>
  <c r="W628" i="1"/>
  <c r="AD628" i="1" s="1"/>
  <c r="Y132" i="1"/>
  <c r="Z132" i="1"/>
  <c r="Y627" i="1"/>
  <c r="Y11" i="1"/>
  <c r="AA11" i="1" s="1"/>
  <c r="AB11" i="1" s="1"/>
  <c r="AC11" i="1" s="1"/>
  <c r="AE11" i="1" s="1"/>
  <c r="W626" i="1"/>
  <c r="AD626" i="1" s="1"/>
  <c r="W11" i="1"/>
  <c r="AD11" i="1" s="1"/>
  <c r="Z626" i="1"/>
  <c r="AA626" i="1" s="1"/>
  <c r="AB626" i="1" s="1"/>
  <c r="AC626" i="1" s="1"/>
  <c r="AE626" i="1" s="1"/>
  <c r="Y625" i="1"/>
  <c r="AA625" i="1" s="1"/>
  <c r="AB625" i="1" s="1"/>
  <c r="AC625" i="1" s="1"/>
  <c r="AE625" i="1" s="1"/>
  <c r="Z636" i="1"/>
  <c r="W625" i="1"/>
  <c r="AD625" i="1" s="1"/>
  <c r="Y636" i="1"/>
  <c r="Z635" i="1"/>
  <c r="AA635" i="1" s="1"/>
  <c r="AB635" i="1" s="1"/>
  <c r="AC635" i="1" s="1"/>
  <c r="AE635" i="1" s="1"/>
  <c r="Z491" i="1"/>
  <c r="W631" i="1"/>
  <c r="AD631" i="1" s="1"/>
  <c r="Z492" i="1"/>
  <c r="Y492" i="1"/>
  <c r="Z634" i="1"/>
  <c r="Z639" i="1"/>
  <c r="Y634" i="1"/>
  <c r="W630" i="1"/>
  <c r="AD630" i="1" s="1"/>
  <c r="Y639" i="1"/>
  <c r="Y491" i="1"/>
  <c r="Y133" i="1"/>
  <c r="AA133" i="1" s="1"/>
  <c r="AB133" i="1" s="1"/>
  <c r="AC133" i="1" s="1"/>
  <c r="AE133" i="1" s="1"/>
  <c r="Z396" i="1"/>
  <c r="Z630" i="1"/>
  <c r="AA630" i="1" s="1"/>
  <c r="AB630" i="1" s="1"/>
  <c r="AC630" i="1" s="1"/>
  <c r="AE630" i="1" s="1"/>
  <c r="W632" i="1"/>
  <c r="AD632" i="1" s="1"/>
  <c r="W244" i="1"/>
  <c r="AD244" i="1" s="1"/>
  <c r="Z638" i="1"/>
  <c r="Y180" i="1"/>
  <c r="AA180" i="1" s="1"/>
  <c r="AB180" i="1" s="1"/>
  <c r="AC180" i="1" s="1"/>
  <c r="AE180" i="1" s="1"/>
  <c r="Y638" i="1"/>
  <c r="Z637" i="1"/>
  <c r="Z134" i="1"/>
  <c r="W180" i="1"/>
  <c r="AD180" i="1" s="1"/>
  <c r="W133" i="1"/>
  <c r="AD133" i="1" s="1"/>
  <c r="Y396" i="1"/>
  <c r="Y637" i="1"/>
  <c r="Z633" i="1"/>
  <c r="Y134" i="1"/>
  <c r="Y633" i="1"/>
  <c r="Z632" i="1"/>
  <c r="AA632" i="1" s="1"/>
  <c r="AB632" i="1" s="1"/>
  <c r="AC632" i="1" s="1"/>
  <c r="AE632" i="1" s="1"/>
  <c r="Z631" i="1"/>
  <c r="AA631" i="1" s="1"/>
  <c r="AB631" i="1" s="1"/>
  <c r="AC631" i="1" s="1"/>
  <c r="AE631" i="1" s="1"/>
  <c r="Z244" i="1"/>
  <c r="AA244" i="1" s="1"/>
  <c r="AB244" i="1" s="1"/>
  <c r="AC244" i="1" s="1"/>
  <c r="AE244" i="1" s="1"/>
  <c r="AA572" i="1"/>
  <c r="AB572" i="1" s="1"/>
  <c r="AC572" i="1" s="1"/>
  <c r="AA620" i="1"/>
  <c r="AB620" i="1" s="1"/>
  <c r="AC620" i="1" s="1"/>
  <c r="AE620" i="1" s="1"/>
  <c r="AA618" i="1"/>
  <c r="AB618" i="1" s="1"/>
  <c r="AC618" i="1" s="1"/>
  <c r="AE618" i="1" s="1"/>
  <c r="AA619" i="1"/>
  <c r="AB619" i="1" s="1"/>
  <c r="AC619" i="1" s="1"/>
  <c r="AE619" i="1" s="1"/>
  <c r="AA579" i="1"/>
  <c r="AB579" i="1" s="1"/>
  <c r="AC579" i="1" s="1"/>
  <c r="AA599" i="1"/>
  <c r="AB599" i="1" s="1"/>
  <c r="AC599" i="1" s="1"/>
  <c r="AA567" i="1"/>
  <c r="AB567" i="1" s="1"/>
  <c r="AC567" i="1" s="1"/>
  <c r="AA345" i="1"/>
  <c r="AB345" i="1" s="1"/>
  <c r="AC345" i="1" s="1"/>
  <c r="AE345" i="1" s="1"/>
  <c r="AA538" i="1"/>
  <c r="AB538" i="1" s="1"/>
  <c r="AC538" i="1" s="1"/>
  <c r="AE538" i="1" s="1"/>
  <c r="AA623" i="1"/>
  <c r="AB623" i="1" s="1"/>
  <c r="AC623" i="1" s="1"/>
  <c r="AE623" i="1" s="1"/>
  <c r="AA611" i="1"/>
  <c r="AB611" i="1" s="1"/>
  <c r="AC611" i="1" s="1"/>
  <c r="AE611" i="1" s="1"/>
  <c r="AA586" i="1"/>
  <c r="AB586" i="1" s="1"/>
  <c r="AC586" i="1" s="1"/>
  <c r="AE586" i="1" s="1"/>
  <c r="AA602" i="1"/>
  <c r="AB602" i="1" s="1"/>
  <c r="AC602" i="1" s="1"/>
  <c r="AA408" i="1"/>
  <c r="AB408" i="1" s="1"/>
  <c r="AC408" i="1" s="1"/>
  <c r="AE408" i="1" s="1"/>
  <c r="AA609" i="1"/>
  <c r="AB609" i="1" s="1"/>
  <c r="AC609" i="1" s="1"/>
  <c r="AE609" i="1" s="1"/>
  <c r="AA419" i="1"/>
  <c r="AB419" i="1" s="1"/>
  <c r="AC419" i="1" s="1"/>
  <c r="AE419" i="1" s="1"/>
  <c r="AA581" i="1"/>
  <c r="AB581" i="1" s="1"/>
  <c r="AC581" i="1" s="1"/>
  <c r="AA555" i="1"/>
  <c r="AB555" i="1" s="1"/>
  <c r="AC555" i="1" s="1"/>
  <c r="AE555" i="1" s="1"/>
  <c r="AA587" i="1"/>
  <c r="AB587" i="1" s="1"/>
  <c r="AC587" i="1" s="1"/>
  <c r="AE587" i="1" s="1"/>
  <c r="AA622" i="1"/>
  <c r="AB622" i="1" s="1"/>
  <c r="AC622" i="1" s="1"/>
  <c r="AE622" i="1" s="1"/>
  <c r="AA576" i="1"/>
  <c r="AB576" i="1" s="1"/>
  <c r="AC576" i="1" s="1"/>
  <c r="AA603" i="1"/>
  <c r="AB603" i="1" s="1"/>
  <c r="AC603" i="1" s="1"/>
  <c r="AA588" i="1"/>
  <c r="AB588" i="1" s="1"/>
  <c r="AC588" i="1" s="1"/>
  <c r="AE588" i="1" s="1"/>
  <c r="AA614" i="1"/>
  <c r="AB614" i="1" s="1"/>
  <c r="AC614" i="1" s="1"/>
  <c r="AE614" i="1" s="1"/>
  <c r="AA607" i="1"/>
  <c r="AB607" i="1" s="1"/>
  <c r="AC607" i="1" s="1"/>
  <c r="AA598" i="1"/>
  <c r="AB598" i="1" s="1"/>
  <c r="AC598" i="1" s="1"/>
  <c r="AA613" i="1"/>
  <c r="AB613" i="1" s="1"/>
  <c r="AC613" i="1" s="1"/>
  <c r="AE613" i="1" s="1"/>
  <c r="AA610" i="1"/>
  <c r="AB610" i="1" s="1"/>
  <c r="AC610" i="1" s="1"/>
  <c r="AE610" i="1" s="1"/>
  <c r="AA578" i="1"/>
  <c r="AB578" i="1" s="1"/>
  <c r="AC578" i="1" s="1"/>
  <c r="AA544" i="1"/>
  <c r="AB544" i="1" s="1"/>
  <c r="AC544" i="1" s="1"/>
  <c r="AE544" i="1" s="1"/>
  <c r="AA600" i="1"/>
  <c r="AB600" i="1" s="1"/>
  <c r="AC600" i="1" s="1"/>
  <c r="AA608" i="1"/>
  <c r="AB608" i="1" s="1"/>
  <c r="AC608" i="1" s="1"/>
  <c r="AA615" i="1"/>
  <c r="AB615" i="1" s="1"/>
  <c r="AC615" i="1" s="1"/>
  <c r="AE615" i="1" s="1"/>
  <c r="AA250" i="1"/>
  <c r="AB250" i="1" s="1"/>
  <c r="AC250" i="1" s="1"/>
  <c r="AE250" i="1" s="1"/>
  <c r="AA191" i="1"/>
  <c r="AB191" i="1" s="1"/>
  <c r="AC191" i="1" s="1"/>
  <c r="AE191" i="1" s="1"/>
  <c r="AA465" i="1"/>
  <c r="AB465" i="1" s="1"/>
  <c r="AC465" i="1" s="1"/>
  <c r="AE465" i="1" s="1"/>
  <c r="AA574" i="1"/>
  <c r="AB574" i="1" s="1"/>
  <c r="AC574" i="1" s="1"/>
  <c r="AA605" i="1"/>
  <c r="AB605" i="1" s="1"/>
  <c r="AC605" i="1" s="1"/>
  <c r="AA536" i="1"/>
  <c r="AB536" i="1" s="1"/>
  <c r="AC536" i="1" s="1"/>
  <c r="AE536" i="1" s="1"/>
  <c r="AA616" i="1"/>
  <c r="AB616" i="1" s="1"/>
  <c r="AC616" i="1" s="1"/>
  <c r="AE616" i="1" s="1"/>
  <c r="AA612" i="1"/>
  <c r="AB612" i="1" s="1"/>
  <c r="AC612" i="1" s="1"/>
  <c r="AE612" i="1" s="1"/>
  <c r="AA624" i="1"/>
  <c r="AB624" i="1" s="1"/>
  <c r="AC624" i="1" s="1"/>
  <c r="AE624" i="1" s="1"/>
  <c r="AA323" i="1"/>
  <c r="AB323" i="1" s="1"/>
  <c r="AC323" i="1" s="1"/>
  <c r="AE323" i="1" s="1"/>
  <c r="AA621" i="1"/>
  <c r="AB621" i="1" s="1"/>
  <c r="AC621" i="1" s="1"/>
  <c r="AE621" i="1" s="1"/>
  <c r="AA577" i="1"/>
  <c r="AB577" i="1" s="1"/>
  <c r="AC577" i="1" s="1"/>
  <c r="AA467" i="1"/>
  <c r="AB467" i="1" s="1"/>
  <c r="AC467" i="1" s="1"/>
  <c r="AE467" i="1" s="1"/>
  <c r="AA568" i="1"/>
  <c r="AB568" i="1" s="1"/>
  <c r="AC568" i="1" s="1"/>
  <c r="AA698" i="1"/>
  <c r="AB698" i="1" s="1"/>
  <c r="AC698" i="1" s="1"/>
  <c r="AE698" i="1" s="1"/>
  <c r="AA601" i="1"/>
  <c r="AB601" i="1" s="1"/>
  <c r="AC601" i="1" s="1"/>
  <c r="AA569" i="1"/>
  <c r="AB569" i="1" s="1"/>
  <c r="AC569" i="1" s="1"/>
  <c r="AA617" i="1"/>
  <c r="AB617" i="1" s="1"/>
  <c r="AC617" i="1" s="1"/>
  <c r="AE617" i="1" s="1"/>
  <c r="AA604" i="1"/>
  <c r="AB604" i="1" s="1"/>
  <c r="AC604" i="1" s="1"/>
  <c r="AA580" i="1"/>
  <c r="AB580" i="1" s="1"/>
  <c r="AC580" i="1" s="1"/>
  <c r="AA606" i="1"/>
  <c r="AB606" i="1" s="1"/>
  <c r="AC606" i="1" s="1"/>
  <c r="AA378" i="1"/>
  <c r="AB378" i="1" s="1"/>
  <c r="AC378" i="1" s="1"/>
  <c r="AE378" i="1" s="1"/>
  <c r="AA535" i="1"/>
  <c r="AB535" i="1" s="1"/>
  <c r="AC535" i="1" s="1"/>
  <c r="AE535" i="1" s="1"/>
  <c r="AA541" i="1"/>
  <c r="AB541" i="1" s="1"/>
  <c r="AC541" i="1" s="1"/>
  <c r="AE541" i="1" s="1"/>
  <c r="AA275" i="1"/>
  <c r="AB275" i="1" s="1"/>
  <c r="AC275" i="1" s="1"/>
  <c r="AE275" i="1" s="1"/>
  <c r="AA510" i="1"/>
  <c r="AB510" i="1" s="1"/>
  <c r="AC510" i="1" s="1"/>
  <c r="AE510" i="1" s="1"/>
  <c r="AA585" i="1"/>
  <c r="AB585" i="1" s="1"/>
  <c r="AC585" i="1" s="1"/>
  <c r="AE585" i="1" s="1"/>
  <c r="AA440" i="1"/>
  <c r="AB440" i="1" s="1"/>
  <c r="AC440" i="1" s="1"/>
  <c r="AE440" i="1" s="1"/>
  <c r="AA132" i="1" l="1"/>
  <c r="AB132" i="1" s="1"/>
  <c r="AC132" i="1" s="1"/>
  <c r="AE132" i="1" s="1"/>
  <c r="AA627" i="1"/>
  <c r="AB627" i="1" s="1"/>
  <c r="AC627" i="1" s="1"/>
  <c r="AE627" i="1" s="1"/>
  <c r="AA636" i="1"/>
  <c r="AB636" i="1" s="1"/>
  <c r="AC636" i="1" s="1"/>
  <c r="AE636" i="1" s="1"/>
  <c r="AA639" i="1"/>
  <c r="AB639" i="1" s="1"/>
  <c r="AC639" i="1" s="1"/>
  <c r="AE639" i="1" s="1"/>
  <c r="AA634" i="1"/>
  <c r="AB634" i="1" s="1"/>
  <c r="AC634" i="1" s="1"/>
  <c r="AE634" i="1" s="1"/>
  <c r="AA492" i="1"/>
  <c r="AB492" i="1" s="1"/>
  <c r="AC492" i="1" s="1"/>
  <c r="AE492" i="1" s="1"/>
  <c r="AA637" i="1"/>
  <c r="AB637" i="1" s="1"/>
  <c r="AC637" i="1" s="1"/>
  <c r="AE637" i="1" s="1"/>
  <c r="AA491" i="1"/>
  <c r="AB491" i="1" s="1"/>
  <c r="AC491" i="1" s="1"/>
  <c r="AE491" i="1" s="1"/>
  <c r="AA638" i="1"/>
  <c r="AB638" i="1" s="1"/>
  <c r="AC638" i="1" s="1"/>
  <c r="AE638" i="1" s="1"/>
  <c r="AA633" i="1"/>
  <c r="AB633" i="1" s="1"/>
  <c r="AC633" i="1" s="1"/>
  <c r="AE633" i="1" s="1"/>
  <c r="AA134" i="1"/>
  <c r="AB134" i="1" s="1"/>
  <c r="AC134" i="1" s="1"/>
  <c r="AE134" i="1" s="1"/>
  <c r="AA396" i="1"/>
  <c r="AB396" i="1" s="1"/>
  <c r="AC396" i="1" s="1"/>
  <c r="AE396" i="1" s="1"/>
  <c r="AE330" i="1" l="1"/>
  <c r="AE330" i="1" a="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Hector Alejandro Gaviria</author>
  </authors>
  <commentList>
    <comment ref="Q1" authorId="0" shapeId="0" xr:uid="{059976A6-3002-4B04-87A1-406FE2BAD785}">
      <text>
        <r>
          <rPr>
            <b/>
            <sz val="9"/>
            <color indexed="81"/>
            <rFont val="Tahoma"/>
            <family val="2"/>
          </rPr>
          <t>Hector Alejandro Gaviria:</t>
        </r>
        <r>
          <rPr>
            <sz val="9"/>
            <color indexed="81"/>
            <rFont val="Tahoma"/>
            <family val="2"/>
          </rPr>
          <t xml:space="preserve">
QUE LLEVE LA HORA</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<sst xmlns="http://schemas.openxmlformats.org/spreadsheetml/2006/main" count="22847" uniqueCount="5475">
  <si>
    <t>DIRECCION</t>
  </si>
  <si>
    <t>MPIO</t>
  </si>
  <si>
    <t>FECHA INGRESO</t>
  </si>
  <si>
    <t>FECHA INICIO ANS</t>
  </si>
  <si>
    <t>CEDULA</t>
  </si>
  <si>
    <t>CLIENTE</t>
  </si>
  <si>
    <t>TELEFONO</t>
  </si>
  <si>
    <t>ELEMENTO</t>
  </si>
  <si>
    <t>OBSERVACION FENIX</t>
  </si>
  <si>
    <t>R/U</t>
  </si>
  <si>
    <t>SECTOR</t>
  </si>
  <si>
    <t>COORD</t>
  </si>
  <si>
    <t>ESTADO</t>
  </si>
  <si>
    <t>FECHA LIMITE</t>
  </si>
  <si>
    <t>ANS</t>
  </si>
  <si>
    <t>ENEDOM</t>
  </si>
  <si>
    <t>URBANA</t>
  </si>
  <si>
    <t xml:space="preserve"> </t>
  </si>
  <si>
    <t>RURAL</t>
  </si>
  <si>
    <t>MED</t>
  </si>
  <si>
    <t>ORIENTE</t>
  </si>
  <si>
    <t>REPL</t>
  </si>
  <si>
    <t>OCCIDENTE</t>
  </si>
  <si>
    <t>DESC</t>
  </si>
  <si>
    <t>DUVAN</t>
  </si>
  <si>
    <t>CARLOS</t>
  </si>
  <si>
    <t>SUR</t>
  </si>
  <si>
    <t>JUANDA</t>
  </si>
  <si>
    <t>Pedido</t>
  </si>
  <si>
    <t>Narciso Mosquera Mena</t>
  </si>
  <si>
    <t xml:space="preserve"> -3124108927</t>
  </si>
  <si>
    <t>ALBERTO</t>
  </si>
  <si>
    <t>Caso Asociado</t>
  </si>
  <si>
    <t>Id Tarea</t>
  </si>
  <si>
    <t>Tipo de Tarea</t>
  </si>
  <si>
    <t>Municipio (Caso Asociado) (Caso)</t>
  </si>
  <si>
    <t>Destino</t>
  </si>
  <si>
    <t>Fecha de creación</t>
  </si>
  <si>
    <t>Fecha de Vencimiento</t>
  </si>
  <si>
    <t>Cumple con ANS</t>
  </si>
  <si>
    <t>Contacto (Caso Asociado) (Caso)</t>
  </si>
  <si>
    <t>Comentarios de la Tarea</t>
  </si>
  <si>
    <t>Área Operativa (Caso Asociado) (Caso)</t>
  </si>
  <si>
    <t>Causa (Caso Asociado) (Caso)</t>
  </si>
  <si>
    <t>Estado del Caso (Caso Asociado) (Caso)</t>
  </si>
  <si>
    <t>Estado de la Tarea</t>
  </si>
  <si>
    <t>JAIRO V</t>
  </si>
  <si>
    <t>REDES</t>
  </si>
  <si>
    <t>Direccion</t>
  </si>
  <si>
    <t>SEPTIEMBRE</t>
  </si>
  <si>
    <t>Actividad</t>
  </si>
  <si>
    <t>Dias ANS</t>
  </si>
  <si>
    <t>Fechas Cierre en Fenix</t>
  </si>
  <si>
    <t>PI</t>
  </si>
  <si>
    <t>Dias Cumplimiento</t>
  </si>
  <si>
    <t>Dias Transcurridos</t>
  </si>
  <si>
    <t>Dias Habiles</t>
  </si>
  <si>
    <t>DIFERENCIA DIAS</t>
  </si>
  <si>
    <t>ANS HABIL</t>
  </si>
  <si>
    <t>RET + HV</t>
  </si>
  <si>
    <t>OBSERVACION</t>
  </si>
  <si>
    <t>N. CUADRILLA</t>
  </si>
  <si>
    <t>PROMEDIO</t>
  </si>
  <si>
    <t>Fredy Alexis Vargas Giraldo</t>
  </si>
  <si>
    <t>3802304-3003446456</t>
  </si>
  <si>
    <t>DANIEL G</t>
  </si>
  <si>
    <t>LEGARDA</t>
  </si>
  <si>
    <t>GUAR</t>
  </si>
  <si>
    <t>2783238-3137677943</t>
  </si>
  <si>
    <t>NELSON L</t>
  </si>
  <si>
    <t>En Progreso</t>
  </si>
  <si>
    <t>Con Tareas Pendientes</t>
  </si>
  <si>
    <t>HV + PASE X ORLANDO TORRES</t>
  </si>
  <si>
    <t>MANCO</t>
  </si>
  <si>
    <t xml:space="preserve"> -3008935231</t>
  </si>
  <si>
    <t>Carlos Andres Ardila Amaya</t>
  </si>
  <si>
    <t>MEDELLIN</t>
  </si>
  <si>
    <t>Revisar Calidad Trabajos(120)[Quejas]</t>
  </si>
  <si>
    <t>DEIVYS</t>
  </si>
  <si>
    <t>Irma Patricia Pulgarin Cataño</t>
  </si>
  <si>
    <t xml:space="preserve"> 02-SEP-2025 11:30:41 -- EPMCRMSVPRD Usuaria solicita sericio de energa HV para la direccin CR 82 CL 9 SUR -450 INTERIOR 2252  de MEDELLIN barrio: BELEN ALTAVISTA anexa solicitud diligenciada P-689 y solicitud prestacin del sericio cedula factura cercana contrato 13234421 faor llamar antes de ir al mil 3012956892Pedido automatico desde solicitud de sericio de energa</t>
  </si>
  <si>
    <t xml:space="preserve">419 -413 (FALTA INSTALAR COCINA Y DECL CUMPL DEL ELECTRICO) X DUBER </t>
  </si>
  <si>
    <t xml:space="preserve"> 02-SEP-2025 11:32:07 -- EPMCRMSVPRD Usuaria solicita sericio de energa HV para la direccin CR 82 CL 9 SUR -450 INTERIOR 2253  de MEDELLIN barrio: BELEN ALTAVISTA anexa solicitud diligenciada P-689 y solicitud prestacin del sericio cedula factura cercana contrato 13234421  faor llamar antes de ir al mil 3012956892Pedido automatico desde solicitud de sericio de energa</t>
  </si>
  <si>
    <t>Heberto Antonio Espinosa Serna</t>
  </si>
  <si>
    <t xml:space="preserve"> 02-SEP-2025 07:55:39 -- EPMCRMSVPRD Propietario solicita instalacin nuea para segundo piso iienda es barrio limonar Presenta copia de la declaracin y matricula profesional Llamar antes de ir al 3196702939.Pedido automatico desde solicitud de sericio de energa</t>
  </si>
  <si>
    <t xml:space="preserve">HV + BORNERA  TRAFO 41857 X ROBINSON ALZATE </t>
  </si>
  <si>
    <t xml:space="preserve"> 03-SEP-2025 09:23:23 -- EPMCRMSVPRD Cliente interno en calidad de propietario solicita conexin de energa bajo el programa HV para la direccin CL 25 CR 76 A -18 INTERIOR 301  de Medelln presenta: formato E1 formato de alor agregado cedula factura ecina contrato 1285493 declaracin de cumplimiento y matricula del elctrico. Cliente asegura que no supera ms de 4 medidores en fachada.Pedido automatico desde solicitud de sericio de energa</t>
  </si>
  <si>
    <t>Uberney Perez Sepulveda</t>
  </si>
  <si>
    <t xml:space="preserve">419 (FALTA COCINA Y BAÑO EN CONSTRUCCION) X CARLOS IDARRAGA </t>
  </si>
  <si>
    <t>Napoleon  Monsalve Rios</t>
  </si>
  <si>
    <t xml:space="preserve"> 02-SEP-2025 15:07:20 -- EPMCRMSVPRD Sr. Napolen Monsale con cdula 1044100234 afirma es propietario del inmueble solicita nueo sericio de energa para mpio MEDELLN ANTIOQUIA barrioereda BUENOS AIRES requiere sericio bsico residencial a 110 V solicita que EPM instale la red externa.  usuario solicita que se comunique antes de ir. Carga mxima: 9 KVANiel de tensin: 1Tipo de sericio solicitado: Nuea cargaHay red elctrica cercana al predio: SiDistancia en metros:10Se toma como referencia la direccin CL 46 CR 30 -46 tel 3148624742 id 9705805d-1457-4947-961d-df665f5ad11a aestrmonPedido automatico desde solicitud de sericio de energa</t>
  </si>
  <si>
    <t xml:space="preserve">HV - PASE + BORNERA TRAFO 87424 X CARLOS IDARRAG </t>
  </si>
  <si>
    <t>Luz Adis Castaño</t>
  </si>
  <si>
    <t xml:space="preserve"> 02-SEP-2025 08:29:21 -- EPMCRMSVPRD Usuaria en calidad de propietaria Luz Adis Castaño con cedula 43150042 solicita instalacin del sericio de energa por HV para la direccin CR 36 CL 40 -23 INTERIOR 101  en el municipio de Medelln barrio Salador. Presenta todos los documentos diligenciados cedula original y factura con contrato No.1174950 del ecino mas cercano usuario solicita le construyan la red interna. Contacto Luz Adis Castaño 3217048727 3004101129. Faor llamar antes de realizar la isita. El pedido se ingresa sujeto a la erificacin en el terreno.Pedido automatico desde solicitud de sericio de energa</t>
  </si>
  <si>
    <t>HV + INT + BORNERA TRAFO 40119 X CARLOS IDARRAGA</t>
  </si>
  <si>
    <t>Jose Guillermo Isaza Henao</t>
  </si>
  <si>
    <t xml:space="preserve"> 03-SEP-2025 09:54:45 -- EPMCRMSVPRD Usuaria solicita sericio de AGUA para la direccin CL 48 C CR 99 CE -20 INTERIOR 202  del municipio de MEDELLIN barrio: SAN JAVIER ALTOS DE LA VIRGEN anexa solicitud diligenciada cedula factura contrato 13036058 faor llamar antes de ir al mil 3003465715Pedido automatico desde solicitud de sericio de energa</t>
  </si>
  <si>
    <t xml:space="preserve">605 -632 (NO CUMPLE CON DISTANCIA DE LINEAS PRIMARIAS EN CABLE CUBIERTO A 40 CENTIMETROS X EL FRENTE DE LA VIVIENDA Y ESTA UBICADO EN ZONA PREPAGO) X ORLANDO TORRES </t>
  </si>
  <si>
    <t>Luis Hernando Castro Alvarez</t>
  </si>
  <si>
    <t xml:space="preserve"> 03-SEP-2025 14:34:14 -- EPMCRMSVPRD Solicita sericio de H.V. energa a nombre de LUIS HERNANDO CASTRO ALVAREZ con CC. 8312328 para la direccin CL 48 D CR 99 B -294 INTERIOR 202  en MEDELLN. Presenta CC formulario y factura de instalacin con contrato 12233788. Sujeto a erificacin en terreno Nos solicita el faor de llamar antes de ir al tel. 3165129885.Pedido automatico desde solicitud de sericio de energa</t>
  </si>
  <si>
    <t>Jose Eliecer Jimenez Puerta</t>
  </si>
  <si>
    <t xml:space="preserve"> 02-SEP-2025 11:10:17 -- EPMCRMSVPRD Sr. Jos Eliecer Jimenes Puerta con cdula 15274076 afirma es propietario del inmueble solcita nueo sericio de energa para mpio Medelln barrio San Jaier requiere sericio bsico residencial a 110 V piso 1 solicita que EPM instale HV solo contador y acometida ya tiene red interna instalada y certificadaCarga mxima requerida en KVA: 90Niel de tensin: 1Tipo de sericio solicitado: Nuea cargaHay red elctrica cercana al predio: SiDistancia en metros: 10Se toma como referencia la direccin CL 49 B CR 99 B -192 INTERIOR 132  MEDELLN ANTIOQUIA tel. 3215988187 id 4bfb608a-0546-40d8-99e9-638963be93fb login turangoPedido automatico desde solicitud de sericio de energa</t>
  </si>
  <si>
    <t>'CR 96 B CL 49 AA -29'</t>
  </si>
  <si>
    <t>Jorge Omar Piedrahita Ruales</t>
  </si>
  <si>
    <t xml:space="preserve"> 02-SEP-2025 14:27:34 -- EPMCRMSVPRD Usuario en calidad de propietario solicita instalacin de sericio de energa por habilitacin iienda en la direccin CR 96 B CL 49 AA -29 en Medelln. Presenta formulario diligenciado cedula original factura ecina contrato 277409 declaracin de cumplimiento y copia de matrcula profesional  Contacto tel. 3116291641Pedido automatico desde solicitud de sericio de energa</t>
  </si>
  <si>
    <t>Gloria Emilce Zapata Rios</t>
  </si>
  <si>
    <t xml:space="preserve"> 03-SEP-2025 07:50:06 -- EPMCRMSVPRD CR 99 CL 48 DD -55 INTERIOR 202  MEDELLN ANTIOQUIAZayra  Yessenia Castaño Zapata a nombre de Gloria Emilce Zapata Rios cel 3122966185.solicita sericio de HVPedido automatico desde solicitud de sericio de energa</t>
  </si>
  <si>
    <t>Michael Steven Toro Castaño</t>
  </si>
  <si>
    <t xml:space="preserve"> 03-SEP-2025 08:40:19 -- EPMCRMSVPRD Cliente en calidad de propietario del inmueble solicita instalacin nuea sericio de energia residencial construccin  de domiciliaria acometida y medidor presenta formularios E1 y P-689 diligenciados y firmados cdula cuenta de sericios primer piso CR 99 AB CL 49 A -48 INTERIOR 101  Medellin contrato 13035770declaracin de cumplimiento y mtricula profesional elctricista Pedido automatico desde solicitud de sericio de energa</t>
  </si>
  <si>
    <t>Ernesto De Jesus Londoño Sanchez</t>
  </si>
  <si>
    <t xml:space="preserve"> 03-SEP-2025 13:52:05 -- EPMCRMSVPRD Sr. Ernesto de Jesus Londoño Sanchez con cdula 70047658 afirma es propietario del inmueble solicita nueo sericio de energa para mpio Medelln Barrio buenos aires requiere sericio bsico residencial a 110 V piso 2 solicita que EPM instale la red elctrica interna y externaCarga mxima requerida en KVA: 96Niel de tensin: 1Tipo de sericio solicitado: Nuea cargaHay red elctrica cercana al predio: SiNoDistancia en metros: 10Se toma como referencia la direccin CL 51 CR 9 -103 INTERIOR 202  tel 3046132411  id 07076f37-b488-44e4-b49e-93b9096b8350 login lsalazhoPedido automatico desde solicitud de sericio de energa</t>
  </si>
  <si>
    <t>Diana Maria Hincapie Montoya</t>
  </si>
  <si>
    <t xml:space="preserve"> 02-09-2025 14:03:57--FNXWEAPICRMPROD-Usuario Santiago  solicita reprogramar pedido PED-3333786-B4S8 pendientes ok llamar antes de ir numero de contacto 3177052033 ID 0ac054f7-3f15-41b2-8122-5736786d4183 y aestrmon422 El cableado de neutro y puesta a tierra debe ser independiente por cada circuito existente. Solicitante realiz adicion de un circuito y comparte sistema de puesta a tierra interna con los circuitos existentes. Se dej acta de isita y se anexa registro fotogrfico Emil Cadrazco 29082025 17:12 30-08-2025 08:48:16--NCORRRMOD-422 El cableado de neutro y puesta a tierra debe ser independiente por cada circuito existente. Solicitante realiz adicion de un circuito y comparte sistema de puesta a tierra interna con los circuitos existentes. Se dej acta de isita y se anexa registro fotogrfico Emil Cadrazco 29082025 17:12-</t>
  </si>
  <si>
    <t>Luz Elena Alvarez Acevedo</t>
  </si>
  <si>
    <t>Maria Egidia Ruiz Garcia</t>
  </si>
  <si>
    <t xml:space="preserve"> 02-SEP-2025 12:07:19 -- EPMCRMSVPRD CL 59 AA CR 22 C -23 INTERIOR 101  MEDELLN ANTIOQUIAMaria Egidia Ruiz Garcia cel 3142193168HV  Red internaPedido automatico desde solicitud de sericio de energa</t>
  </si>
  <si>
    <t xml:space="preserve">422-413 (DEBE PONER  A CUMPLIR LA RED INTERNACON LOS 3 CIRCUITOS Y CON EL CODIGO DE COLORES Y TENER DECL CUMPL) X CARLOS IDARRAGA ) X CARLOS I </t>
  </si>
  <si>
    <t xml:space="preserve"> 02-SEP-2025 12:11:15 -- EPMCRMSVPRD CL 59 AA CR 22 C -23 INTERIOR 102  MEDELLN ANTIOQUIAMaria Egidia Ruiz Garcia cel 3142193168HV  Red internaPedido automatico desde solicitud de sericio de energa</t>
  </si>
  <si>
    <t xml:space="preserve">422 -413 (CON LOS 3 CICUITOS Y CON EL CODIGO DE COLORES Y TENER DECL CUMPL) X CARLOS IDARRAGA </t>
  </si>
  <si>
    <t>Alba Mery Cardona Galeano</t>
  </si>
  <si>
    <t xml:space="preserve"> 02-SEP-2025 16:24:20 -- EPMCRMSVPRD Usuaria solicita energa HV. Telfono: 3217234199.Pedido automatico desde solicitud de sericio de energa</t>
  </si>
  <si>
    <t xml:space="preserve">HV + PASE TRAFO 19470 X CARLOS IDARRAGA </t>
  </si>
  <si>
    <t xml:space="preserve"> 02-SEP-2025 16:42:44 -- EPMCRMSVPRD Usuaria solicita energa HV. Telfono: 3217234199.Pedido automatico desde solicitud de sericio de energa</t>
  </si>
  <si>
    <t>SERGIO MUÑOZ RIVERA</t>
  </si>
  <si>
    <t xml:space="preserve"> 03-09-2025 08:47:18--FNXWEAPICRMPROD-03092025 Se comunica el sr Sergio Muñoz indicando que ya hizo las adecuaciones solicita la reprogramacin llamar al 3012416929 id: c24e448f-8a1e-4d34-9982-5a6447e3f274 logue: yalzasep. 422.Trasladar caja de circuitos para el apartamento que corresponde. Se encontr en el pasillo de la entrada de los apartamentos. instalar tomas de seguridad GFCI en zonas hmedas como en la cocina y la poceta.instalar tubera metlica en cableado interno que est sobrepuesto en el techo sobre la madera. NORMA RA8-020. Jhon Zapata 14-08-2025 16:42:22--NCORRRMOD-422.Trasladar caja de circuitos para el apartamento que corresponde. Se encontr en el pasillo de la entrada de los apartamentos. instalar tomas de seguridad GFCI en zonas hmedas como en la cocina y la poceta.instalar tubera metlica en cableado interno que est sobrepuesto en el techo sobre la madera. NORMA RA8-020. Jhon Zapata-</t>
  </si>
  <si>
    <t xml:space="preserve"> 03-09-2025 08:45:52--FNXWEAPICRMPROD-03092025 Se comunica el sr Sergio Muñoz indicando que ya hizo las adecuaciones solicita la reprogramacin llamar al 3012416929 id: c24e448f-8a1e-4d34-9982-5a6447e3f274 logue: yalzasep. 422.Trasladar caja de circuitos para el apartamento que corresponde. Se encontr en el pasillo de la entrada de los apartamentos.  instalar tomas de seguridad GFCI en zonas hmedas como en la cocina y la poceta.instalar tubera metlica en cableado interno que est sobrepuesto en el techo sobre la madera. NORMA RA8-020. Jhon Zapata 14-08-2025 16:44:52--NCORRRMOD-422.Trasladar caja de circuitos para el apartamento que corresponde. Se encontr en el pasillo de la entrada de los apartamentos.  instalar tomas de seguridad GFCI en zonas hmedas como en la cocina y la poceta.instalar tubera metlica en cableado interno que est sobrepuesto en el techo sobre la madera. NORMA RA8-020. Jhon Zapata-</t>
  </si>
  <si>
    <t>Elizabeth Betancur Gomez</t>
  </si>
  <si>
    <t xml:space="preserve"> 03-09-2025 12:36:03--FNXWEAPICRMPROD-Faor reprogramar isita la usuaria informa que ya instalaron gabinete y realizaron las correcciones solicitadas. faor llamar 3052510203. 14-07-2025 08:17:03--NCORRRMOD- 460  instalar gabinete para unificar medidas bloque estructural con cuatro medidas de energa solicitan dos ms a futuro CR 84b CL 63 21 int 302 Angel Rodriguez 12072025 14:08:35-</t>
  </si>
  <si>
    <t xml:space="preserve"> 02-SEP-2025 14:51:26 -- EPMCRMSVPRD En calidad de propietaria requiere la instalacin del medidor de energa para la el inmueble ubicado en la CR 41 CL 52 -21 Interior 101 en itagui. Presenta cedula factura declaracin de cumplimiento matricula profesional.Pedido automatico desde solicitud de sericio de energa</t>
  </si>
  <si>
    <t>Maria Eugenia Cano</t>
  </si>
  <si>
    <t xml:space="preserve"> 03-SEP-2025 08:47:32 -- EPMCRMSVPRD Sra. Maria Eugenia Cano con cdula 32142974 afirma es propietario del inmueble solicita nueo sericio de energa para mpio Medelln ereda 20 de Julio requiere sericio bsico residencial a 110 V solicita que EPM instale la red elctrica externa y certifique.Carga mxima: 96 KVANiel de tensin: 1Tipo de sericio solicitado: Nuea cargaHay red elctrica cercana al predio: SiDistancia en metros: 10 Se toma como referencia la direccin CL 39 D CR 108 -70 INTERIOR 201  tel 3015412391 id 565e1e28-d57e-4276-869c-3e6839397af2 login mgomezPedido automatico desde solicitud de sericio de energa</t>
  </si>
  <si>
    <t>422 -522 (DEBE INSTALAR MINIMO 3 CIRCUITOS  A LA PROPIEDAD - PENDIENTE VISITA DE INTERVENTORIA 6TO MEDIDOR EN LA PROPIEDAD HORIZONTAL INTERVENTORIA DEFINIRA EL REQUERIMIENTO DEL RETIE Y EL GABINETE ) X ROBINSON ALVAREZ</t>
  </si>
  <si>
    <t>Piedad Aide Martinez</t>
  </si>
  <si>
    <t xml:space="preserve"> 02-09-2025 17:35:47--FNXWEAPICRMPROD-419-la propiedad se encuentra en construccin sin puerta ni entanas no habitable 422-independizar de elctrica y terminar la instalacin cumpliendo tcnicamente. Camilo Perez Sra Piedad Aide Martinez  soclita reprogramar Ya terrmin los pendientes  Por faor comunicarse antes de ir al  3113868350  3148183468 93cf111b-4691-4e41-8c0d-ad94a8359d18 rsalazal 17-06-2025 14:50:16--NCORRRMOD-419-la propiedad se encuentra en construccin sin puerta ni entanas no habitable 422-independizar de elctrica y terminar la instalacin cumpliendo tcnicamente. Camilo Perez-</t>
  </si>
  <si>
    <t xml:space="preserve">414 (USUARIO NO TIENE DISPONIBILIDAD DE ATENDR VISITA) X ROBINSON ALVAREZ </t>
  </si>
  <si>
    <t>Laura Gicela Cañas Osorio</t>
  </si>
  <si>
    <t xml:space="preserve"> 03-09-2025 13:44:06--FNXWEAPICRMPROD-Sr Jimmy Maldonado solicita nuea isita ya realizaron adecuaciones  id  73eb7563-544c-4176-82ca-1fbac9cfe57a ltangan 423 NO HAY ESPACIO FSICO PARA INSTALAR POSTE PARA APOYAR ACOMETIDA PARA PODER DARLE ALTURA Jhon Arboleda 29-07-2025 11:44:00--NCORRRMOD-423 NO HAY ESPACIO FSICO PARA INSTALAR POSTE PARA APOYAR ACOMETIDA PARA PODER DARLE ALTURA Jhon Arboleda-</t>
  </si>
  <si>
    <t xml:space="preserve"> 03-09-2025 13:45:33--FNXWEAPICRMPROD-Sr Jimmy Maldonado solicita nuea isita ya realizaron adecuaciones  id  73eb7563-544c-4176-82ca-1fbac9cfe57a ltangan 423 NO HAY ESPACIO FSICO PARA INSTALAR POSTE PARA APOYAR ACOMETIDA PARA PODER DARLE ALTURA Jhon Arboleda 29-07-2025 11:43:19--NCORRRMOD-423 NO HAY ESPACIO FSICO PARA INSTALAR POSTE PARA APOYAR ACOMETIDA PARA PODER DARLE ALTURA Jhon Arboleda-</t>
  </si>
  <si>
    <t xml:space="preserve"> 03-09-2025 13:40:45--FNXWEAPICRMPROD-Sr Jimmy Maldonado solicita nuea isita ya realizaron adecuaciones  id  73eb7563-544c-4176-82ca-1fbac9cfe57a ltangan 423 NO HAY ESPACIO FSICO PARA INSTALAR POSTE PARA APOYAR ACOMETIDA PARA PODER DARLE ALTURA Jhon Arboleda 29-07-2025 11:44:20--NCORRRMOD-423 NO HAY ESPACIO FSICO PARA INSTALAR POSTE PARA APOYAR ACOMETIDA PARA PODER DARLE ALTURA Jhon Arboleda-</t>
  </si>
  <si>
    <t>Alejandra Maria Sanchez Leon</t>
  </si>
  <si>
    <t xml:space="preserve"> 03-SEP-2025 12:45:35 -- EPMCRMSVPRD Usuaria solicita sericio de energa HV para la direccin CL 34 DD CR 111 B -33 INTERIOR 319  de MEDELLIN  barrio: INDEPENDENCIA 2 anexa solicitud diligenciada P-689 y solicitud prestacin del sericio cedula factura cercana contrato 12406325 declaracin de cumplimiento del elctrico copia carnet elctrico faor llamar antes de ir al mil 3176745873Pedido automatico desde solicitud de sericio de energa</t>
  </si>
  <si>
    <t>Ruben Antonio Zuluaga Ramirez</t>
  </si>
  <si>
    <t xml:space="preserve"> 02-09-2025 16:24:22--FNXWEAPICRMPROD-02092025 Se comunica la sr Eneyda Daid solicita la reprogramacin llamar al 3217294667 id: 084872a3-5ad9-4fe3-9f0d-7e31d96eefe5 logue: yalzasep.419 Debe independizar entradas.Juan Aguilar 01-02-2024 06:37:26--ACAROGAVMOD-419 Debe independizar entradas.Juan Aguilar-</t>
  </si>
  <si>
    <t>HV + PASE  TRAFO 327769 X ROBINSON ALVAREZ</t>
  </si>
  <si>
    <t>Angela Maria Gallego Barrientos</t>
  </si>
  <si>
    <t xml:space="preserve"> 03-SEP-2025 12:40:54 -- EPMCRMSVPRD Usuario Angela Mara Gallego Barrientos en calidad de propietaria solicita sericio de H.V energa para la Construccin de domiciliaria acometida y medidor en la direccin CL 48 FB CR 102 A -8 INTERIOR 202  del Municipio de Medelln presenta formularios diligenciados declaracin RETIE cdula factura con sericio de acueducto y alcantarillado contrato 13150680. Autorizacin canales de contacto. Faor llamar antes de ir al celular 3217218139. Nota: El pedido se ingresa sujeto a erificacin en terreno.Pedido automatico desde solicitud de sericio de energa</t>
  </si>
  <si>
    <t>Ana Yudilia Machado Cordoba</t>
  </si>
  <si>
    <t xml:space="preserve"> 02-SEP-2025 08:27:57 -- EPMCRMSVPRD Se presenta la señora Ana Yudilia Machado Crdoba con cdula 43455180 de Medelln solicita instalacin de contador de energa uso residencial para el inmueble ubicado en la direccin CR 100 AC CL 48 F -27 INTERIOR 301  de Medelln San Jaier.  Documentos que presenta: formato solicitud del sericio E1 solicitud de alor agregado cdula contrato ecino 10901693 energa prepago declaracin de cumplimiento y tarjeta profesional.  Contacto: Ana Machado - Cel. 3136714101.  Faor llamar antes de ir la casa permanece sola.  Queda sujeto a erificacin en terreno.Pedido automatico desde solicitud de sericio de energa</t>
  </si>
  <si>
    <t>'CR 112 CL 48 B -97'</t>
  </si>
  <si>
    <t>Gloria Mercedes Gonzalez Carvajal</t>
  </si>
  <si>
    <t xml:space="preserve"> 02-SEP-2025 12:40:38 -- EPMCRMSVPRD Usuaria en calidad de propietaria solicita instalacin de sericio de energa por habilitacin iienda en la direccin CR 112 CL 48 B -97 en Medelln Presenta formulario diligenciado cedula original factura ecina contrato 12976355 declaracin de cumplimiento y copia de matrcula profesional  Contacto tel. 3008445937 faor llamar antes de la isitaPedido automatico desde solicitud de sericio de energa</t>
  </si>
  <si>
    <t>'CL 43 B CR 120 D -53'</t>
  </si>
  <si>
    <t>Melissa Montoya Barco</t>
  </si>
  <si>
    <t xml:space="preserve"> 02-09-2025 16:50:51--FNXWEAPICRMPROD- Solicita reprogramacin de energa ya tiene las adecuaciones  realizadas llamar antes de ir 3133204398 llamar antes de ir.  06-12-2024 08:58:36--NCORRRMOD- 440 usuario debe realizar canalizacin particular CL 43b CR 120d 53 Angel Rodrguez-</t>
  </si>
  <si>
    <t xml:space="preserve">413 (DEBE PRESENTAR DOCUMENTOS DEL ELECTRICO) X ROBINSON ALVAREZ </t>
  </si>
  <si>
    <t>Dioselina Gamboa</t>
  </si>
  <si>
    <t xml:space="preserve"> 03-SEP-2025 15:33:45 -- EPMCRMSVPRD Sr. Dioselina Gamboa   con cdula 43656027  afirma es propietario del inmueble solcita nueo sericio de energa para mpio medellin  barrioOlaya 1  requiere sericio bsico residencial a 110 V piso 1 solicita que EPM instale la red elctrica interna y certifique.Carga mxima requerida en KVA: 90Niel de tensin: 1Tipo de sericio solicitado: Nuea cargaHay red elctrica cercana al predio: SiDistancia en metros: 10Se toma como referencia la direccin CL 58 B CR 109 -2 INTERIOR 188   tel. 3116127525  idf7a517a0-3cd9-4a2d-9ed5-ce36a06f320b ahenlondPedido automatico desde solicitud de sericio de energa</t>
  </si>
  <si>
    <t xml:space="preserve">422 (CIRCUITO DE ILUMINACION FALTA POLO A TIERRRA CAMBIAR BREAKERS AL 30 AMP POR 20 AMP Y CAMBIAR DUPLEX) X JONNY G </t>
  </si>
  <si>
    <t>Jesus Neiron Muñoz Bastidas</t>
  </si>
  <si>
    <t xml:space="preserve"> 03-SEP-2025 09:52:09 -- EPMCRMSVPRD Usuario en calidad de propietario solicita conexin del sericio de energa por HV para la direccin CR 143 CL 65 C -4 INTERIOR 100  Barrio Palenque municipio de Medelln San Cristbal. Solicita instalacin red interna bsica red externa y el medidor. Presenta formulario diligenciado declaracin de cumplimiento Contrato ecino 11297505 formato solicitud del sericio energa E1 formato P-689. por faor llamar al contacto: Jess Neiron Muñoz Bastidas. Numero de contacto 3195279054. Verificacin sujeta a alidacin en terreno.Pedido automatico desde solicitud de sericio de energa</t>
  </si>
  <si>
    <t xml:space="preserve">520 (REQUIERE 1 POSTE Y 25 MTRS DE TRENZA APROX) X JONNY G </t>
  </si>
  <si>
    <t>Norberto De Jesus Marin Blandon</t>
  </si>
  <si>
    <t xml:space="preserve"> 02-09-2025 14:38:20-MRINCOMUMOD-Se reprograma pedido 23419078Usuari Norberto De Jess Marn Blandn Nmero de celular 3136153239 29-04-2025 07:45:29--NCORRRMOD- 414 no contesta lneas telefnicas se toma registro fotogrfico de las llamadas y de las direcciones ms cercanas por faor actalizar lneas telefnicas ya que la carrera 145 no se encontr CR 145 CL 63 86 int 203 Angel Rodriguez 28042025 19:28:18-</t>
  </si>
  <si>
    <t xml:space="preserve">HV + PASE + BORNERA + PERMISO TRAFO 76123 X JONNY G </t>
  </si>
  <si>
    <t xml:space="preserve"> 02-09-2025 14:37:23-MRINCOMUMOD-Se reprograma pedido 23419101 Usuari Norberto De Jess Marn Blandn Nmero de celular 3136153239 29-04-2025 07:44:32--NCORRRMOD-414 no contesta lneas telefnicas se toma registro fotogrfico de las llamadas y de las direcciones ms cercanas por faor actalizar lneas telefnicas ya que la carrera 145 no se encontr CR 145 CL 63 86 int 204 Angel Rodriguez 28042025 19:29:08-</t>
  </si>
  <si>
    <t xml:space="preserve">HV + PASE + PERMISO TRAFO 76123 X JONNY G </t>
  </si>
  <si>
    <t>'RURAL_116005077000000001_Prov.116005077000000000'</t>
  </si>
  <si>
    <t>Jesus Andres Cañaveral Bedoya</t>
  </si>
  <si>
    <t xml:space="preserve"> 03-SEP-2025 12:57:54 -- EPMCRMSVPRD Caso 84156 2025-09-03 12:45:38Sr. Jess Andrs Cañaeral Bedoya  con cdula 1025656826 afirma es propietario del inmueble solcita nueo sericio de energa HV para mpio Medelln ereda Beln Aguas Fras requiere sericio bsico residencial a 110 V piso 1 solicita que EPM instale la red elctrica externa contador y acometidaTiene red interna instalada y certificadaCarga mxima requerida en KVA: 90Niel de tensin: 1Tipo de sericio solicitado: Nuea cargaHay red elctrica cercana al predio: SiDistancia en metros: 10Se toma como referencia la direccin RURAL116005077000000000VEREDABELENAGUASFRIAS tel. 3046690844 correo: andresrto10gmail.com id c691a5fe-5e00-43ad-bab1-4f4cfc92f745 login jsalalopPedido automatico desde solicitud de sericio de energa</t>
  </si>
  <si>
    <t xml:space="preserve">HV + PASE AUTORIZO INTERVENTORIA TRAFO 41260 X DUBER R </t>
  </si>
  <si>
    <t>'RURAL_116005329116000000_VEREDA_BELEN_AGUAS_FRIAS'</t>
  </si>
  <si>
    <t>Carlos Arturo Torres Arias</t>
  </si>
  <si>
    <t xml:space="preserve"> 03-SEP-2025 08:12:42 -- EPMCRMSVPRD Usuaria solicita sericio de energa HV para la direccin RURAL116005329116000000 CALLE 31 A CR 110 A -10  de MEDELLIN  barrio: BELEN AGUAS FRIAS anexa solicitud diligenciada P-689 y solicitud prestacin del sericio cedula factura de alcantarillado contrato 13112483 declaracin de cumplimiento del elctrico copia carnet elctrico faor llamar antes de ir al mil 3207046239Pedido automatico desde solicitud de sericio de energa</t>
  </si>
  <si>
    <t>605 (INSTALACION NO CUMPLE DISTANCIA A RED DE DISTRIBUCIION ACOMETIDA PASA POR ENCIMA DE LA VIVIENDA SOLICITAR MOVIMIENTO DE REDES)  X DUBER R</t>
  </si>
  <si>
    <t>'RURAL_116005356200000000'</t>
  </si>
  <si>
    <t>Juan Felipe Uribe Zapata</t>
  </si>
  <si>
    <t xml:space="preserve"> 01-08-2025 08:37:27--FNXWEAPICRMPROD-8:36a.m. 1082025 Juan Felipe Uribe cel 3136408503 solicita reprogramar ya cumple con lo solicitado en pendiented3f47553-9b9b-4af7-943e-e3efcad21241carbola405 trmite legales de propiedad con terceros se necesita permiso para instalar poste para poder apoyar la acometida Jhon Arboleda 28-07-2025 16:22:07--NCORRRMOD-405 trmite legales de propiedad con terceros se necesita permiso para instalar poste para poder apoyar la acometida Jhon Arboleda-</t>
  </si>
  <si>
    <t>OCCIDENTE-AGUAS FRIAS</t>
  </si>
  <si>
    <t xml:space="preserve">HV + PASE TRAFO 321855 X DUBER R </t>
  </si>
  <si>
    <t>'RURAL_116005491300000301_CL 31 CR 111 C -43 (INTER'</t>
  </si>
  <si>
    <t>Luis Felipe Alvarez Ruiz</t>
  </si>
  <si>
    <t xml:space="preserve"> 02-SEP-2025 11:04:14 -- EPMCRMSVPRD Usuario Luis Felipe Alarez Ruiz con documento No 71.773.029 celular 311 561 75 47 fijo 354 39 78 solicita sericio de energa por HV para la direccin RURAL116005491300000301CL 31 CR 111 C -43 INTERIOR 301  Medelln Barrio belen aguas frias para que la empresa le instale medidor y la red externa. Presenta formatos diligenciados carta RETIE y carn CONTE del tcnico electricista factura del ecino No. 12770025 y cedula. Faor llamar antes de isitar.Faor asignar estrato 2 Usuario present certificado de estratificacin el cual se encuentra en ENTER. Sujeto a erificacin.Pedido automatico desde solicitud de sericio de energa</t>
  </si>
  <si>
    <t xml:space="preserve">HV + PASE + BONRERA TRAFO 9284 X DUBER R </t>
  </si>
  <si>
    <t>'RURAL_116005601100000206_RURAL_116005601100000206'</t>
  </si>
  <si>
    <t>Yessenia Sousa Quintero</t>
  </si>
  <si>
    <t xml:space="preserve"> 02-SEP-2025 13:36:11 -- EPMCRMSVPRD Propietaria Yessenia Sousa Quintero con cdula nmero 7077015 celular: 3145537254 solicita sericio de energa por HV para la instalacin RURAL116005601100000206RURAL116005601100000206 Municipio Medelln barrio Beln Aguas Fras Para que la empresa le instale medidor y la red externa. Presenta formatos diligenciados cdula y factura del ecino asociada al contrato 11629033.Pedido automatico desde solicitud de sericio de energa</t>
  </si>
  <si>
    <t>'RURAL_136029763503100303'</t>
  </si>
  <si>
    <t>Gloria Yaneth Zapata Echeverria</t>
  </si>
  <si>
    <t xml:space="preserve"> 02-SEP-2025 11:20:12 -- EPMCRMSVPRD Sr. Gloria Jhaneth zapata echeerria con cdula 43976634 Cel. 3148104992 Correo: yaneth3007hotmail.com en calidad de propietaria solicita HV 110 para un CUARTO Piso En el municipio de MEDELLIN OLAYA direccin RURAL136029763503000302 . Requiere que EPM instale y certifique la red interna y le instale el medidor y la acometida elctrica id. d9a22791-672f-4408-a317-d68a20db59ef  jmoraruCarga mxima requerida en KVA: 96Niel de tensin: 1Tipo de sericio solicitado: Nuea cargaHay red elctrica cercana al predio: SiPedido automatico desde solicitud de sericio de energa</t>
  </si>
  <si>
    <t>'RURAL_136029809900000001'</t>
  </si>
  <si>
    <t>Santiago Cuartas Arias</t>
  </si>
  <si>
    <t xml:space="preserve"> 02-SEP-2025 13:37:21 -- EPMCRMSVPRD Sr. Santiago Arias con cdula 1017246760 En calidad de propietario solicita sericio nueo de energa HV para el municipio de Medelln B. Olaya requiere sericio bsico residencial a 110 V piso 2 solicita que EPM instale la red elctrica interna y certifique se toma como referencia la direccin RURAL136029809900000000CR 99 CL 57B 86 IN 116 tel 3244475326 id f3b641a5-6be4-45c6-8101-fed02b9e2687 CHENAGIPedido automatico desde solicitud de sericio de energa</t>
  </si>
  <si>
    <t>'RURAL_147010111100000005'</t>
  </si>
  <si>
    <t>Andres Felipe Sierra Sepulveda</t>
  </si>
  <si>
    <t xml:space="preserve"> 02-SEP-2025 15:55:51 -- EPMCRMSVPRD Sr. ANDRES FELIPE SIERRA SEPULVEDA con cdula 1216717178 afirma es propietario del inmueble solcita nueo sericio de energa para mpio Medelln ereda La Palma requiere sericio bsico residencial a 110 V piso 1 solicita que EPM instale HV solo contador y acometida ya tiene red interna instalada y certificadaCarga mxima requerida en KVA: 90Niel de tensin: 1Tipo de sericio solicitado: Nuea cargaHay red elctrica cercana al predio: SiDistancia en metros: 10Se toma como referencia la direccin RURAL147010111100000000147010111100000000 LA PALMA MEDELLN ANTIOQUIA tel. 3243743487 id 298e4343-c16f-4d33-ba71-ae2af245fd91 login turangoPedido automatico desde solicitud de sericio de energa</t>
  </si>
  <si>
    <t xml:space="preserve">414 (USUARIO INCUMPLIO CITA ) X JONNY G </t>
  </si>
  <si>
    <t>'RURAL_147023320024000000'</t>
  </si>
  <si>
    <t>Jose Renato Marin Restrepo</t>
  </si>
  <si>
    <t xml:space="preserve"> 22-JUL-2025 17:39:39 -- EPMCRMSVPRD Sr. jose renato marin  con cdula 1128480122  Cel. 3183871548  Correo: renatobienesraicesgmail.com en calidad de propietario  solicita HV 110 para un PRIMER  Piso En el municipio de MEDELLIN  SAN CRISTOBAL ereda UVITO  direccin RURAL147023380000000000 . Requiere que EPM instale y certifique la red interna y le instale el medidor y la acometida elctrica id. 10c4dd54-f560-44f7-9c53-0211ed693b1a   jmoraruCarga mxima requerida en KVA: 96Niel de tensin: 1Tipo de sericio solicitado: Nuea cargaHay red elctrica cercana al predio: SiPedido automatico desde solicitud de sericio de energa</t>
  </si>
  <si>
    <t xml:space="preserve">600 (SE CONTACTO USUARIO VIA TELEFONICA Y SOLICITA ANULAR PEDIDO POR MOTIVOS PERSONALES) X JONNY G </t>
  </si>
  <si>
    <t>'RURAL_147026310000000001_LA CUCHILLA'</t>
  </si>
  <si>
    <t xml:space="preserve"> 03-SEP-2025 11:47:17 -- EPMCRMSVPRD Se presenta tercero en representacion de la señora Maria De Las Mercedes Velasquez Ortiz con cdula 32497055 solicitando el sericio de energa HV para la RURAL147026310000000001LA CUCHILLA de Medelln solicita instalar la externa con medidor y acometida anexa factura del ecino 282290 formatos de solicitud y cdula telfono: 3125792881. Llamar antes de ir.Pedido automatico desde solicitud de sericio de energa</t>
  </si>
  <si>
    <t xml:space="preserve">HV + PASE + BORNERA TRAFO 58896 X JONNY G </t>
  </si>
  <si>
    <t>'RURAL_147026310000000002_LA CUCHILLA'</t>
  </si>
  <si>
    <t xml:space="preserve"> 03-SEP-2025 12:03:55 -- EPMCRMSVPRD Se presenta tercero en representacion de la señora Maria De Las Mercedes Velasquez Ortiz con cdula 32497055 solicitando el sericio de energa HV para la RURAL147026310000000002LA CUCHILLA de Medelln solicita instalar la externa con medidor y acometida anexa factura del ecino 282290 formatos de solicitud y cdula telfono: 3125792881. Llamar antes de ir.Pedido automatico desde solicitud de sericio de energa</t>
  </si>
  <si>
    <t>'RURAL_159066074400000002_ VEREDA BERMEJALA'</t>
  </si>
  <si>
    <t>Jose Ernesto Torres Acosta</t>
  </si>
  <si>
    <t xml:space="preserve"> 03-SEP-2025 09:15:10 -- EPMCRMSVPRD Solicita construccin de domiciliaria Acometida y Medidor para el inmueble RURAL159066074400000002 Vereda la Bermejala en La Estrella cerca de la instalacin del ecino RURAL159066074400000000 contrato 12199348 presenta Formato E-1 formato de alor agregado firmados y diligenciados cdula declaracin Retie carnet del electricista matrcula 109156-71395559. Vereda la Bermejala al frente de la finca Charcolandia en la casa de puerta en metal de color negro la fachada en piedra. Sujeto a erificacin. Se ingresa pedido desde la oficina de la Estrella. Contacto: Jos Ernesto Torres celular 3007357152.Pedido automatico desde solicitud de sericio de energa</t>
  </si>
  <si>
    <t>RURAL_162004484560000101_CL 65 SUR CR 72 -104'</t>
  </si>
  <si>
    <t>Lina Marcela Garcia Ramirez</t>
  </si>
  <si>
    <t xml:space="preserve"> 02-SEP-2025 16:23:20 -- EPMCRMSVPRD Solicita construccin de domiciliaria Acometida y Medidor para la cabaña en Madera de estructura metlica RURAL162004484560000001CL 65 SUR  72 -104Finca La CatalinaVda San Jos en Medellin cerca de la instalacin RURAL162004484560000000 contrato 11143058 presenta Formato E-1 formato de alor agregado firmados y diligenciados cdula declaracin Retie carnet del electricista matrcula AN205-97930 98633850 Sin sanciones. En Medelln Vereda San Jos a nuea hacia San Antonio de Prado hasta la Vda San Jos cerca del Rancho Guadalupe. Sujeto a erificacin. Se ingresa pedido desde la oficina de la Estrella. Contacto: Lina Marcela Garca celular 3003291444.Pedido automatico desde solicitud de sericio de energa</t>
  </si>
  <si>
    <t xml:space="preserve">HV + BORNERA 240V TRAFO 10942 X ROBINSON ALZATE </t>
  </si>
  <si>
    <t>'RURAL_163001078000000301_RURAL ITAGUI EL PORVENIR'</t>
  </si>
  <si>
    <t>Bety Del Socorro Mestre Espitia</t>
  </si>
  <si>
    <t xml:space="preserve"> 02-SEP-2025 14:34:28 -- EPMCRMSVPRD En calidad de propietaria requiere la instalacin del medidor de energa para la el inmueble ubicado en la RURAL163001078000000301RURAL ITAGUI EL PORVENIR . Presenta cedula factura declaracin de cumplimiento matricula profesional.Pedido automatico desde solicitud de sericio de energa</t>
  </si>
  <si>
    <t>'RURAL_163012514000000118'</t>
  </si>
  <si>
    <t>Joaquin Mauricio Pineda Franco</t>
  </si>
  <si>
    <t xml:space="preserve"> 03-08-2025 11:08:36-NCORRRMOD-23463766 28-07-2025 16:14:39--NCORRRMOD-422460 instalacin pendiente no se reisan redes internas sin acceso a la propiedad la isita  fue notificada con 5 horas de anticipacin no se logra erificar redes internas y instalacin de gabinete con tubera de pases en PVC expuesto requiere construccin de redes se deja registro fotogrfico y notificacin por escrito con los pendientes usuario debe reprogramar pedido cuando termine tu trabajos iienda ubicada en pedregal itag. Oberto Santos-</t>
  </si>
  <si>
    <t>SUR -AGIZAL</t>
  </si>
  <si>
    <t xml:space="preserve">HV (17 MTRS DE CF VERIFICAR CON INTERVENTORIA  X ROBINSON ALZATE </t>
  </si>
  <si>
    <t>'RURAL_163012514000000218'</t>
  </si>
  <si>
    <t>Kelly Johana Chavarriaga Rojas</t>
  </si>
  <si>
    <t xml:space="preserve"> 03-08-2025 11:20:56-NCORRRMOD-23059996 28-07-2025 16:15:29--NCORRRMOD-422460 instalacin pendiente no se reisan redes internas sin acceso a la propiedad la isita  fue notificada con 5 horas de anticipacin no se logra erificar redes internas y instalacin de gabinete con tubera de pases en PVC expuesto requiere construccin de redes se deja registro fotogrfico y notificacin por escrito con los pendientes usuario debe reprogramar pedido cuando termine tu trabajos iienda ubicada en pedregal itag. Oberto Santos-</t>
  </si>
  <si>
    <t>'RURAL_163012514000000318'</t>
  </si>
  <si>
    <t xml:space="preserve"> 03-08-2025 11:14:03-NCORRRMOD-23463774 28-07-2025 16:14:03--NCORRRMOD-422460 instalacin pendiente no se reisan redes internas sin acceso a la propiedad la isita  fue notificada con 5 horas de anticipacin no se logra erificar redes internas y instalacin de gabinete con tubera de pases en PVC expuesto requiere construccin de redes se deja registro fotogrfico y notificacin por escrito con los pendientes usuario debe reprogramar pedido cuando termine tu trabajos iienda ubicada en pedregal itag el pedido se ha reprogramado muchas eces. Oberto Santos-</t>
  </si>
  <si>
    <t>'RURAL_163017035000000001_Prov.163017035000000000'</t>
  </si>
  <si>
    <t>Sergio Saldarriaga Blandon</t>
  </si>
  <si>
    <t xml:space="preserve"> 02-SEP-2025 07:50:16 -- EPMCRMSVPRD Sr. Sergio Saldarriaga con cdula 98532026 afirma es propietario del inmueble solicita nueo sericio de energa para mpio ITAGUI ANTIOQUIA barrioereda EL ROSARIOLOMA DE LOS ZULETA requiere sericio bsico residencial a 110 V solicita que EPM instale la red externa. Carga mxima: 9 KVANiel de tensin: 1Tipo de sericio solicitado: Nuea cargaHay red elctrica cercana al predio: SiDistancia en metros:10Se toma como referencia la direccin RURAL163017035000000000RURAL ITAGUI LOS ZULETA tel 3196767064 id dc21b99a-9d42-41bf-9f79-a05b80050275 aestrmonPedido automatico desde solicitud de sericio de energa</t>
  </si>
  <si>
    <t xml:space="preserve">422 (CAMBIAR TODAS LAS REDESINTERNAS) X ROBINSON ALZATE </t>
  </si>
  <si>
    <t>'RURAL_163017035000000002_Prov.163017035000000000'</t>
  </si>
  <si>
    <t xml:space="preserve"> 02-SEP-2025 07:59:35 -- EPMCRMSVPRD Sr. Sergio Saldarriaga con cdula 98532026 afirma es propietario del inmueble solicita nueo sericio de energa para mpio ITAGUI ANTIOQUIA barrioereda EL ROSARIOLOMA DE LOS ZULETA requiere sericio bsico residencial a 110 V solicita que EPM instale la red externa. Carga mxima: 9 KVANiel de tensin: 1Tipo de sericio solicitado: Nuea cargaHay red elctrica cercana al predio: SiDistancia en metros:10Se toma como referencia la direccin RURAL163017035000000000RURAL ITAGUI LOS ZULETA tel 3196767064 id dc21b99a-9d42-41bf-9f79-a05b80050275 aestrmonPedido automatico desde solicitud de sericio de energa</t>
  </si>
  <si>
    <t>RURAL_167038201000000000_Pan de azucar sector el m'</t>
  </si>
  <si>
    <t>JHON JENRY MORENO RAMIREZ</t>
  </si>
  <si>
    <t xml:space="preserve"> 02-09-2025 10:23:43--SRENDOUMOD Se adjunta plano de ubicacin en Enter. 02-SEP-2025 09:19:40 -- EPMCRMSVPRD Usuaria Maria Luzma Vanegas Martinez C.C. 39.169.271 en calidad de mandataria solicita habilitacin iienda h de energa acometida y medidor para la direccin Rural 167038200000000002 de Sabaneta pan de azcar sector el morro presenta formato de solicitud de sericio ante el operador de red solicitud de alor agregado copia de la cdula del solicitante declaracin de cumplimiento RETIE con copia de la tarjeta profesional del electricista y factura del ecino. Telfonos de contacto 3137677943  2783238 Nelson Vanegas.  Pedido automatico desde solicitud de sericio de energa</t>
  </si>
  <si>
    <t xml:space="preserve">HV TRAFO 29736 X ROBINSON ALZATE </t>
  </si>
  <si>
    <t>Carlos Esney Velez Torres</t>
  </si>
  <si>
    <t xml:space="preserve"> 04-SEP-2025 07:57:19 -- EPMCRMSVPRD Desiderio Cuero Giraldo C.C 15.251.978 en calidad de electricista del propietario Carlos Esney Velez Torres C.C 71.390.674 solicitan sericio de energa por habilitacin iienda acometida y medidor para la direccin DIAG 53 A CL 124 B SUR -29 INTERIOR 301  Municipio de Caldas. Presenta solicitud del sericio y solicitud de alor agregado firmada y diligenciada copia de la cdula declaracin de cumplimiento RETIE copia de la tarjeta profesional del electricista y factura del ecino ms cercano contrato 162768. Celular 3160497353. Usuario solicita ser contactada antes de la isita. SUJETO A VALIDACIN EN TERRENO.Pedido automatico desde solicitud de sericio de energa</t>
  </si>
  <si>
    <t>NELSON ALEXANDER BUILES HENAO</t>
  </si>
  <si>
    <t>Jose Milciades Zapata Salas</t>
  </si>
  <si>
    <t xml:space="preserve"> 04-SEP-2025 10:48:51 -- EPMCRMSVPRD Solicita sericio de H.V. energa a nombre de JOS MILCIADES ZAPATA SALAS con CC. 3567466 para la direccin CR 26 EF CL 37 -109 INTERIOR 201  en MEDELLN. Presenta CC formulario carn ELECTRICISTA con matrcula 71753694-52971 declaracin de cumplimiento y factura de instalacin con contrato 11121992. Sujeto a erificacin en terreno Nos solicita el faor de llamar antes de ir al tel. 3136021257.Pedido automatico desde solicitud de sericio de energa</t>
  </si>
  <si>
    <t>Juan Carlos Perez Gomez</t>
  </si>
  <si>
    <t xml:space="preserve"> 04-SEP-2025 08:05:14 -- EPMCRMSVPRD Usuario en calidad de propietario solicita instalacin de sericio de energa por habilitacin iienda en la direccin CL 48 BB CR 99 DF -9 INTERIOR 302  en Medelln. Presenta formulario diligenciado cedula original factura ecina contrato 13238181 declaracin de cumplimiento de un tcnico elctrico inhabilitado faor confirmar en terreno. Contacto tel. 3015661807Pedido automatico desde solicitud de sericio de energa</t>
  </si>
  <si>
    <t xml:space="preserve"> 04-SEP-2025 08:10:28 -- EPMCRMSVPRD Usuario en calidad de propietario solicita instalacin de sericio de energa por habilitacin iienda en la direccin CL 48 BB CR 99 DF -9 INTERIOR 303  en Medelln. Presenta formulario diligenciado cedula original factura ecina contrato 13238181 declaracin de cumplimiento de un tcnico elctrico inhabilitado faor confirmar en terreno. Contacto tel. 3015661807Pedido automatico desde solicitud de sericio de energa</t>
  </si>
  <si>
    <t>OCCIDENETE</t>
  </si>
  <si>
    <t>Hugo Alberto Colorado Pulgarin</t>
  </si>
  <si>
    <t xml:space="preserve"> 04-SEP-2025 12:07:24 -- EPMCRMSVPRD Usuaria solicita sericio de energa LEGALIZACION para la direccin CL 48 D CR 99 B -303 INTERIOR 96  de MEDELLIN  barrio: JUAN 23 LA LUZ DEL MUNDO  anexa solicitud diligenciada P-689 y solicitud prestacin del sericio cedula factura cercana contrato 10599188  declaracin de cumplimiento del elctrico copia carnet elctrico  faor llamar antes de ir al mil 3117396525</t>
  </si>
  <si>
    <t>Ana Milena Machado Lopez</t>
  </si>
  <si>
    <t xml:space="preserve"> 04-SEP-2025 15:53:13 -- EPMCRMSVPRD Se presenta usuaria Ana Milena Machado Lopez identificada con cdula 1017231382 solicitando el sericio de energa HV para la direccin CL 59 C CR 18 B -166 INTERIOR 121  Medelln. Presenta: cdula formato de la solicitud retie factura de sericios ecina. Contacto: Ana Milena Machado 3052254674. Sujeto a erificacin en terreno.Pedido automatico desde solicitud de sericio de energa</t>
  </si>
  <si>
    <t>Marta Ligia Jaramillo Oquendo</t>
  </si>
  <si>
    <t xml:space="preserve"> 04-SEP-2025 10:37:23 -- EPMCRMSVPRD Cliente: Martha Jaramillo  cdula  43988170. En calidad de propietario solicita H.V a 110 para un terce piso en el municipio de Medelln  Barrio Encizo tienda JJ direccin CR 17 A CL 56 H -8 INTERIOR 1025   Telfono de contacto 3012138430 correo electrnico jaramillomartaligiagmail.com. Estrato:  Confirma que requiere parte interna y externa6f9ef574-f251-40de-a3a4-0aaf8546d515  ID  Mgutielu se le informa ANS y cobro por medio de la factura Pedido automatico desde solicitud de sericio de energa</t>
  </si>
  <si>
    <t>Nohemy Liliana Holguin Garcia</t>
  </si>
  <si>
    <t xml:space="preserve"> 04-SEP-2025 13:07:32 -- EPMCRMSVPRD Usuaria solicita sericio de energa HV CON RED INTERNA para la direccin CL 65 CR 16 DD -99 INTERIOR 118  de MEDELLIN  barrio: ENCISO PARTE ALTA LAS GOLONDRINAS anexa solicitud diligenciada P-689 y solicitud prestacin del sericio cedula factura impuesto predial raz  faor llamar antes de ir al mil 3177055527Pedido automatico desde solicitud de sericio de energa</t>
  </si>
  <si>
    <t>'CL 29 A CR 50 C -25'</t>
  </si>
  <si>
    <t>Marcela Betancur Garcia</t>
  </si>
  <si>
    <t xml:space="preserve"> 04-SEP-2025 15:13:36 -- EPMCRMSVPRD Sr. Marcela Betancur con cdula 43875360 En calidad de propietario solicita sericio nueo de energa HV para el municipio de Itagui Yarumito requiere sericio bsico residencial a 110 V piso 1 solicita que EPM instale la red elctrica interna y certifique se toma como referencia la direccin CL 29 A CR 50 C -24 tel 3148324679-6114915 id 1cf489d5-bf10-425b-9949-e83a588402a5 CHENAGIPedido automatico desde solicitud de sericio de energa</t>
  </si>
  <si>
    <t>Olga Judith Hernandez Gañan</t>
  </si>
  <si>
    <t xml:space="preserve"> 04-SEP-2025 15:10:48 -- EPMCRMSVPRD Sr. OLga Judith Hernandez Gañan con cdula 43545721 afirma es propietario del inmueble solcita nueo sericio de energa para mpio Medellin  Corregimiento Altaista requiere sericio bsico residencial a 110 V piso 2 solicita que EPM instale la red elctrica interna y certifique. Se le informa cobro del IVA del 19 sobre los trabajos realizados para la construccin de la red interna.  Dice que la dueña no ie ahi que la llamen antes o en la mañana temprano para aisarle a una ecina  Se toma como referencia la direccin CL 14 CR 109 -96 INTERIOR 1145  tel. 3027784863 id 586b2841-e4ab-4669-a8cd-812929554fb4 login dsepublaPedido automatico desde solicitud de sericio de energa</t>
  </si>
  <si>
    <t>'CR 103 C CL 19 EE -17'</t>
  </si>
  <si>
    <t>Jhon Santos Blandon</t>
  </si>
  <si>
    <t xml:space="preserve"> 04-SEP-2025 09:46:00 -- EPMCRMSVPRD Sr. Jhon Estiwar Santos Blandn  con cdula 1037668843 afirma es propietario del inmueble solicita nueo sericio de energa para mpio Medelln barrio Belen Altaista requiere sericio bsico residencial a 110 V piso 1 solicita que EPM instale la red elctrica Externa y certifiqueCarga mxima: 9 KVANiel de tensin: 1Tipo de sericio solicitado: Nuea cargaSe toma como referencia la direccin CR 103 C CL 19 EE -15 tel 3013343537 - 3242152149 id 5acf7e10-9a58-404a-96aa-490f957c4871 agiralonjhonestiwarsantogmail.comNota: se crea pedido dejando la claridad que el ANS comienza desde el lunes 8 de septiembre.Pedido automatico desde solicitud de sericio de energa</t>
  </si>
  <si>
    <t>Sandra Milena Jaramillo Agudelo</t>
  </si>
  <si>
    <t xml:space="preserve"> 04-SEP-2025 08:49:37 -- EPMCRMSVPRD Sra. Sandra milena Jaramillo agudelo con cdula 43152237 afirma es propietario del inmueble solcita nueo sericio de energa para mpio medellin  barrio 20 julio requiere sericio bsico residencial a 110 V piso 2 solicita que EPM instale la red elctrica interna y certifique. Carga mxima requerida en KVA: 90Niel de tensin: 1Tipo de sericio solicitado: Nuea cargaHay red elctrica cercana al predio: SiDistancia en metros: 10Se toma como referencia la direccin:CR 111 C CL 34 DD -36 INTERIOR 2217  tel. 3157860460 id 60781e29-57df-4aa2-9e5e-93980c576315-scanmonPedido automatico desde solicitud de sericio de energa</t>
  </si>
  <si>
    <t>Beatriz Elena Loaiza Zanabria</t>
  </si>
  <si>
    <t xml:space="preserve"> 04-SEP-2025 08:49:34 -- EPMCRMSVPRD Usuaria en calidad de propietaria solicita la instalacin de la red interna y del medidor de energa para la direccin CL 52 CR 107 -350 INTERIOR 267  de Medelln- Barrio Monte Alegre. Pta: Formulario diligenciado formato E1 factura ecina contrato 13191922 y cdula. Faor llamar antes de ir al celular 3023433257 Sra. Beatriz Elena Loaiza. Pedido automatico desde solicitud de sericio de energa</t>
  </si>
  <si>
    <t>'CL 62 D CR 105 A -26'</t>
  </si>
  <si>
    <t>Sabrina Jaramillo Ocampo</t>
  </si>
  <si>
    <t xml:space="preserve"> 14-08-2025 13:47:54--FNXWEAPICRMPROD-Sra Sabrina Jaramillo Ocampo solicita reprogramar el pedido confirma pendientes solucionados. Mpio Medelln Barrio las margaritas sector la cascada. CEL 3045329132 id 657303ec-c361-437b-ab3e-1f2c8fb662e8 wlopezol - 413 422 instalar mnimo tres circuitos que cumpla norma retie en calibre 12 con breaker de 20 amperios presentar declaracin de cumplimiento del electricista CL 62d CR 105a 26 Angel Rodriguez 05-08-2025 08:45:21--NCORRRMOD- 413 422 instalar mnimo tres circuitos que cumpla norma retie en calibre 12 con breaker de 20 amperios presentar declaracin de cumplimiento del electricista CL 62d CR 105a 26 Angel Rodriguez-</t>
  </si>
  <si>
    <t xml:space="preserve"> 04-09-2025 10:15:47--FNXWEAPICRMPROD- 460 instalar gabinete bloque estructural con 1 medida de energa pero cuenta con 4 destinaciones 3 locales y una iienda ms CR 103d CL 61b 4 int 100 Angel Rodriguez 29082025 16:12se comunica el sr  Narciso Mosquera   para reprogramar en calidad del propietario   tel 3124108927   ID : eca1377c-b16f-4835-8e70-b88eab5b3330  lasquem 30-08-2025 08:44:47--NCORRRMOD- 460 instalar gabinete bloque estructural con 1 medida de energa pero cuenta con 4 destinaciones 3 locales y una iienda ms CR 103d CL 61b 4 int 100 Angel Rodriguez 29082025 16:12-</t>
  </si>
  <si>
    <t>Deicy Juliet Cano Estrada</t>
  </si>
  <si>
    <t xml:space="preserve"> 04-SEP-2025 10:28:57 -- EPMCRMSVPRD Usuario en calidad de propietario solicita instalacin de sericio de energa por habilitacin iienda en la direccin CR 104 B CL 61 B -70 INTERIOR 301  en Medelln. Presenta formulario diligenciado cedula original declaracin de cumplimiento y copia de matrcula profesional  Contacto tel. 3219458127.Pedido automatico desde solicitud de sericio de energa</t>
  </si>
  <si>
    <t>Luz Betania David Oquendo</t>
  </si>
  <si>
    <t xml:space="preserve"> 04-SEP-2025 11:17:58 -- EPMCRMSVPRD Sra. Luz Betania Daid Oquendo con cdula 43911444 afirma es propietario del inmueble solcita nueo sericio de energa para mpio Medelln barrio San Cristbal sector barrio Nueo requiere sericio bsico residencial a 110 V piso 1 solicita que EPM instale solo contador y acometida ya tiene red interna instalada y certificadaCarga mxima requerida en KVA: 90Niel de tensin: 1Tipo de sericio solicitado: Nuea cargaHay red elctrica cercana al predio: SiDistancia en metros: 10Se toma como referencia la direccin CR 135 CL 62 -30 INTERIOR 103  MEDELLN ANTIOQUIA tel. 3136760809 id d9d6ab41-9c85-4dbb-af7e-a27d0b868739 login turangoPedido automatico desde solicitud de sericio de energa</t>
  </si>
  <si>
    <t>'RURAL_122015795000000003_122015795000000003'</t>
  </si>
  <si>
    <t>Luz Omaira Arias Zapata</t>
  </si>
  <si>
    <t xml:space="preserve"> 04-SEP-2025 11:07:43 -- EPMCRMSVPRD Propietaria solicita instalacin nuea para primer piso iienda con entrada independiente presenta copia de la declaracin de cumplimiento y matricula profesional es un contador en total indica esposo de la dueña es ereda santa elena sector el rosario kilometro 3 792 130 llamar antes de ir al 3202254424. es cerca al contrato 2257698. llamar antes de ir o al 3015251161Pedido automatico desde solicitud de sericio de energa</t>
  </si>
  <si>
    <t>'RURAL_130015354000000002_Prov.130015354000000000'</t>
  </si>
  <si>
    <t>John Jairo Atehortua Alzate</t>
  </si>
  <si>
    <t xml:space="preserve"> 04-09-2025 09:35:14-WCARDENAMOD-REPROGRAMAR ATENCIN 21-AUG-2025 14:48:05 -- EPMCRMSVPRD Solicita sericio de habilitacin iienda para direccin RURAL130015354000000002Pro.130015354000000000 Guarne faor llamar antes de ir al 3006871817 preguntar por JHON JAIRO ATEHORTUA Pedido automatico desde solicitud de sericio de energa01-Sep-2025 -- Actualizacion masia por pendientes de atencion WO0000003084835</t>
  </si>
  <si>
    <t>'RURAL_140006210000000001_Prov.140006210000000000'</t>
  </si>
  <si>
    <t>Maricielo Castañeda Lopera</t>
  </si>
  <si>
    <t xml:space="preserve"> 04-SEP-2025 12:20:18 -- EPMCRMSVPRD Sr. Mari Cielo Castañeda Lopera con cdula 39188357 afirma es propietario del inmueble solicita nueo sericio de energa para mpio ENVIGADO ANTIOQUIA barrioereda Alto del Escodero requiere sericio bsico residencial a 110 V solicita que EPM instale la red externa. Carga mxima: 9 KVANiel de tensin: 1Tipo de sericio solicitado: Nuea cargaHay red elctrica cercana al predio: SiDistancia en metros:10Se toma como referencia la direccin RURAL140006210000000000140006210000000000 tel 3148843099-3008950841 id 5d9c37da-db77-42ea-9bb4-5d0d032ac53f aestrmonPedido automatico desde solicitud de sericio de energa</t>
  </si>
  <si>
    <t>'RURAL_140006210000000002_Prov.140006210000000000_S'</t>
  </si>
  <si>
    <t xml:space="preserve"> 04-SEP-2025 12:22:21 -- EPMCRMSVPRD Sr. Mari Cielo Castañeda Lopera con cdula 39188357 afirma es propietario del inmueble solicita nueo sericio de energa para mpio ENVIGADO ANTIOQUIA barrioereda Alto del Escodero requiere sericio bsico residencial a 110 V solicita que EPM instale la red externa. Carga mxima: 9 KVANiel de tensin: 1Tipo de sericio solicitado: Nuea cargaHay red elctrica cercana al predio: SiDistancia en metros:10Se toma como referencia la direccin RURAL140006210000000000140006210000000000 tel 3148843099-3008950841 id 5d9c37da-db77-42ea-9bb4-5d0d032ac53f aestrmonPedido automatico desde solicitud de sericio de energa</t>
  </si>
  <si>
    <t>'RURAL_140008570000000005_Prov.VRD CARRIZALES CERCA'</t>
  </si>
  <si>
    <t>Maria Amparo Arango Castaño</t>
  </si>
  <si>
    <t xml:space="preserve"> 04-SEP-2025 10:08:34 -- EPMCRMSVPRD Pgina ecina 140008570000000005 Maria Amparo Arango Castaño CC 43460311 solicita HV del sericio de energa requiere instalacin de medidor y certificacin de la red interna por parte de EPM manifiesta que cuenta con la red interna y la acometida que a del poste al medidor. Direccin  Vda Carrizales cerca al PAC de Bancolombia El Retiro. Tel 3148789763.Presenta solicitud factura ecina y cdulaPedido automatico desde solicitud de sericio de energa</t>
  </si>
  <si>
    <t>Sebastian Restrepo Acosta</t>
  </si>
  <si>
    <t xml:space="preserve"> 04-SEP-2025 11:21:02 -- EPMCRMSVPRD En calidad de propietario se presenta Sebastin Restrepo Acosta para solicitar la instalacin del sericio de energa por habilitacin de iienda Construccin de domiciliaria y red interna en la direccin RURAL163014495600000301RURAL ITAGUI EL PEDREGAL  a nombre propio cdula de ciudadana N 1.036.688 presenta la siguiente documentacin: formulario diligenciado copia de cdula declaracin de cumplimiento y copia de matrcula profesional.Contacto: 301 2787630. Solicitan que se realice llamada preia antes de la isita.Pedido automatico desde solicitud de sericio de energa</t>
  </si>
  <si>
    <t xml:space="preserve"> -3012956892</t>
  </si>
  <si>
    <t>2865950-3196702939</t>
  </si>
  <si>
    <t xml:space="preserve"> -3017519174</t>
  </si>
  <si>
    <t xml:space="preserve"> -3148624742</t>
  </si>
  <si>
    <t xml:space="preserve"> -3217048727</t>
  </si>
  <si>
    <t xml:space="preserve"> -3003465715</t>
  </si>
  <si>
    <t xml:space="preserve"> -3165129885</t>
  </si>
  <si>
    <t xml:space="preserve"> -3215988187</t>
  </si>
  <si>
    <t xml:space="preserve"> -3116291641</t>
  </si>
  <si>
    <t xml:space="preserve"> -3122966185</t>
  </si>
  <si>
    <t>3006590-3006590533</t>
  </si>
  <si>
    <t xml:space="preserve"> -3046132411</t>
  </si>
  <si>
    <t>2223636-3234356773</t>
  </si>
  <si>
    <t xml:space="preserve">2844634- </t>
  </si>
  <si>
    <t xml:space="preserve"> -3142193168</t>
  </si>
  <si>
    <t>3274762-3222617220</t>
  </si>
  <si>
    <t xml:space="preserve"> -3012416929</t>
  </si>
  <si>
    <t>5843560-3052510203</t>
  </si>
  <si>
    <t xml:space="preserve"> -3104894654</t>
  </si>
  <si>
    <t>2997785-3015412391</t>
  </si>
  <si>
    <t>4415050-3113868350</t>
  </si>
  <si>
    <t>2970211-3508937308</t>
  </si>
  <si>
    <t>2970211-3045319250</t>
  </si>
  <si>
    <t xml:space="preserve"> -3176745873</t>
  </si>
  <si>
    <t>5771143-3217294667</t>
  </si>
  <si>
    <t xml:space="preserve"> -3217218139</t>
  </si>
  <si>
    <t>2263222-3136714101</t>
  </si>
  <si>
    <t xml:space="preserve"> -3008445937</t>
  </si>
  <si>
    <t>4968882-3133204398</t>
  </si>
  <si>
    <t xml:space="preserve"> -3116127525</t>
  </si>
  <si>
    <t xml:space="preserve"> -3195279054</t>
  </si>
  <si>
    <t xml:space="preserve"> -3136153239</t>
  </si>
  <si>
    <t xml:space="preserve"> -3046690844</t>
  </si>
  <si>
    <t>5834403-3207046239</t>
  </si>
  <si>
    <t xml:space="preserve"> -3136408503</t>
  </si>
  <si>
    <t>3543978-3115617547</t>
  </si>
  <si>
    <t xml:space="preserve"> -3145537254</t>
  </si>
  <si>
    <t xml:space="preserve"> -3148104992</t>
  </si>
  <si>
    <t xml:space="preserve"> -3244475326</t>
  </si>
  <si>
    <t xml:space="preserve"> -3243743487</t>
  </si>
  <si>
    <t xml:space="preserve"> -3183871548</t>
  </si>
  <si>
    <t>4228470-3125792881</t>
  </si>
  <si>
    <t>2796106-3007357152</t>
  </si>
  <si>
    <t xml:space="preserve"> -3003291444</t>
  </si>
  <si>
    <t xml:space="preserve"> -3122034937</t>
  </si>
  <si>
    <t>9876543-3137313090</t>
  </si>
  <si>
    <t xml:space="preserve"> -3137313090</t>
  </si>
  <si>
    <t xml:space="preserve"> -3196767064</t>
  </si>
  <si>
    <t>2787540-3128295134</t>
  </si>
  <si>
    <t xml:space="preserve"> -3028150551</t>
  </si>
  <si>
    <t xml:space="preserve"> -3136021257</t>
  </si>
  <si>
    <t xml:space="preserve"> -3015661807</t>
  </si>
  <si>
    <t xml:space="preserve"> -3117396525</t>
  </si>
  <si>
    <t xml:space="preserve"> -3052254674</t>
  </si>
  <si>
    <t xml:space="preserve"> -3012138430</t>
  </si>
  <si>
    <t>2911695-3177055527</t>
  </si>
  <si>
    <t>6114915-3148324679</t>
  </si>
  <si>
    <t xml:space="preserve"> -3027784863</t>
  </si>
  <si>
    <t xml:space="preserve"> -3013343537</t>
  </si>
  <si>
    <t xml:space="preserve"> -3157860460</t>
  </si>
  <si>
    <t xml:space="preserve"> -3105805682</t>
  </si>
  <si>
    <t xml:space="preserve"> -3045329132</t>
  </si>
  <si>
    <t xml:space="preserve"> -3219458127</t>
  </si>
  <si>
    <t>4275965-3136760809</t>
  </si>
  <si>
    <t xml:space="preserve"> -3015251161</t>
  </si>
  <si>
    <t xml:space="preserve"> -3006871817</t>
  </si>
  <si>
    <t xml:space="preserve"> -3148843099</t>
  </si>
  <si>
    <t xml:space="preserve"> -3148789763</t>
  </si>
  <si>
    <t xml:space="preserve"> -3012787630</t>
  </si>
  <si>
    <t>CR 82 CL 9 SUR -450 (INT 2252 )'</t>
  </si>
  <si>
    <t>CR 82 CL 9 SUR -450 (INT 2253 )'</t>
  </si>
  <si>
    <t>CL 53 A SUR CR 62 D -10 (INT 201 )'</t>
  </si>
  <si>
    <t>CL 25 CR 76 A -18 (INT 301 )'</t>
  </si>
  <si>
    <t>CR 12 A CL 49 -12 (INT 1 )'</t>
  </si>
  <si>
    <t>CL 46 CR 30 -46 (INT 402 )'</t>
  </si>
  <si>
    <t>CR 36 CL 40 -23 (INT 101 )'</t>
  </si>
  <si>
    <t>CL 48 C CR 99 CE -20 (INT 202 )'</t>
  </si>
  <si>
    <t>CL 48 D CR 99 B -294 (INT 202 )'</t>
  </si>
  <si>
    <t>CL 49 B CR 99 B -197 (INT 150 )'</t>
  </si>
  <si>
    <t>CR 99 CL 48 DD -55 (INT 202 )'</t>
  </si>
  <si>
    <t>CR 99 AB CL 49 A -48 (INT 201 )'</t>
  </si>
  <si>
    <t>CL 51 CR 9 -103 (INT 202 )'</t>
  </si>
  <si>
    <t>CL 52 CR 7 -28 (INT 305 )'</t>
  </si>
  <si>
    <t>CL 59 AA CR 18 BB -47 (INT 301 )'</t>
  </si>
  <si>
    <t>CL 59 AA CR 22 C -23 (INT 101 )'</t>
  </si>
  <si>
    <t>CL 59 AA CR 22 C -23 (INT 102 )'</t>
  </si>
  <si>
    <t>CR 20 C CL 53 -77 (INT 201 )'</t>
  </si>
  <si>
    <t>CR 20 C CL 53 -77 (INT 301 )'</t>
  </si>
  <si>
    <t>CR 40 CL 61 -23 (INT 201 )'</t>
  </si>
  <si>
    <t>CR 40 CL 61 -23 (INT 202 )'</t>
  </si>
  <si>
    <t>CR 84 B CL 63 -21 (INT 302 )'</t>
  </si>
  <si>
    <t>CR 41 CL 52 -21 (INT 101 )'</t>
  </si>
  <si>
    <t>CL 39 D CR 108 -70 (INT 215 )'</t>
  </si>
  <si>
    <t>CR 105 B CL 34 BB -30 (INT 3001 )'</t>
  </si>
  <si>
    <t>CL 34 CC CR 112 F -150 (INT 101 )'</t>
  </si>
  <si>
    <t>CL 34 CC CR 112 F -150 (INT 102 )'</t>
  </si>
  <si>
    <t>CL 34 CC CR 112 F -150 (INT 103 )'</t>
  </si>
  <si>
    <t>CL 34 DD CR 111 B -33 (INT 319 )'</t>
  </si>
  <si>
    <t>CL 34 B CR 128 -41 (INT 201 )'</t>
  </si>
  <si>
    <t>CL 48 FB CR 102 A -8 (INT 202 )'</t>
  </si>
  <si>
    <t>CR 100 AC CL 48 F -27 (INT 301 )'</t>
  </si>
  <si>
    <t>CL 58 B CR 109 -2 (INT 1 )'</t>
  </si>
  <si>
    <t>CR 129 CL 67 -45 (INT 161 )'</t>
  </si>
  <si>
    <t>CR 129 CL 67 -45 (INT 261 )'</t>
  </si>
  <si>
    <t>CR 143 CL 65 C -4 (INT 100 )'</t>
  </si>
  <si>
    <t>CR 145 CL 63 -86 (INT 203 )'</t>
  </si>
  <si>
    <t>CR 145 CL 63 -86 (INT 204 )'</t>
  </si>
  <si>
    <t>DIAG 53 A CL 124 B SUR -29 (INT 301 )'</t>
  </si>
  <si>
    <t>CR 57 CL 48 A SUR -25 (INT 301 )'</t>
  </si>
  <si>
    <t>CR 26 EF CL 37 -109 (INT 201 )'</t>
  </si>
  <si>
    <t>CL 48 BB CR 99 DF -9 (INT 302 )'</t>
  </si>
  <si>
    <t>CL 48 BB CR 99 DF -9 (INT 303 )'</t>
  </si>
  <si>
    <t>CL 59 C CR 18 B -166 (INT 121 )'</t>
  </si>
  <si>
    <t>CR 17 A CL 56 H -8 (INT 3025 )'</t>
  </si>
  <si>
    <t>CL 65 CR 16 DD -99 (INT 118 )'</t>
  </si>
  <si>
    <t>CL 14 CR 109 -96 (INT 1146 )'</t>
  </si>
  <si>
    <t>CR 111 C CL 34 DD -36 (INT 201 )'</t>
  </si>
  <si>
    <t>CL 52 CR 107 -350 (INT 267 )'</t>
  </si>
  <si>
    <t>CR 103 D CL 61 B -4 (INT 100 )'</t>
  </si>
  <si>
    <t>CR 104 B CL 61 B -70 (INT 301 )'</t>
  </si>
  <si>
    <t>CR 135 CL 62 -30 (INT 115 )'</t>
  </si>
  <si>
    <t>ITA</t>
  </si>
  <si>
    <t>ESTR</t>
  </si>
  <si>
    <t>SAB</t>
  </si>
  <si>
    <t>CAL</t>
  </si>
  <si>
    <t>ENV</t>
  </si>
  <si>
    <t>Subpedido</t>
  </si>
  <si>
    <t>Solicitud</t>
  </si>
  <si>
    <t>Pedido CRM</t>
  </si>
  <si>
    <t>Municipio</t>
  </si>
  <si>
    <t>Area Trabajo</t>
  </si>
  <si>
    <t>Localidad</t>
  </si>
  <si>
    <t>Vereda</t>
  </si>
  <si>
    <t>Area Operativa</t>
  </si>
  <si>
    <t>Ruta Trabajo</t>
  </si>
  <si>
    <t>Tipo Trabajo</t>
  </si>
  <si>
    <t>Fecha Ingreso</t>
  </si>
  <si>
    <t>Fecha solicitada por cliente</t>
  </si>
  <si>
    <t>Fecha Prog</t>
  </si>
  <si>
    <t>Hora Prog</t>
  </si>
  <si>
    <t>Fecha Inicio ANS</t>
  </si>
  <si>
    <t>Tipo Cliente</t>
  </si>
  <si>
    <t>Id.Cliente</t>
  </si>
  <si>
    <t xml:space="preserve"> Nombre Cliente</t>
  </si>
  <si>
    <t>Telefono</t>
  </si>
  <si>
    <t>Correo</t>
  </si>
  <si>
    <t>Dir_Correspondencia</t>
  </si>
  <si>
    <t>Mun_Correspondencia</t>
  </si>
  <si>
    <t>telefono avisar</t>
  </si>
  <si>
    <t>celular avisar</t>
  </si>
  <si>
    <t>Producto</t>
  </si>
  <si>
    <t>Elemento id</t>
  </si>
  <si>
    <t>Estrato</t>
  </si>
  <si>
    <t>Estrato_certificado</t>
  </si>
  <si>
    <t>Tipo Servicio HV</t>
  </si>
  <si>
    <t>tarifa</t>
  </si>
  <si>
    <t>Uso Servicio</t>
  </si>
  <si>
    <t>Observacion</t>
  </si>
  <si>
    <t>Tipo Direccion</t>
  </si>
  <si>
    <t>No Proyecto</t>
  </si>
  <si>
    <t>No Radicado Acta Recibo</t>
  </si>
  <si>
    <t>Requisito Legal</t>
  </si>
  <si>
    <t>Vlr. Consignado</t>
  </si>
  <si>
    <t>Capacidad Sol.</t>
  </si>
  <si>
    <t>Calibre</t>
  </si>
  <si>
    <t>Requiere Visita</t>
  </si>
  <si>
    <t>Tipo-categoria-Energía</t>
  </si>
  <si>
    <t>Descripción</t>
  </si>
  <si>
    <t>Grupo</t>
  </si>
  <si>
    <t>Pagina</t>
  </si>
  <si>
    <t>Tipo de Solicitud</t>
  </si>
  <si>
    <t>Motivo Solicitud</t>
  </si>
  <si>
    <t>Tipo Servicio Portafolio</t>
  </si>
  <si>
    <t>Estado Instalación</t>
  </si>
  <si>
    <t>Replanteo Terreno</t>
  </si>
  <si>
    <t>Medellín</t>
  </si>
  <si>
    <t>SUR-ENE</t>
  </si>
  <si>
    <t>NUEVO</t>
  </si>
  <si>
    <t>NOR</t>
  </si>
  <si>
    <t>leidy yurani sanchez cuartas</t>
  </si>
  <si>
    <t>Energía eléctrica residencial</t>
  </si>
  <si>
    <t>NORMAL</t>
  </si>
  <si>
    <t>RES</t>
  </si>
  <si>
    <t xml:space="preserve"> 05-SEP-2025 12:34:09 -- EPMCRMSVPRD Sra. Leidy Yurany Snchez Cuartas con cdula 1039464566 afirma es propietaria del inmueble solcita nueo sericio de energa para el municipio de Medelln barrio Beln Rincn la capilla requiere sericio bsico residencial a 110 V piso 2 solicita que EPM instale la red elctrica externa ya cuenta con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CR 80 AC CL 6 SUR -88 tel. 3043227956 id e283b583-387b-4f48-85f1-3115d0e09751 aortizacorreo : leidysanchez100606gmail.comPedido automatico desde solicitud de sericio de energa</t>
  </si>
  <si>
    <t>9.6</t>
  </si>
  <si>
    <t>Chayany Jaizon Estiben Rave Sanchez</t>
  </si>
  <si>
    <t xml:space="preserve"> 05-SEP-2025 14:34:16 -- EPMCRMSVPRD Usuario Chayany Jaizon Estiben Rae Sanchez con documento No 1.036.630.151 celular 320 763 53 18 solicita sericio de energa por HV para la direccin CR 81 B CL 5 SUR -51 INTERIOR 100  Medelln Barrio belen rincon la capilla para que la empresa le instale medidor y la red externa. Presenta formatos diligenciados carta RETIE y carn CONTE del tcnico electricista factura del ecino contrato No. 12590220  y cdula. Faor llamar antes de isitar. Sujeto a erificacin.Pedido automatico desde solicitud de sericio de energa</t>
  </si>
  <si>
    <t>MR</t>
  </si>
  <si>
    <t>Masivo Residencial</t>
  </si>
  <si>
    <t>Pymes y Personas</t>
  </si>
  <si>
    <t>Diana Beatriz Herrera Ospina</t>
  </si>
  <si>
    <t xml:space="preserve"> 05-SEP-2025 15:03:24 -- EPMCRMSVPRD Sr. Clara Beatriz Hererra Ospina con cdula 1128414736 afirma es propietario del inmueble solicita nueo sericio de energa para mpio Medelln barrioereda San Antonio Padro requiere sericio bsico residencial a 110 V solicita que EPM instale la red externa.Carga mxima: 9 KVANiel de tensin: 1Tipo de sericio solicitado: Nuea cargaHay red elctrica cercana al predio: SiDistancia en metros:10Se toma como referencia la direccin CL 38 A SUR CR 66 B -18 INTERIOR 147  tel 3205683213-3148371884 id ec7e1323-648d-494f-be76-61fb71cedff5 aestrmonPedido automatico desde solicitud de sericio de energa</t>
  </si>
  <si>
    <t>PYM</t>
  </si>
  <si>
    <t>Luisa Fernanda Alvarado Vergara</t>
  </si>
  <si>
    <t xml:space="preserve"> 05-SEP-2025 11:31:59 -- EPMCRMSVPRD Habilitacin de ViiendaCliente: Luisa Fernanda Alarado Vergara cdula 1152465347. En calidad de propietario solicita H.V a 110 para un segundo piso en el municipio de Medelln Barrio Belen altaista direccin CL 18 CR 90 -39 INTERIOR 123   Telfono de contacto 3108917414   correo electrnico luisalarado1040gmail.com. Estrato: 2 Confirma que requiere parte externa ID 6c2cd41e-11ff-43a8-b572-47fc7805643d Mgutielu se le informa ANS y cobro por medio de la factura  Pedido automatico desde solicitud de sericio de energa</t>
  </si>
  <si>
    <t>Jose Amancia Mosquera Sanchez</t>
  </si>
  <si>
    <t>Medellin</t>
  </si>
  <si>
    <t xml:space="preserve"> 05-SEP-2025 18:15:08 -- EPMCRMSVPRD Jose Amancia Mosquera Sanchez con cdula 4829779 afirma es propietario del inmueble solicita nueo sericio de energa para mpio medellin barrio buenos aires   requiere sericio bsico residencial a 110 V piso 2 solicita que EPM instale la red elctrica interna y certifique    Carga mxima requerida en KVA: 96Niel de tensin: 1Tipo de sericio solicitado: Nuea cargaHay red elctrica cercana al predio: SiDistancia en metros:  10Se toma como referencia la direccin CL 48 B CR 2 AD -44 tel:3147965910   id  346df979-bea7-4452-aaae-c2b94687667edobrmosq Pedido automatico desde solicitud de sericio de energa</t>
  </si>
  <si>
    <t xml:space="preserve"> 05-SEP-2025 18:05:01 -- EPMCRMSVPRD Jose Amancia Mosquera Sanchez con cdula 4829779 afirma es propietario del inmueble solicita nueo sericio de energa para mpio medellin barrio buenos aires   requiere sericio bsico residencial a 110 V piso 1 solicita que EPM instale la red elctrica interna y certifique    Carga mxima requerida en KVA: 96Niel de tensin: 1Tipo de sericio solicitado: Nuea cargaHay red elctrica cercana al predio: SiDistancia en metros:  10Se toma como referencia la direccin CL 48 B CR 2 AD -44 tel:3147965910   id  346df979-bea7-4452-aaae-c2b94687667edobrmosqPedido automatico desde solicitud de sericio de energa</t>
  </si>
  <si>
    <t>Cruz Emilio Benitez Perea</t>
  </si>
  <si>
    <t xml:space="preserve"> 05-SEP-2025 21:57:33 -- EPMCRMSVPRD Sr Cruz Emilio Benites Perea Cc 1128084419 en calidad de propietario solicita h a 110 solicita se le instale la red interna y externa solicita certificacinTel 3005025837Mcpio MedellinBarrio Buenos Aires 8 de MarzoDir CR 2 AE CL 46 DD -22Se informa ans y cobrosId e1d0919c-ba54-410c-9a7f-c6e2f6d94bb6careizaPedido automatico desde solicitud de sericio de energa</t>
  </si>
  <si>
    <t>Rodolfo Muñoz Marin</t>
  </si>
  <si>
    <t xml:space="preserve"> 05-SEP-2025 07:49:17 -- EPMCRMSVPRD Usuario en calidad de electricista solicita instalacin de sericio de energa por habilitacin iienda en la direccin CL 54 CR 7 -64 INTERIOR 100  en Medelln Presenta formulario diligenciado cedula original factura ecina contrato 11572058 declaracin de cumplimiento y copia de matrcula profesional  Contacto tel. 3116959581 faor llamar antes de la isitaPedido automatico desde solicitud de sericio de energa</t>
  </si>
  <si>
    <t>Sandra Teresa Hernandez Valencia</t>
  </si>
  <si>
    <t xml:space="preserve"> 05-SEP-2025 08:21:51 -- EPMCRMSVPRD La señora Sandra Hernndez Valencia con cdula 43631010 en calidad de propietario solicita HV en el municipio de Medelln barrio Caicedo se toma como referencia la direccin CR 18 A CL 56 A -25 INTERIOR 110  Solicita que EPM instale la red elctrica interna y certifique  Telfono 3207827347  Id:139605ad-8ba2-46e5-aec0-cdaf59252bee YMUNAGPedido automatico desde solicitud de sericio de energa</t>
  </si>
  <si>
    <t>Luisa Fernanda Castro Gonzalez</t>
  </si>
  <si>
    <t xml:space="preserve"> 05-SEP-2025 07:59:23 -- EPMCRMSVPRD Sr. Luisa Fernanda castro Gonzlez con cdula 1035874396 En calidad de propietario solicita sericio nueo de energa HV para el municipio de Medelln Caicedo requiere sericio bsico residencial a 110 V piso 1 solicita que EPM instale la red elctrica interna y certifique se toma como referencia la direccin CR 19 CL 56 A -53 INTERIOR 105  tel 3137023615 id 4957c1f6-02b6-42f4-ada7-cfacb27701d9 CHENAGIPedido automatico desde solicitud de sericio de energa</t>
  </si>
  <si>
    <t>Mariela Julio Ruiz</t>
  </si>
  <si>
    <t xml:space="preserve"> 05-SEP-2025 10:30:18 -- EPMCRMSVPRD Usuaria en calidad de propietaria Mariela Julio Ruiz con cdula 43609242 solicita el sericio de energa por HV para la direccin CR 20 C CL 56 B -49 INTERIOR 202barrio Enciso municipio de Medelln. Presenta formatos diligenciados factura ecino 12964617 fotocopia de cdula declaracin de cumplimiento matrcula del electricista 86919. Telfonos de contacto: 3022022830-3046339000. Sujeto a erificacin en terreno. Llamar antes de realizar la isita.Pedido automatico desde solicitud de sericio de energa</t>
  </si>
  <si>
    <t xml:space="preserve"> 05-SEP-2025 10:12:38 -- EPMCRMSVPRD Usuaria en calidad de propietaria Mariela Julio Ruiz con cdula 43609242 solicita el sericio de energa por HV para la direccin CR 20 C CL 56 B -49 INTERIOR 303barrio Enciso municipio de Medelln. Presenta formatos diligenciados factura ecino 12964617 fotocopia de cdula declaracin de cumplimiento matrcula del electricista 86919. Telfonos de contacto: 3022022830-3046339000. Sujeto a erificacin en terreno. Llamar antes de realizar la isita.Pedido automatico desde solicitud de sericio de energa</t>
  </si>
  <si>
    <t>Orfalina De Jesus Alvarez Higuita</t>
  </si>
  <si>
    <t xml:space="preserve"> 05-09-2025 14:15:02--FNXWEAPICRMPROD-Usuario Orfelina larez Solicita la reprogramacin confirma que ya cumple con lo solicitado por el personal ce 3127793224 db288853-9e35-4221-a2e4-a8ebaae808b2 405 solictar permiso para instalar acometida por fachada de ecinos CL 58c CR 90 161 int 161 9943 Angel Rodriguez 27-08-2025 16:38:25--NCORRRMOD- 405 solictar permiso para instalar acometida por fachada de ecinos CL 58c CR 90 161 int 161 9943 Angel Rodriguez-</t>
  </si>
  <si>
    <t>Nhora Cecilia Zuleta Tobon</t>
  </si>
  <si>
    <t xml:space="preserve"> 05-SEP-2025 08:47:29 -- EPMCRMSVPRD Sr. Nhora Cecilia Zuleta Tobn con cdula 43005627 En calidad de propietario solicita sericio nueo de energa HV para el municipio de Medelln Villa hermosa la mansin requiere sericio bsico residencial a 110 V piso 1 solicita que EPM instale la red elctrica  y certifique tiene retie se toma como referencia la direccin CL 65 CR 45 C -28 INTERIOR 101  tel 3012711991 id 441db3f4-3dfd-4713-a184-4216b105aab1 CHENAGIPedido automatico desde solicitud de sericio de energa</t>
  </si>
  <si>
    <t>Itaguí</t>
  </si>
  <si>
    <t>Yesenia Toro Arias</t>
  </si>
  <si>
    <t xml:space="preserve"> 05-SEP-2025 10:09:39 -- EPMCRMSVPRD En calidad de propietaria la señora Yesenia Toro Aria identificado con cedula 1.036.632.607 solicita la instalacin de sericio de energa para el inmueble ubicado en la direccin CL 28 CR 65 -25 INTERIOR 105  contrato ecino 547291. Barrio San francisco - sector la carcel municipio de Itagui.Pedido automatico desde solicitud de sericio de energa</t>
  </si>
  <si>
    <t>Rosio Bustamante Muñoz</t>
  </si>
  <si>
    <t xml:space="preserve"> 05-SEP-2025 09:21:16 -- EPMCRMSVPRD Usuaria en calidad de propietaria solicita la habilitacin de iienda en el sericio energa direccin: CL 17 A CR 107 A -74 INTERIOR 302 . Contacto MIRIAM DAVID OSORIO celular: 314 575 23 03. Presentar certificado de RETIE en el terreno. RUTA CERCANA 081017107100740201 estrato 2  DOS. Nota: La habilitacin de la iienda genera un cobro adicional correspondiente al 19  del IVA.Pedido automatico desde solicitud de sericio de energa</t>
  </si>
  <si>
    <t>Magnolia Colon Roso</t>
  </si>
  <si>
    <t xml:space="preserve"> 05-SEP-2025 15:46:06 -- EPMCRMSVPRD Usuaria en calidad de propietaria solicita la legalizacin en el sericio energa cerca a la direccin CL 34 CC CR 112 F -82 INTERIOR 102  no presenta certificado de estrato se asigna estrato proisional 1 de acuerdo con factura cercana 083114332600820101 queda sujeto a erificacin en terreno. los documentos RETIE y matricula profesional del electricista quedan en poder del cliente tambin sujetos a erificacin en terreno. Contacto: Magnolia Coln Celular: 311258 9343Pedido automatico desde solicitud de sericio de energa</t>
  </si>
  <si>
    <t>Luz Adriana Quiceno</t>
  </si>
  <si>
    <t xml:space="preserve"> 05-SEP-2025 15:30:26 -- EPMCRMSVPRD Se presenta el señor Jesus Velez cc.3385816 autorizado por suscriptora solicita conexin de energa bajo el programa HV para la CR 127 CL 34 AD -66 INTERIOR 401  en Medelln presenta: formato de alor agregado cdula factura ecina contrato 12485924 declaracin de cumplimiento y matrcula del elctrico. Cliente asegura que no supera ms de 4 medidores en fachada. Luz Adriana Quiceno cel.30530381223105387158Pedido automatico desde solicitud de sericio de energa</t>
  </si>
  <si>
    <t xml:space="preserve"> 05-SEP-2025 13:19:09 -- EPMCRMSVPRD CLIENTE GABRIELA  DEL  SOCORRO  ACEVEDO   DE  AVENDAÑO   CON  CC 32522475  SOLICITA SERVICIO DE ENERGIA PARA LA DIRECCION  CL 48 D CR 110 -320 INTERIOR 9901   RESIDENCIAL BARRIO  SAN  CRISTOBAL MEDELLIN PRESENTA FORMATO DILIGENCIADO FOTOCOPIA DE CC  DECLARACIN DE CUMPLIMIENTO Y COPIA DE LA MATRICULA DEL LECTRICISTA  CONTRATO 2377278 TEL CONTACTO  3136627780. FAVOR LLAMAR ANTES DE EALIZAR LA VISITA.SUJETO  A  VERIFICACION -Pedido automatico desde solicitud de sericio de energa</t>
  </si>
  <si>
    <t>Ivan Enrique Garcia Meza</t>
  </si>
  <si>
    <t xml:space="preserve"> 05-SEP-2025 08:19:44 -- EPMCRMSVPRD Sr. Ian Enrique Garcia Meza con cdula 1140852192 afirma es propietario del inmueble solcita nueo sericio de energa para mpio Medelln barrio Olaya Herrera requiere sericio bsico residencial a 110 V piso 1 solicita que EPM instale HV contador y acometida ya tiene red interna instalada y certificadaCarga mxima requerida en KVA: 90Niel de tensin: 1Tipo de sericio solicitado: Nuea cargaHay red elctrica cercana al predio: SiDistancia en metros: 10Se toma como referencia la direccin CR 109 CL 55 -41 OLAYA HERRERA MEDELLN ANTIOQUIA tel. 3003227936 id 31a90bbc-cc6c-4996-b57d-8ab65a962036 login turangoPedido automatico desde solicitud de sericio de energa</t>
  </si>
  <si>
    <t>Ejecución Domicilio</t>
  </si>
  <si>
    <t>'RURAL_114010487000000103_114010487000000103'</t>
  </si>
  <si>
    <t>CARLOS MARIO VELEZ LUJAN</t>
  </si>
  <si>
    <t>medellin</t>
  </si>
  <si>
    <t xml:space="preserve"> 05-SEP-2025 15:40:54 -- EPMCRMSVPRD Se presenta CARLOS MARIO VELEZ LUJAN con documento de identidad nmero 98.517.162 y factura de contrato ecino 12204451 paginacin Rural114010487000000000 para solicitar energa HV para la direccin Rural114010487000000103 del Municipio de Medelln Antioquia para iienda terminada y con red interna construida por Tcnico Particular Adjunta Tarjeta Retie de Tcnico. No presenta certificado de estrato por lo que se sugiere asignar estrato proisional del ecino. Faor contactar al cliente al telfono de contacto: 3137902408. Pedido automatico desde solicitud de sericio de energa</t>
  </si>
  <si>
    <t>'RURAL_114010487000000201_114010487000000201'</t>
  </si>
  <si>
    <t xml:space="preserve"> 05-SEP-2025 16:11:22 -- EPMCRMSVPRD Se presenta CARLOS MARIO VELEZ LUJAN con documento de identidad nmero 98.517.162 y factura de contrato ecino 12204451 paginacin Rural114010487000000000 para solicitar energa HV para la direccin Rural114010487000000201 del Municipio de Medelln Antioquia para iienda terminada y con red interna construida por Tcnico Particular Adjunta Tarjeta Retie de Tcnico. No presenta certificado de estrato por lo que se sugiere asignar estrato proisional del ecino. Faor contactar al cliente al telfono de contacto: 3137902408.Pedido automatico desde solicitud de sericio de energa</t>
  </si>
  <si>
    <t>'RURAL_116005331000000012_VEREDA_BELEN_AGUAS_FRIAS'</t>
  </si>
  <si>
    <t>Gloria Patricia Jaramillo Chavarria</t>
  </si>
  <si>
    <t xml:space="preserve"> 04-SEP-2025 16:54:56 -- EPMCRMSVPRD Sr. Gloria Patricia Jaramillo con cdula 1042770395 afirma es propietario del inmueble solcita nueo sericio de energa para mpio Medellin  barrio Belen Aguas frias  requiere sericio bsico residencial a 110 V piso 2 solicita que EPM instale la red elctrica interna y certifique. Se le informa cobro del IVA del 19 sobre los trabajos realizados para la construccin de la red interna.Se toma como referencia la direccin RURAL116005331000000000VEREDABELENAGUAS tel. 3128672531 id ac07efa6-30e3-4f05-b337-6a2fe8dac787  login dsepublaPedido automatico desde solicitud de sericio de energa</t>
  </si>
  <si>
    <t>'RURAL_116005355900000010_116005355900000010'</t>
  </si>
  <si>
    <t>Luis Evelio Rios Pavas</t>
  </si>
  <si>
    <t xml:space="preserve"> 05-SEP-2025 08:55:29 -- EPMCRMSVPRD En calidad de propietario el señor Luis Eelio Rios Paas con documento No 8258334 celular 3117138119 solicita sericio de energa por HV para la direccin con ruta RURAL116005355900000010116005355900000010 Medelln Barrio Beln Agua Frias para que la empresa le instale medidor y la red externa. Presenta formatos diligenciados carta RETIE y carn CONTE del tcnico electricista factura del ecino 521732 y cdula. Queda sujeto a erificacin en terreno.Pedido automatico desde solicitud de sericio de energa</t>
  </si>
  <si>
    <t>'RURAL_130023571500000000_'</t>
  </si>
  <si>
    <t>Oscar Yeison Truyo Franco</t>
  </si>
  <si>
    <t xml:space="preserve"> 05-SEP-2025 08:43:13 -- EPMCRMSVPRD Propietario del inmueble solicita instalacin nuea sericio de energa residencial presenta formularios E1 y P-689 diligenciados y firmados cdula. cuenta de sericios ecino RURAL130023571000000000 ereda Barro Blanco la Montañita declaracin de cumplimiento y mtricula profesional electricista antes de ir aisar al señor Oscar Truyo celular 3196931012Pedido automatico desde solicitud de sericio de energa</t>
  </si>
  <si>
    <t>'159097541500000000'</t>
  </si>
  <si>
    <t>La Estrella</t>
  </si>
  <si>
    <t>Maribel Herrera Ruiz</t>
  </si>
  <si>
    <t xml:space="preserve"> 04-09-2025 17:19:50--FNXWEAPICRMPROD- Usuario Angel Mejia. Solicita la reprogramacin indica que el personal tcnico debe llear guaya Maribel Herrera CEL 321854333078b68b41-ad08-4634-af1b-13fc280baafcymunag405 y ot ya que el ecino no da el permiso para instalar acometida por fachada y Por ende se sugiere instalar Guaya para la instalacin de la misma Juan Cruz 22082025 22:50:36 25-08-2025 09:57:52--NCORRRMOD- 405 y ot ya que el ecino no da el permiso para instalar acometida por fachada y Por ende se sugiere instalar Guaya para la instalacin de la misma Juan Cruz 22082025 22:50:36-</t>
  </si>
  <si>
    <t>'RURAL_163008160500000202_BENIFICIO'</t>
  </si>
  <si>
    <t>Maria Victoria Alzate Giraldo</t>
  </si>
  <si>
    <t xml:space="preserve"> 05-SEP-2025 14:53:27 -- EPMCRMSVPRD Propietaria solicita instalacin nuea para segundo piso iienda es barrio el ajizal sector el beneficio. ena copia de la declaracin y matricula profesional Llamar antes de ir al 3106593460 o 3001441734. asegura son cuatro medidores en total.Pedido automatico desde solicitud de sericio de energa</t>
  </si>
  <si>
    <t>'RURAL_163008160500000301_BENIFICIO'</t>
  </si>
  <si>
    <t xml:space="preserve"> 05-SEP-2025 15:01:31 -- EPMCRMSVPRD Propietaria solicita instalacin nuea para segundo piso iienda es barrio el ajizal sector el beneficio. ena copia de la declaracin y matricula profesional Llamar antes de ir al 3106593460 o 3001441734. asegura son cuatro medidores en total.Pedido automatico desde solicitud de sericio de energa</t>
  </si>
  <si>
    <t>Sabaneta</t>
  </si>
  <si>
    <t>'163006756695000002_VEREDA AJIZAL 2'</t>
  </si>
  <si>
    <t>Ilda Lucia Yepes Uribe</t>
  </si>
  <si>
    <t xml:space="preserve"> 05-SEP-2025 09:04:57 -- EPMCRMSVPRD Sra. ilda lucia Yepes uribe con cdula 22025664 afirma es propietario del inmueble solcita nueo sericio de energa para mpio itagui ereda azijal 2 requiere sericio bsico residencial a 110 V piso 2 solicita que EPM instale la red elctrica interna y certifique.Carga mxima requerida en KVA: 90Niel de tensin: 1Tipo de sericio solicitado: Nuea cargaHay red elctrica cercana al predio: SiDistancia en metros: Se toma como referencia la direccin:RURAL163006756695000000VDA AJIZAL II tel:3117567730correo:hildayepes1015gmail.com id 51c5d6c3-f166-4e54-bb53-73f2c072f1ec-scanmonPedido automatico desde solicitud de sericio de energa</t>
  </si>
  <si>
    <t xml:space="preserve"> -3043227956</t>
  </si>
  <si>
    <t xml:space="preserve"> -3207635318</t>
  </si>
  <si>
    <t xml:space="preserve"> -3205683213</t>
  </si>
  <si>
    <t xml:space="preserve"> -3108917414</t>
  </si>
  <si>
    <t xml:space="preserve"> -3136698842</t>
  </si>
  <si>
    <t xml:space="preserve"> -3005025837</t>
  </si>
  <si>
    <t xml:space="preserve"> -3015624707</t>
  </si>
  <si>
    <t xml:space="preserve"> -3207827347</t>
  </si>
  <si>
    <t xml:space="preserve"> -3137023615</t>
  </si>
  <si>
    <t>5041783-3022022830</t>
  </si>
  <si>
    <t xml:space="preserve"> -3127793224</t>
  </si>
  <si>
    <t>4335116-3012711991</t>
  </si>
  <si>
    <t xml:space="preserve"> -3107400623</t>
  </si>
  <si>
    <t>4338418-3016118535</t>
  </si>
  <si>
    <t>3294279-3145752303</t>
  </si>
  <si>
    <t xml:space="preserve"> -3112589343</t>
  </si>
  <si>
    <t>2986838-3053038122</t>
  </si>
  <si>
    <t>3864222-3136627780</t>
  </si>
  <si>
    <t xml:space="preserve"> -3003227936</t>
  </si>
  <si>
    <t>3431289-3137902408</t>
  </si>
  <si>
    <t xml:space="preserve"> -3128672531</t>
  </si>
  <si>
    <t>9876543-3117138119</t>
  </si>
  <si>
    <t>5818140-3196931012</t>
  </si>
  <si>
    <t xml:space="preserve"> -3218543330</t>
  </si>
  <si>
    <t>2929485-3106593460</t>
  </si>
  <si>
    <t>4388925-3117567730</t>
  </si>
  <si>
    <t>CR 80 AC CL 6 SUR -88 (INT 202 )'</t>
  </si>
  <si>
    <t>CR 81 B CL 5 SUR -51 (INT 100 )'</t>
  </si>
  <si>
    <t>CL 38 A SUR CR 66 B -18 (INT 123 )'</t>
  </si>
  <si>
    <t>CL 18 CR 90 -39 (INT 223 )'</t>
  </si>
  <si>
    <t>CL 48 B CR 2 AD -44 (INT 205 )'</t>
  </si>
  <si>
    <t>CL 48 B CR 2 AD -448 (INT 105 )'</t>
  </si>
  <si>
    <t>CR 2 AE CL 46 DD -22 (INT 1 )'</t>
  </si>
  <si>
    <t>CL 54 CR 7 -64 (INT 100 )'</t>
  </si>
  <si>
    <t>CR 18 A CL 56 A -25 (INT 210 )'</t>
  </si>
  <si>
    <t>CR 19 CL 56 A -53 (INT 107 )'</t>
  </si>
  <si>
    <t>CR 20 C CL 56 B -49 (INT 202 )'</t>
  </si>
  <si>
    <t>CR 20 C CL 56 B -49 (INT 303 )'</t>
  </si>
  <si>
    <t>CL 58 C CR 90 -161 (INT 147 )'</t>
  </si>
  <si>
    <t>CL 65 CR 45 C -28 (INT 101 )'</t>
  </si>
  <si>
    <t>CL 28 CR 65 -25 (INT 305 )'</t>
  </si>
  <si>
    <t>DIAG 42 CL 36 A -71 (INT 201 )'</t>
  </si>
  <si>
    <t>DIAG 42 CL 36 A -71 (INT 301 )'</t>
  </si>
  <si>
    <t>CL 34 CC CR 112 F -82 (INT 102 )'</t>
  </si>
  <si>
    <t>CL 48 D CR 110 -320 (INT 9901 )'</t>
  </si>
  <si>
    <t>CR 109 CL 55 -47 (INT 115 )'</t>
  </si>
  <si>
    <t>LA EST</t>
  </si>
  <si>
    <t xml:space="preserve">616 (NO CUMPLE DISTANCIA DE SEGURIDAD CON LA LINEA DE TRASMISION) X CARLOS I </t>
  </si>
  <si>
    <t xml:space="preserve">HV - PASE + BONRERA (PLAN INTEGRAL TRAFO 52708) X CARLOS IDARRAGA </t>
  </si>
  <si>
    <t xml:space="preserve">419 -422 (CASA EN CONSTRUCCIONFALTAN PUERTAS VENTANAS BAÑO Y COCINA Y REUBICAR LA CAJA DE BREAKERS QUE ESTA EN EL BAÑO) X CARLOS IDARRAGA </t>
  </si>
  <si>
    <t xml:space="preserve">HV + PASE TRAFO 332705 X CARLOS IDARRAGA </t>
  </si>
  <si>
    <t xml:space="preserve">HV + PASE  TRAFO 48648 X CARLOS IDARRAGA </t>
  </si>
  <si>
    <t>522 (REQUIERE VISITA DE INTERVENTORIA PARA VALIDAR EN BLOQUE SI SE PUEDE INSTALAR CONTADOR TIENE 5 X UN LADO Y 2 POR EL OTRO) X CARLOS IDARRAGA</t>
  </si>
  <si>
    <t xml:space="preserve">HV + PASE TRAFO 7332 X JONNY G </t>
  </si>
  <si>
    <t xml:space="preserve">HV - PASE TRAFO 30484 X JONNY G </t>
  </si>
  <si>
    <t xml:space="preserve">422 -419 (SE CONTACTA USUARIO INFORMA QUE LA VIVIENDA NO LA HAN TERMINADO QUE FALTA ALAMBRAR Y LAS PUERTAS Y LAS VENTANAS) X JONNY G </t>
  </si>
  <si>
    <t xml:space="preserve">HV + INT  TRAFO 52928 X JONNY G </t>
  </si>
  <si>
    <t xml:space="preserve">632 (ZONA PREPAGO ) X JONNY G </t>
  </si>
  <si>
    <t xml:space="preserve">605 (PASA ACOMETIDA POR ENCIMA DE LA VIVIENDA) X JONNY G </t>
  </si>
  <si>
    <t xml:space="preserve">419 (FALTAN PUERTAS VENTANAS Y BAÑO) X JONNY G </t>
  </si>
  <si>
    <t xml:space="preserve">602 (ZONA DE ALTO RIESGO REQUIERE POT) X JONNY G </t>
  </si>
  <si>
    <t xml:space="preserve">HV + PASE TRAFO 316682 X JONNY G </t>
  </si>
  <si>
    <t xml:space="preserve">632 (ZONA PREPAGO ) X ORLANDO TORRES </t>
  </si>
  <si>
    <t xml:space="preserve">HV (MEDIDOR EN GABINETE) X ORLANDO TORRES </t>
  </si>
  <si>
    <t xml:space="preserve">431 (DEBE INDEPENDIZAR LOS APTOS) X ORLANDO TORRES </t>
  </si>
  <si>
    <t xml:space="preserve">HV + PASE X ORLANDO TORRES </t>
  </si>
  <si>
    <t xml:space="preserve">520 (REQUIERE SUPER GX PARA APOYO DE LA ACOMETIDA) X ORLANDO TORRES </t>
  </si>
  <si>
    <t xml:space="preserve">HV + PASE TRAFO 304591 (PLAN INTEGRAL) X ORLANDO TORRES </t>
  </si>
  <si>
    <t>CL 48 D CR 99 B -303 (INT 095 )'</t>
  </si>
  <si>
    <t xml:space="preserve">HV + PASE 16 MTRS CANALIZADA TRAFO 34543 X ROBINSON ALZATE </t>
  </si>
  <si>
    <t xml:space="preserve">605 (ACOMETIDAS POR ENCIMA DE LA CASA) X ROBINSON ALZATE </t>
  </si>
  <si>
    <t xml:space="preserve">605 (A 20 CMT LINEA 7,6V) X ROBINSON ALZATE </t>
  </si>
  <si>
    <t>615 (NO CUMPLE LEY 1218 RETIRO DE VIA) X ROBINSON ALZATE</t>
  </si>
  <si>
    <t xml:space="preserve">HV + PASE + BORNERA TRAFO 54287 X ROBINSON ALZATE </t>
  </si>
  <si>
    <t xml:space="preserve">HV + INT TRAFO 323278 X ROBINSON ALZATE </t>
  </si>
  <si>
    <t>RURAL_163014495600000201_RURAL ITAGUI EL PEDREGAL'</t>
  </si>
  <si>
    <t xml:space="preserve">HV + PASE + BORNERA + PERMISOS TRAFO 38454 X ROBINSON ALZATE </t>
  </si>
  <si>
    <t xml:space="preserve">602 (REQUIERE POT) X JONNY G </t>
  </si>
  <si>
    <t xml:space="preserve">414 (USUARIO INCUMPLIO CITA INFORMA QUE ESTABA OCUPADO) X JONNY G - 430 (08 SEPT) X JONNY </t>
  </si>
  <si>
    <t xml:space="preserve">605 (PASAN ACOMETIDAS POR ENCIMA DE LA VIVIENDA) X JONNY G </t>
  </si>
  <si>
    <t>522 (VALIDAR VIABILIDAD DE LEGALIZACION DEL GABINETE INSTALADO) X JONNY G</t>
  </si>
  <si>
    <t xml:space="preserve">HV + INT + PERMISOS TRAFO 57582 X JONNY G </t>
  </si>
  <si>
    <t xml:space="preserve">HV + PASE TRAFO 323094 X JONNY G - 430 (08 SEPT) X JONNY G </t>
  </si>
  <si>
    <t xml:space="preserve">522 (USUARIO SOLICITA VISITA PARA VALIDAR 6TO MEDIDOR) X JONY G </t>
  </si>
  <si>
    <t xml:space="preserve">422 - 405 (AL APTO 201 DEBE EMPOTRAR TUBOS PVC EXPUESTOS - APTO 202 EN CONSTRUCCION FALTA BAÑO Y COCINA Y DEBE SOLICITAR PERMISO EN 1ER PISO PARA LA INSTALACION DEL MEDIDOR DE ENERGIA Y ACOMETIDA SE DEJO HAJA DE PERMISOS) X ORLANDO TORRES </t>
  </si>
  <si>
    <t xml:space="preserve">HV (TRAFO 321855) X ORLANDO TORRES </t>
  </si>
  <si>
    <t>616 (PASA UNA LINEA DE TRASMISION POR ENCIMA DE LA PRPIPIEDAD) X CARLOS IDARRAGA -430 (AIENDE LA SEMANA DEL 08 SEPT EN ADELANTE) X CARLOS I</t>
  </si>
  <si>
    <t>413 (FALTA LA DECL CUMPL) X CARLOS IDARRAGA</t>
  </si>
  <si>
    <t xml:space="preserve">HV + PASE TRAFO 11396 X CARLOS IDARRAGA </t>
  </si>
  <si>
    <t>Luis Felipe Sanchez Gutierrez</t>
  </si>
  <si>
    <t xml:space="preserve"> 08-SEP-2025 08:28:22 -- EPMCRMSVPRD Sr. Felipe con cdula 1037645271 afirma es propietario del inmueble solicita nueo sericio de energa para mpio Medelln barrioereda San Antonio de Prado Barichara requiere sericio bsico residencial a 110 V solicita que EPM instale la red elctrica externa y certifique.Carga mxima: 96 KVANiel de tensin: 1Tipo de sericio solicitado: Nuea cargaHay red elctrica cercana al predio: SiNoDistancia en metros: 10Se toma como referencia la direccin CL 53 SUR CR 72 -38 tel 3002369610 id 5af54a30-9852-4704-82e6-f0305f57833e login mgomezPedido automatico desde solicitud de sericio de energa</t>
  </si>
  <si>
    <t>Flor Maria Urrego Hernandez</t>
  </si>
  <si>
    <t xml:space="preserve"> 08-09-2025 14:00:06--FNXWEAPICRMPROD-Se comunica la Sra. Flor Mara Urrego Hernndez en calidad de propietaria y solicita nuea isita tel.3113190588ID 64a1b237-ff3b-4c71-9ea9-c96bd87a517faortizaReenio de procesos de Integracion - JOB 08-04-2025 17:29:07--NCORRRMOD- 405 413 Tramitar permiso a terceros para instalar acometida en fachadas ecina Todo debe ser por escrito anexar fotocopia de cdula de ciudadana de la persona que otorga el permiso a diligenciar Se dej formato de la empresa. Presentar documentacin tcnica del electricista bien diligenciada cumpliendo con la actualizacin del retie en su resolucin 40117 del 02 de abril de 2024. Se dej acta de isita y se anexa registro fotogrfico Emil Cadrazco-</t>
  </si>
  <si>
    <t>Jose Ignacio Quiroz Garcia</t>
  </si>
  <si>
    <t xml:space="preserve"> 08-SEP-2025 11:35:42 -- EPMCRMSVPRD Sr. Jos Quiroz   con cdula 8462514  Cel. 3117192441  Correo: joseignacioquiroz30gmail.com en calidad de propietario  solicita HV 110 para un TERCER  Piso En el municipio de MEDELLIN   B ARRIO EL SALVADOR direccin CL 34 CR 34 C -81. Requiere que EPM instale y certifique la red interna y le instale el medidor y la acometida elctrica id. 2afc987a-1e14-433e-b803-b07effcc9f2b   jmoraruCarga mxima requerida en KVA: 96Niel de tensin: 1Tipo de sericio solicitado: Nuea cargaHay red elctrica cercana al predio: SiPedido automatico desde solicitud de sericio de energa</t>
  </si>
  <si>
    <t>Duvan Rivera Castañeda</t>
  </si>
  <si>
    <t xml:space="preserve"> 08-09-2025 09:27:07--CARBOLVAMOD  Desea anexar este otro tel 3226024940 por si no se logra el contacto en el primero 3127705635 08-SEP-2025 09:25:22 -- EPMCRMSVPRD Sr. Duban Riera con cdula 1017212642 afirma es propietario del inmueble solicita nueo sericio de energa para mpio Medellin barrio 8 de marzo buenos aires requiere sericio bsico residencial a 110 V solicita que EPM instale la red elctrica interna y certifique y red externaCarga mxima: 9 KVANiel de tensin: 1Tipo de sericio solicitado: Nuea cargaHay red elctrica cercana al predio: SiDistancia en metros: 10Se toma como referencia la direccin CL 46 CR 1 B -210 INTERIOR 116  tel 3127705635 correo no manejaid 6b303e5e-08f6-461a-8e88-8e79f68e5c73 carbolaPedido automatico desde solicitud de sericio de energa</t>
  </si>
  <si>
    <t>Dora Lia Carvalho Molina</t>
  </si>
  <si>
    <t xml:space="preserve"> 08-SEP-2025 10:16:55 -- EPMCRMSVPRD Usuaria en calidad de propietaria solicita sericio de energa por habilitacin iienda en la direccin CR 12 A CL 49 -20 INTERIOR 302  en Medelln Presenta formulario diligenciado copia de cedula factura ecina contrato 11242131 declaracin de cumplimiento y copia de matrcula profesional  Contacto:  Dora Lia Caralho Molina  telfono  3157208657Pedido automatico desde solicitud de sericio de energa</t>
  </si>
  <si>
    <t>Juan Pablo Montoya Herrera</t>
  </si>
  <si>
    <t xml:space="preserve"> 08-09-2025 08:25:24--FNXWEAPICRMPROD-El usuario en oficina entrega carta de autorizacin 405.YA SE LE HABA INFORMADO AL MISMO USUARIO SOBRE EL PERMISO DEL VECINO PARA APOYAR LA ACOMETIDA EN LA PROPIEDAD DE EL. UN PERMISO POR ESCRITO CON NOMBRE FIRMA Y NMERO DE CDULA. 423.NO HAY ESPACIO FSICO PARA INSTALAR MEDIDOR EN FACHADA NO SE PUEDE INSTALAR EN EXCESO DE ESCALAS. Jhon Zapata 21082025 18:47:47 22-08-2025 08:02:27--NCORRRMOD-405.YA SE LE HABA INFORMADO AL MISMO USUARIO SOBRE EL PERMISO DEL VECINO PARA APOYAR LA ACOMETIDA EN LA PROPIEDAD DE EL. UN PERMISO POR ESCRITO CON NOMBRE FIRMA Y NMERO DE CDULA. 423.NO HAY ESPACIO FSICO PARA INSTALAR MEDIDOR EN FACHADA NO SE PUEDE INSTALAR EN EXCESO DE ESCALAS. Jhon Zapata 21082025 18:47:47-</t>
  </si>
  <si>
    <t>Ana Gregoria Urrutia Moreno</t>
  </si>
  <si>
    <t xml:space="preserve"> 08-09-2025 11:03:57--FNXWEAPICRMPROD-Usuario Ana Gregoria - Hernista  solicita reprogramar pedido PED-3409265-C1V9 Informa que el sector se encuentra bien y que el personal esta trabajando con normalidad llamar antes de ir numero de contacto 3235065536 -3218329717 ID e38a3234-1673-45d0-9a97-6bfb15035d2d y aestrmon406.Problemas de orden pblico. La iienda est ubicada en el barrio Caicedo set las mirlas por la ancha del mosquito. Ya se haba hablado con la usuaria sobre la problemtica del sector.  Se marca no contesta lnea telefnica se deja mensaje por a WhatsApp y no responden.Jhon Zapata 23072025 18:02:28 29-07-2025 12:00:04--NCORRRMOD-406.Problemas de orden pblico. La iienda est ubicada en el barrio Caicedo set las mirlas por la ancha del mosquito. Ya se haba hablado con la usuaria sobre la problemtica del sector.  Se marca no contesta lnea telefnica se deja mensaje por a WhatsApp y no responden.Jhon Zapata 23072025 18:02:28-</t>
  </si>
  <si>
    <t>Omaira Salas Taborda</t>
  </si>
  <si>
    <t xml:space="preserve"> 08-SEP-2025 10:50:16 -- EPMCRMSVPRD Sr. Omaira Salas Taborda  con cdula 43638955  afirma es propietario del inmueble solcita nueo sericio de energa para mpio medellin  barrio13 de noimbre  requiere sericio bsico residencial a 110 V piso 3  solicita que EPM instale la red elctrica externa y el contador Carga mxima requerida en KVA: 90Niel de tensin: 1Tipo de sericio solicitado: Nuea cargaHay red elctrica cercana al predio: SiDistancia en metros: 10Se toma como referencia la direccin CL 57 CR 17 B -106 INTERIOR 301   tel. 3137575972  id 8706d8b4-aa6c-4804-96b0-e04a3c09ca81 ahenlondPedido automatico desde solicitud de sericio de energa</t>
  </si>
  <si>
    <t>Veronica Graciano Cardona</t>
  </si>
  <si>
    <t xml:space="preserve"> 08-SEP-2025 11:58:14 -- EPMCRMSVPRD Veronica Graciano con documento No 1040369416 celular 3214934911 solicita sericio de energa por HV para la direccin CL 56 E CR 26 BC -5 INTERIOR 101  Medelln barrio Villa de San Jose para que la empresa le instale medidor y la red externa. Presenta formatos diligenciados carta RETIE y carn CONTE del tcnico electricista factura del ecino No. 12587830 y cdula. Sujeto a erificacin en terreno. Pedido automatico desde solicitud de sericio de energa</t>
  </si>
  <si>
    <t>MARIA GRACIELA Cardona Guerra</t>
  </si>
  <si>
    <t xml:space="preserve"> 08-SEP-2025 12:01:40 -- EPMCRMSVPRD Usuaria en calidad de propietaria solicita instalacin del sericio de energa para la construccin de domiciliaria acometida y medidor para la direccin CL 56 E CR 26 BC -5 INTERIOR 201  proisional del Municipio de Medelln presenta formularios diligenciados cdula Faor llamar antes de ir al celular 3207308655. Nota: El pedido se ingresa sujeto a erificacin en terreno.Pedido automatico desde solicitud de sericio de energa</t>
  </si>
  <si>
    <t>Yuli Andrea Muriel Ceballos</t>
  </si>
  <si>
    <t xml:space="preserve"> 08-SEP-2025 08:26:14 -- EPMCRMSVPRD Se presenta Yuli Andrea Muriel Ceballos con CC 1128447458 en calidad de propietaria solicita contador de energa HV para la direccin CL 57 B CR 31 -70 INTERIOR 301  municipio de Medelln barrio Sucre Boston indica claramente que el uso del sericio es residencial ya tiene la red interna instalada solicita acometida y medidor.presenta: Solicitud diligenciada Contrato del ecino N 1026005 direccin de referencia CL 57 B CR 31 -70 municipio de Medelln usuario indica que es la casa del primer piso declaracin de cumplimiento copia de matrcula profesional.Contacto: Yuli Andrea Muriel Ceballostel. 3015862811 - 3104377021SUJETO A VERIFICACIN NOTA: Faor llamar antes de isitar casa sola. Pedido automatico desde solicitud de sericio de energa</t>
  </si>
  <si>
    <t>Tatiana Maria Vega Ramos</t>
  </si>
  <si>
    <t xml:space="preserve"> 08-09-2025 07:44:37--FNXWEAPICRMPROD-Buenos das por faor para reprogramar pedido CONTACTO 3233188984  3128014459  preguntar por el señor Ramiro o la señora Tatiana Vega.   barrio Blanquizal.  Por faor llamar antes de ir.  414 no contesta lneas telefnicas se toma registro fotogrfico de las llamadas y de las propiedades cercanas por faor actalizar lneas telefnicas apendizado CL 58ab CR 97aa 19 int 133 Angel Rodriguez 15082025 16:56:01 19-08-2025 08:02:48--NCORRRMOD- 414 no contesta lneas telefnicas se toma registro fotogrfico de las llamadas y de las propiedades cercanas por faor actalizar lneas telefnicas apendizado CL 58ab CR 97aa 19 int 133 Angel Rodriguez 15082025 16:56:01-</t>
  </si>
  <si>
    <t>Sandra Patricia Posada Naranjo</t>
  </si>
  <si>
    <t xml:space="preserve"> 08-09-2025 10:28:35--FNXWEAPICRMPROD- 414 no contesta 1 de las  lneas telefnicas se toma registro fotogrfico de las llamadas y de las direcciones y  propiedades cercanas el otro nmero de contesta dice no conocer al usuario por faor actalizar lneas telefnicas apendizado CR 94 CL 57c 65 int 247 Angel Rodriguez 12062025 17:26:30Sra. Sandra Patricia Posada Naranjo solicita reprogramar pedido de legalizacin PED-3368999-W7K6 con solicitud 23456971 indica que ya tiene pendientes terminados tel: 3117047264 y 3113808913 33809178-97ef-4c35-b0ea-8457549ec78f jsalalop 13-06-2025 10:18:42--NCORRRMOD- 414 no contesta 1 de las  lneas telefnicas se toma registro fotogrfico de las llamadas y de las direcciones y  propiedades cercanas el otro nmero de contesta dice no conocer al usuario por faor actalizar lneas telefnicas apendizado CR 94 CL 57c 65 int 247 Angel Rodriguez 12062025 17:26:30-</t>
  </si>
  <si>
    <t>Gilma Maria Pelaez Sepulveda</t>
  </si>
  <si>
    <t xml:space="preserve"> 08-SEP-2025 13:35:22 -- EPMCRMSVPRD Usuaria en calidad de propietaria solicita sericio de energa HV para la direccin CR 17 CL 62 -66 INTERIOR 111  en la ciudad de Medelln presenta cedula de ciudadana formulario diligenciado y factura de sericios del ecino mas cercano No. 11418676. Faor llamar antes de ir Telfono 3003294899.Pedido automatico desde solicitud de sericio de energa</t>
  </si>
  <si>
    <t>Noralba Quiros</t>
  </si>
  <si>
    <t xml:space="preserve"> 06-SEP-2025 13:02:00 -- EPMCRMSVPRD Caso 84512 - 12:54 p.m. 6092025Sra. Noralba Quiros Muñoz con cdula 42766517 afirma es propietaria del inmueble solcita nueo sericio de energa HV para mpio Itag barrio San Po requiere sericio bsico residencial a 110 V piso 3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DIAG 46 CL 35 -17 INTERIOR 301  tel. 3127329618 id fba04a93-8c99-4626-b8ca-11df093a17ab login jsalalopPedido automatico desde solicitud de sericio de energa</t>
  </si>
  <si>
    <t>Omar De Jesus Mejia Quintero</t>
  </si>
  <si>
    <t xml:space="preserve"> 08-SEP-2025 10:12:24 -- EPMCRMSVPRD Sr. omar de jesus mejia quintero   cdula: 98488962    afirma que es la propietario   solicita el sericio de energa  para mpio : medellin      piso 2  solicita que EPM le instale medidor y acometida  y certifique  Carga mxima requerida en KVA: 9Niel de tensin: 1 Tipo de sericio solicitado: Nuea cargaHay red elctrica cercana al predio: SiDistancia en metros: 10 Se toma como referencia la direccin :CL 38 CR 110 -15 INTERIOR 1105  LAS INDEPENDENCIAS MEDELLN ANTIOQUIA tel : 3113365759  id: a1edf993-e951-4282-81f3-f74ac16b7d21  login mmontoyl  Pedido automatico desde solicitud de sericio de energa</t>
  </si>
  <si>
    <t>Jenifer Vanegas</t>
  </si>
  <si>
    <t xml:space="preserve"> 08-SEP-2025 10:33:28 -- EPMCRMSVPRD Sr. Jenifer Vanegas con cdula 1152187522 correo yeniferarangoanegasgmail.com afirma es propietario del inmueble solicita nueo sericio de energa para mpio Medellin  barrio el salado la caseta  requiere sericio bsico residencial a 110 V piso 1 solicita que EPM instale la contador y acometidaTipo de uso: ResidencialCarga mxima requerida en KVA: 9Nmero total de cuentas: 1Niel de tensin de la medida: 1Tipo de solicitud: NueaTipo de sericio solicitado: Nuea cargaEstrato socioeconmico:1Se toma como referencia la direccin cl 39 fc cr 120 d -71  tel 3104199268 id 42187096-0037-4677-8fe8-ad609c2d0487 login ymuimrurPedido automatico desde solicitud de sericio de energa</t>
  </si>
  <si>
    <t>Miller Alexander Rodriguez</t>
  </si>
  <si>
    <t>'CL 40 CR 116 -153'</t>
  </si>
  <si>
    <t>Yojana Andrea Gallego Naranjo</t>
  </si>
  <si>
    <t xml:space="preserve"> 08-SEP-2025 07:31:29 -- EPMCRMSVPRD Rad.20250120162411. Cliente Yojana Andrea Gallego Naranjo cc.1017209699- Tel.3006643883. Solicita la conexin del sericio de energa por HV Habilitacin Viienda en la direccin CL 40 CR 116 -153 de Medelln. Aporta Formato E1 formato Valor Agregado Declaracin de cumplimiento copia de cdula factura aledaña y matrcula de electricista. Electricista: Juan Carlos Quinto Mosquera cc.1040350564 Tel.3146759585- matricula 10357.Pedido automatico desde solicitud de sericio de energa</t>
  </si>
  <si>
    <t>Rubi Stella Ibarra Montoya</t>
  </si>
  <si>
    <t>BELLO</t>
  </si>
  <si>
    <t xml:space="preserve"> 08-09-2025 12:09:20--FNXWEAPICRMPROD- 419 predio en construccin no habitable terminar construccin CL 48bb CR 122 10 int 167 Angel Rodriguez 26042025 14:29:49se comunica el sr Rubi Stella   para reprogramar en calidad del propietaria   tel 3108745584   ID : d569471d-8d89-45a4-ac06-2a6846753dfd  lasquem 26-04-2025 14:32:48--NCORRRMOD- 419 predio en construccin no habitable terminar construccin CL 48bb CR 122 10 int 167 Angel Rodriguez 26042025 14:29:49-</t>
  </si>
  <si>
    <t>Omaira Vargas David</t>
  </si>
  <si>
    <t xml:space="preserve"> 08-09-2025 08:57:12--FNXWEAPICRMPROD-Omaira Vargas 3105067824solicita reprogramar ya entrego el pot6a2d437d-3109-4123-a76e-67d39a0dad82ylondong- 405 se alidar pot suministrado por el usuario CL 64d CR 106 207 int 100 Angel Rodriguez 16082025 16:22:37 19-08-2025 08:47:38--NCORRRMOD- 405 se alidar pot suministrado por el usuario CL 64d CR 106 207 int 100 Angel Rodriguez 16082025 16:22:37-</t>
  </si>
  <si>
    <t>'RURAL_103051674417000001_10305167441700001'</t>
  </si>
  <si>
    <t>Bibiana Vargas Sanchez</t>
  </si>
  <si>
    <t xml:space="preserve"> 08-SEP-2025 12:02:13 -- EPMCRMSVPRD Sra. Bibiana Vargas Snchez con CC 1036607209 solicita HV para la direccin  RURAL103051674417000000103051674417000000 MEDELLN ANTIOQUIA Presenta formularios diligenciados copia de cedula factura ecina contacto: Bibiana Vargas propietaria Tel: 3054684761 sujeta de erificacin en terreno.Pedido automtico desde solicitud de sericio de energaPedido automatico desde solicitud de sericio de energa</t>
  </si>
  <si>
    <t>'RURAL_116005322810100002_Prov.116005322810100000'</t>
  </si>
  <si>
    <t>Jhon Chavarria Monsalve</t>
  </si>
  <si>
    <t xml:space="preserve"> 08-09-2025 08:44:54--FNXWEAPICRMPROD-Gloria 3204807290 indica que requiere reprogramacin para la isita menciona que anteriormente no la isitarone53fd59c-f969-461c-acf1-4f6cb55155ff405 no hay espacio fsico para instalar el contador se le informa al usuario que debe instalar un muro para el contador 422 instalacin no cumple falta un circuito independizar redes elctricas Jhon Arboleda 28-07-2025 16:21:41--NCORRRMOD-405 no hay espacio fsico para instalar el contador se le informa al usuario que debe instalar un muro para el contador 422 instalacin no cumple falta un circuito independizar redes elctricas Jhon Arboleda-</t>
  </si>
  <si>
    <t>'RURAL_130015015000000003_Prov.130015015000000000'</t>
  </si>
  <si>
    <t>Sara Parra Grisales</t>
  </si>
  <si>
    <t xml:space="preserve"> 08-SEP-2025 13:59:43 -- EPMCRMSVPRD Sra. Sara Parra Grisales con cdula 1036966137 afirma es propietario del inmueble solcita nueo sericio de energa para mpio Garne   Corregimiento santa helena ereda la palma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XX No se le pregunta al cliente siempre poner 10Se toma como referencia la direccin AL130015015000000000V BARROBLANCO tel. 3017994774 correo: saraparra67gmail.com id e72b3ce7-d7cb-4201-ac58-ae7cbbd873f8 login rsalazal  Pedido automatico desde solicitud de sericio de energa</t>
  </si>
  <si>
    <t>'RURAL_146014939000000002_Prov.RURAL_14601493900000'</t>
  </si>
  <si>
    <t>Jose Gildardo Echavarria Londoño</t>
  </si>
  <si>
    <t xml:space="preserve"> 08-09-2025 09:46:56--FNXWEAPICRMPROD-Por faor reprogramar isita llamar al celular 3128558546  3146578385 antes de ir ya que el lugar permanece solo. 28-08-2025 16:54:47--NCORRRMOD- 414 no contesta lneas telefnicas se toma registro fotogrfico de las llamadas y de las direcciones ms cercanas ereda el murrapal ingreso por la FRISOLA no hay ms nmeros en sistema 146014939000000 ereda murrapal parte baja Angel Rodriguez 28082025 16:49:46-</t>
  </si>
  <si>
    <t>'RURAL_146024206000000001'</t>
  </si>
  <si>
    <t>Omaira Mejia Aguado</t>
  </si>
  <si>
    <t xml:space="preserve"> 08-SEP-2025 08:01:44 -- EPMCRMSVPRD Sra. Omaira Meja con cdula 43416089 afirma es propietaria del inmueble solcita nueo sericio de energa HV para mpio Medelln cto Palmitas da La Potrera requiere sericio bsico residencial a 110 V piso 1 solicita que EPM instale la red elctrica externa contador y acometida. Tiene red interna instalada y certificada.Carga mxima requerida en KVA: 90Niel de tensin: 1Tipo de sericio solicitado: Nuea cargaHay red elctrica cercana al predio: SiDistancia en metros: 10Se toma como referencia la direccin RURAL146024206000000000146024206000000000 tel. 3016628552 solicita que se comuniquen antes de ir ya que la iienda permanece sola correo: mairiyamejiagmail.com id 774b3327-a868-4ecb-9499-a8e31013297b login jsalalopPedido automatico desde solicitud de sericio de energa</t>
  </si>
  <si>
    <t>'RURAL_147047290000000003_Prov.147047290000000000'</t>
  </si>
  <si>
    <t>Johan Ernesto Ramirez Mejia</t>
  </si>
  <si>
    <t xml:space="preserve"> 08-SEP-2025 12:13:57 -- EPMCRMSVPRD Cliente requiere solicitud del sericio de energa por h presenta declaracin de cumplimiento. Cliente solicita contactarlo antes de la isita. Se indica que la solicitud queda sujeta a erificacin tcnica.Pedido automatico desde solicitud de sericio de energa</t>
  </si>
  <si>
    <t>'RURAL_161071208500000003_Vda Urapanes Vía Piedrave'</t>
  </si>
  <si>
    <t>Yohana Marcela Arredondo Ortiz</t>
  </si>
  <si>
    <t xml:space="preserve"> 08-SEP-2025 12:15:17 -- EPMCRMSVPRD Usuaria en calidad de propietaria solicita habilitacin iienda de energa acometida  medidor  red interna para la direccin Rural 161071208500000003 de Caldas Vereda Urapanes Va Piedraerde al frente de Sanpio presenta formato de solicitud de sericio ante el operador de red solicitud de alor agregado firmada copia de la cdula y factura del ecino. Telfono de contacto 3234171855 - 3135981417 Yohana Marcela Arredondo Ortiz.  Pedido automatico desde solicitud de sericio de energa</t>
  </si>
  <si>
    <t>'RURAL_163004804500000003'</t>
  </si>
  <si>
    <t>Norberto De Jesus Vargas Velez</t>
  </si>
  <si>
    <t>'RURAL_163017140900000101_LOS ZULETAS'</t>
  </si>
  <si>
    <t>Alma Cecilia Madrid Puerta</t>
  </si>
  <si>
    <t xml:space="preserve"> -3002369610</t>
  </si>
  <si>
    <t xml:space="preserve"> -3113190588</t>
  </si>
  <si>
    <t xml:space="preserve"> -3117192441</t>
  </si>
  <si>
    <t xml:space="preserve"> -3127705635</t>
  </si>
  <si>
    <t>2147495-3157208657</t>
  </si>
  <si>
    <t xml:space="preserve"> -3236176652</t>
  </si>
  <si>
    <t xml:space="preserve"> -3218329717</t>
  </si>
  <si>
    <t xml:space="preserve"> -3214934911</t>
  </si>
  <si>
    <t xml:space="preserve"> -3207308655</t>
  </si>
  <si>
    <t xml:space="preserve"> -3015862811</t>
  </si>
  <si>
    <t xml:space="preserve"> -3233188984</t>
  </si>
  <si>
    <t xml:space="preserve"> -3128966926</t>
  </si>
  <si>
    <t xml:space="preserve"> -3003294899</t>
  </si>
  <si>
    <t>3716381-3127329618</t>
  </si>
  <si>
    <t xml:space="preserve"> -3113365759</t>
  </si>
  <si>
    <t>1111111-3104199268</t>
  </si>
  <si>
    <t>2144867-3222690915</t>
  </si>
  <si>
    <t xml:space="preserve"> -3146759585</t>
  </si>
  <si>
    <t xml:space="preserve"> -3113809649</t>
  </si>
  <si>
    <t xml:space="preserve"> -3105067824</t>
  </si>
  <si>
    <t xml:space="preserve"> -3054684761</t>
  </si>
  <si>
    <t xml:space="preserve"> -3104997712</t>
  </si>
  <si>
    <t xml:space="preserve"> -3017994774</t>
  </si>
  <si>
    <t xml:space="preserve"> -3146578385</t>
  </si>
  <si>
    <t xml:space="preserve"> -3016628552</t>
  </si>
  <si>
    <t xml:space="preserve"> -3158149254</t>
  </si>
  <si>
    <t xml:space="preserve"> -3234171855</t>
  </si>
  <si>
    <t xml:space="preserve"> -3015641524</t>
  </si>
  <si>
    <t xml:space="preserve"> -3116661977</t>
  </si>
  <si>
    <t>CL 53 SUR CR 72 -38 (INT 301 )'</t>
  </si>
  <si>
    <t>CL 34 CR 34 C -41 (INT 1138 )'</t>
  </si>
  <si>
    <t>CL 34 CR 34 C -81 (INT 103 )'</t>
  </si>
  <si>
    <t>CL 46 CR 1 B -210 (INT 216 )'</t>
  </si>
  <si>
    <t>CR 12 A CL 49 -20 (INT 302 )'</t>
  </si>
  <si>
    <t>CR 99 B CL 49 AB -63 (INT 101 )'</t>
  </si>
  <si>
    <t>CL 56 A CR 3 -18 (INT 102 )'</t>
  </si>
  <si>
    <t>CL 57 CR 17 B -106 (INT 302 )'</t>
  </si>
  <si>
    <t>CL 56 E CR 26 BC -5 (INT 101 )'</t>
  </si>
  <si>
    <t>CL 56 E CR 26 BC -5 (INT 201 )'</t>
  </si>
  <si>
    <t>CL 57 B CR 31 -70 (INT 301 )'</t>
  </si>
  <si>
    <t>CL 58 AB CR 97 AA -19 (INT 133 )'</t>
  </si>
  <si>
    <t>CR 94 CL 57 C -65 (INT 247 )'</t>
  </si>
  <si>
    <t>CR 17 CL 62 -66 (INT 111 )'</t>
  </si>
  <si>
    <t>DIAG 46 CL 35 -17 (INT 333 )'</t>
  </si>
  <si>
    <t>CL 38 CR 110 -15 (INT 2205 )'</t>
  </si>
  <si>
    <t>CL 39 FC CR 120 D -71 (INT 101 )'</t>
  </si>
  <si>
    <t>CL 48 DD CR 103 -41 (INT 1000 )'</t>
  </si>
  <si>
    <t>CL 48 DD CR 103 -41 (INT 1001 )'</t>
  </si>
  <si>
    <t>CL 48 BB CR 122 -10 (INT 167 )'</t>
  </si>
  <si>
    <t>CL 64 D CR 106 -207 (INT 100 )'</t>
  </si>
  <si>
    <t>HV + INT TRAFO 500139 X ORLANDO TORRES</t>
  </si>
  <si>
    <t xml:space="preserve">605 (LE PASA UNA LINEA SECUNDARIA X ENCIMA) X CARLOS IDARRAGA </t>
  </si>
  <si>
    <t xml:space="preserve">422 (USUARIO VA SACAR EL PASE CANALIZADO HASTA EL POSTE) X CARLOS IDARRAGA </t>
  </si>
  <si>
    <t>OK</t>
  </si>
  <si>
    <t>WILSON</t>
  </si>
  <si>
    <t xml:space="preserve">HV + PASE  TRAFO 27719 X JONNY G </t>
  </si>
  <si>
    <t>CR 127 CL 34 AD -66 (INT 403 )'</t>
  </si>
  <si>
    <t xml:space="preserve">HV + PASE PLAN INTEGRAL  TRAFO 69724 X JONNY G </t>
  </si>
  <si>
    <t xml:space="preserve">HV + PASE + BORNERA  TRAFO 321927 X JONNY G </t>
  </si>
  <si>
    <t xml:space="preserve">HV + PASE  TRAFO 52181 X JONNY </t>
  </si>
  <si>
    <t xml:space="preserve">422 (FALTAN CAJAS Y TUBERIA DE ILUMINACION) X JONNY G </t>
  </si>
  <si>
    <t>CL 17 A CR 107 A -74 (INT 301 )'</t>
  </si>
  <si>
    <t xml:space="preserve">HV + INT TRAFO 38956 X CARLOS IDARRAGA </t>
  </si>
  <si>
    <t>DANIEL</t>
  </si>
  <si>
    <t>405 (DEBE SOLICITAR CAMBIO DE POSTE DE 8 MTS PODRIDO A NIVEL DEL SUELO) X ORLANDO T</t>
  </si>
  <si>
    <t>+</t>
  </si>
  <si>
    <t>INT</t>
  </si>
  <si>
    <t>TRAFO</t>
  </si>
  <si>
    <t>HV + INT TRAFO 127253 X ORLANDO TORRES</t>
  </si>
  <si>
    <t>'CR 44 A CL 126 SUR -37'</t>
  </si>
  <si>
    <t>Beatriz Andrea Rendon Ospina</t>
  </si>
  <si>
    <t xml:space="preserve"> 08-SEP-2025 16:49:37 -- EPMCRMSVPRD Usuaria en calidad de propietaria solicita habilitacin iienda h de energa acometida y medidor para la direccin CR 44 A CL 126 SUR -37 de Caldas barrio Andaluca presenta formato de solicitud de sericio ante el operador de red solicitud de alor agregado copia de la cdula del solicitante declaracin de cumplimiento RETIE con copia de la tarjeta profesional del electricista y factura del ecino. Telfonos de contacto 31475338513146270297 Beatriz Andrea Rendon Ospina.  Pedido automatico desde solicitud de sericio de energa</t>
  </si>
  <si>
    <t>Maribel Cardenas Serchar</t>
  </si>
  <si>
    <t xml:space="preserve"> 09-SEP-2025 11:17:06 -- EPMCRMSVPRD Propietaria Sra. Maribel Crdenas Serchar identificada con cdula 64584703 y Cel: 3136821284 solicita sericio de energa HV para la direccin CL 83 A CR 57 -32 INTERIOR 401   barrio Viiendas del Sur en el municipio de  Itag. Presenta formatos de solicitud diligenciada copia de la cdula y factura del ecino cercano Instalacin cercana: CCL 83 A CR 57 -32 INTERIOR 301  con contrato: 12901566. Correo electrnico: macase26hotmail.com. Cliente informa que ya tiene construida la red interna y certificada por electricista particular y requiere la red externa por parte de EPM.Pedido automatico desde solicitud de sericio de energa</t>
  </si>
  <si>
    <t>Jessica Betancourt Mesa</t>
  </si>
  <si>
    <t xml:space="preserve"> 09-SEP-2025 14:34:38 -- EPMCRMSVPRD Sr. Jessica  Betancourt mesa  con cdula 43922481  llamar antes de ir Cel. 3122609338  Correo: jebejd223hotmai.com en calidad de propietario  solicita HV 110 para un TERCER  Piso En el municipio de LA ESTRELLA  BARRIO SAN AGUSTIN  direccin CR 52 CL 79 SUR -263 INTERIOR 301 . Requiere que EPM instale y certifique la red interna y le instale el medidor y la acometida elctrica id. 6df477c5-9dd4-42ec-aeaa-e1e4c42d4fff   jmoraruCarga mxima requerida en KVA: 96Niel de tensin: 1Tipo de sericio solicitado: Nuea cargaHay red elctrica cercana al predio: SiPedido automatico desde solicitud de sericio de energa</t>
  </si>
  <si>
    <t>'RURAL_159021832000000301'</t>
  </si>
  <si>
    <t>Marco Aurelio Salgado</t>
  </si>
  <si>
    <t xml:space="preserve"> 08-SEP-2025 14:53:26 -- EPMCRMSVPRD Usuario Marco Aurelio Salgado quien dice ser propietario solicita legalizacin del sericio de energa para la instalacin con direccin RURAL159021832000000301 Municipio de La Estrella presenta todos los documentos diligenciados fotocopia de cedula. Telfono contacto 3136964360 - 3043657085 - 4734357. Faor llamar antes de realizar la isita. El pedido se ingresa sujeto a la erificacin en el terreno.Pedido automatico desde solicitud de sericio de energa</t>
  </si>
  <si>
    <t>Ligia Herrera De Muñoz</t>
  </si>
  <si>
    <t xml:space="preserve"> 08-SEP-2025 14:47:25 -- EPMCRMSVPRD Cliente solicita HV en la instalacin CR 80 CL 19 A -65 INTERIOR 301  Medelln presenta: Formatos diligenciados copia de la cdula factura ecina declaracin de cumplimiento matrcula de electricista datos de contacto: 3013545352 - 6042382134 - Ligia HerreraPedido automatico desde solicitud de sericio de energa</t>
  </si>
  <si>
    <t>Gustavo Andres Franco Ospina</t>
  </si>
  <si>
    <t xml:space="preserve"> 08-SEP-2025 16:21:24 -- EPMCRMSVPRD Sr Gustao Andrs Franco Ospina Cc 71312726 en calidad de propietario solicita h a 110 ya cuenta con la red interna instalada y certificada solicita se le instale el contador y acometidaTel 3203706843Mcpio MedellnBarrio Quintas del SaladorDir CL 34 CR 34 C -81Se informa ans y cobrosId 6665b73b-2b07-4509-b646-8d793d6b359acareizaPedido automatico desde solicitud de sericio de energa</t>
  </si>
  <si>
    <t>Alexander De Jesus Velasquez Rendon</t>
  </si>
  <si>
    <t xml:space="preserve"> 09-SEP-2025 10:12:31 -- EPMCRMSVPRD Se presenta Alexander De Jess Velsquez Rendon con CC 71740412 en calidad de propietario solicitando contador de energa HV para la direccin CL 34 CR 34 C -191 INTERIOR 3084  municipio de Medelln barrio El Salador indica claramente que el uso del sericio es residencial ya tiene la red interna instalada solicita acometida y medidorPresenta: Solicitud diligenciada factura de la iienda ecina N 11523835 direccin de referencia CL 34 CR 34 C -191 INTERIOR 1090  municipio de Medelln usuario indica que esta casa queda a la entrada del callejn donde se encuentra la de la solicitud declaracin de cumplimiento copia de matrcula profesional.Contacto: Alexander De Jess Velsquez Rendontel. 3136015988SUJETO A VERIFICACIN NOTA: Faor llamar antes de isitar casa sola. Pedido automatico desde solicitud de sericio de energa</t>
  </si>
  <si>
    <t>Magid  Johnsons Muñoz  Duran</t>
  </si>
  <si>
    <t xml:space="preserve"> 08-SEP-2025 16:32:35 -- EPMCRMSVPRD El señor Magy Yonson Muñoz Duran con cdula 1017231630 en calidad de propietario solicita HV en el municipio de Medelln barrio Salador se toma como referencia la direccin CL 36 CR 33 A -34 informa que ya tiene la red elctrica interna instalada y certificada.  Telfono 3226062786  Id:8bf9cc85-5101-4deb-947d-cc5bb4fa54a8  ymunagPedido automatico desde solicitud de sericio de energa</t>
  </si>
  <si>
    <t>Wilson Albeiro Alzate Giraldo</t>
  </si>
  <si>
    <t xml:space="preserve"> 08-SEP-2025 14:40:38 -- EPMCRMSVPRD Sr.  Wilson lzate    Giraldo  con cdula 1128407820 afirma es propietario del inmueble solcita nueo sericio de energa para mpio medellin  barrio juan 23 requiere sericio bsico residencial a 110 V piso  2 solicita que EPM instale la acometida con el contador   red certificada Se toma como referencia la direccin CL 49 CR 99 B -18 INTERIOR 201  tel. 3042635157 id 70aa96ef-28aa-47b9-8078-28ae1b6bef01 login  lasquem  Pedido automatico desde solicitud de sericio de energa</t>
  </si>
  <si>
    <t xml:space="preserve"> 08-SEP-2025 14:49:50 -- EPMCRMSVPRD Sr.  Wilson lzate    Giraldo  con cdula 1128407820 afirma es propietario del inmueble solcita nueo sericio de energa para mpio medellin  barrio juan 23 requiere sericio bsico residencial a 110 V piso 2 solicita que EPM instale la acometida con el contador  Se toma como referencia la direccin CL 49 CR 99 B -18 INTERIOR 203  tel. 3042635157 id 70aa96ef-28aa-47b9-8078-28ae1b6bef01 login  lasquem  Pedido automatico desde solicitud de sericio de energa</t>
  </si>
  <si>
    <t>Francia Lopez Moreno</t>
  </si>
  <si>
    <t xml:space="preserve"> 08-SEP-2025 15:51:41 -- EPMCRMSVPRD Solicita energa h   para la direccion CR 2 CL 52 -70 INTERIOR 270  Medelln anexa cuenta con contrato 430109 declaracin de cumplimiento matricula del electricista telfono contacto 3122965667 llamar antes de ir. Pedido automatico desde solicitud de sericio de energa</t>
  </si>
  <si>
    <t>Angelica Maria Pineda Gil</t>
  </si>
  <si>
    <t xml:space="preserve"> 08-SEP-2025 15:32:10 -- EPMCRMSVPRD Sr. Angelica maria  pineda gil  con cdula 1039284578  afirma es propietario del inmueble solicita nueo sericio de energa para mpio medellin barrio Caicedo illa Turbay  requiere sericio bsico residencial a 110 V piso 1 solicita que EPM instale la red elctrica interna y certifique    Carga mxima requerida en KVA: 96Niel de tensin: 1Tipo de sericio solicitado: Nuea cargaHay red elctrica cercana al predio: SiDistancia en metros:  10Se toma como referencia la direccin CR 7 CL 55 F -113INTERIOR195   tel:3222230589 correo:angie252009hotmail.com  id 3a1e1dee-eae1-46a4-abda-967718db7a64dobrmosq Pedido automatico desde solicitud de sericio de energa</t>
  </si>
  <si>
    <t>Milena Marcela Londoño Garcia</t>
  </si>
  <si>
    <t xml:space="preserve"> 09-SEP-2025 08:39:19 -- EPMCRMSVPRD Habilitacin de ViiendaCliente: Milena Marcela Londoño Garcia  cdula 1151447512. En calidad de propietario solicita H.V a 110 para un Segundo piso en el municipio de Medelln  Barrio Trece de Noiembre direccin CL 56 F CR 18 C -12 Telfono de contacto 3117527455 correo electrnico milenamarcelagarcia1992gmail.com. Estrato:  1 Confirma que requiere parte interna y externa ID 6aac7edf-6ff0-4ad2-9633-206277339236   Mgutielu se le informa ANS y cobro por medio de la factura Pedido automatico desde solicitud de sericio de energa</t>
  </si>
  <si>
    <t>Javier Antonio Londoño Cañas</t>
  </si>
  <si>
    <t xml:space="preserve"> 09-SEP-2025 10:29:30 -- EPMCRMSVPRD Sr. Jaier lodoño  con cdula 1041146031  afirma es propietario del inmueble solicita nueo sericio de energa para mpio medellin barrio enciso  requiere sericio bsico residencial a 110 V piso 2 solicita que EPM instale la red elctrica interna y certifique    Carga mxima requerida en KVA: 96Niel de tensin: 1Tipo de sericio solicitado: Nuea cargaHay red elctrica cercana al predio: SiDistancia en metros:  10Se toma como referencia la direccin CL 59 C CR 16 D -111INTERIOR 106 tel 3107267066 correo:jl38940gmail.com id 61d3f0e0-df41-4dee-b9b8-32885401da02 dobrmosq Pedido automatico desde solicitud de sericio de energa</t>
  </si>
  <si>
    <t>Angela Adriana Mosquera Mosquera</t>
  </si>
  <si>
    <t xml:space="preserve"> 09-SEP-2025 10:36:27 -- EPMCRMSVPRD La Sra Angela Adriana Mosquera Mosquera con C.C 1026271811 Tel3207736084 solicita sericio de HV en la direccin de referencia CR 18 A CL 59 C -29 Mpio de Medelln barrio Enciso el faro solicita que EPM certifique e instale todo el sericio red interna contador y acometida65addf29-2338-4392-8473-fbdaba227991laceagudPedido automatico desde solicitud de sericio de energa</t>
  </si>
  <si>
    <t>Laura Arcila Atencio</t>
  </si>
  <si>
    <t xml:space="preserve"> 08-SEP-2025 14:59:18 -- EPMCRMSVPRD Usuario en calidad de propietario solicita instalacin de sericio de energa por habilitacin iienda en la direccin CL 55 CR 24 -63 INTERIOR 201 en Medelln. Presenta formulario diligenciado cedula original factura ecina contrato 11550497  Contacto tel. 3204471536Pedido automatico desde solicitud de sericio de energa</t>
  </si>
  <si>
    <t>Claudia Milena Rendon Velez</t>
  </si>
  <si>
    <t xml:space="preserve"> 08-SEP-2025 17:05:51 -- EPMCRMSVPRD Usuaria en calidad de propietaria solicita instalacin de sericio de energa por habilitacin iienda en la direccin CR 20 CL 57 C -88 INTERIOR 302  en Medelln Presenta formulario diligenciado cedula original factura ecina contrato 5524418 declaracin de cumplimiento y copia de matrcula profesional  Contacto tel. 3006296534 faor llamar antes de la isitaPedido automatico desde solicitud de sericio de energa</t>
  </si>
  <si>
    <t xml:space="preserve"> 08-SEP-2025 17:06:25 -- EPMCRMSVPRD Usuaria en calidad de propietaria solicita instalacin de sericio de energa por habilitacin iienda en la direccin CR 20 CL 57 C -88 INTERIOR 401  en Medelln Presenta formulario diligenciado cedula original factura ecina contrato 5524418 declaracin de cumplimiento y copia de matrcula profesional  Contacto tel. 3006296534 faor llamar antes de la isitaPedido automatico desde solicitud de sericio de energa</t>
  </si>
  <si>
    <t>William De Jesus Morales Sanchez</t>
  </si>
  <si>
    <t xml:space="preserve"> 09-SEP-2025 09:03:02 -- EPMCRMSVPRD Propietario William de Jesus Morales Sanchez cn cdula 71620644 solicita h con redes externas para iienda ubicada en enciso la libertad presenta la cdula Retie con nmero de matricula factura del ecino y formato de alor agregado y operador de red. faor llamar antes de ir 3009914131.Pedido automatico desde solicitud de sericio de energa</t>
  </si>
  <si>
    <t>Orlando De Jesus Areiza Zapata</t>
  </si>
  <si>
    <t xml:space="preserve"> 09-SEP-2025 10:30:11 -- EPMCRMSVPRD Se presenta el señor Orlando De Jesus Areiza Zapata con cdula 3572532 solicitando el sericio de energa HV para la CR 25 B CL 56 EE -93 INTERIOR 301  de Medelln solicita que se certifique la parte interna e instalar la externa con medidor y acometida anexa factura y cdula telfono: 3016697410. Llamar antes de ir.Pedido automatico desde solicitud de sericio de energa</t>
  </si>
  <si>
    <t>'CL 58 A CR 66 -25'</t>
  </si>
  <si>
    <t>Robinson Andres Gallo  Zuluaga</t>
  </si>
  <si>
    <t xml:space="preserve"> 09-09-2025 09:10:49--FNXWEAPICRMPROD-Sr. Robinson Andres solicita reprogramar ya que tiene los pendientes OK Por faor comunicarse con el usuario antes de isitar el predio numero de contacto 3206689842-3128750660 ID: eb396fe5-a4d5-4a94-9030-d78da8f2bd3f Mcastgar405.Permiso por escrito con nombre  firma y nmero de cdula de los ecinos del primer y segundo piso para instalar medidor y  cometida en la propiedad de ellos. 422.Instalar mnimo 3 circuitos respetando cdigo de colores. En la isita solo se eidencia un circuito en la caja de deriacin. NORMA RA8 -020. Jhon Zapata 09-07-2025 07:02:00--NCORRRMOD-405.Permiso por escrito con nombre  firma y nmero de cdula de los ecinos del primer y segundo piso para instalar medidor y  cometida en la propiedad de ellos. 422.Instalar mnimo 3 circuitos respetando cdigo de colores. En la isita solo se eidencia un circuito en la caja de deriacin. NORMA RA8 -020. Jhon Zapata-</t>
  </si>
  <si>
    <t>Dora Elcy Betancur Vanegas</t>
  </si>
  <si>
    <t xml:space="preserve"> 09-SEP-2025 12:18:24 -- EPMCRMSVPRD Sr.Dora betancurr con cdula  42686219 afirma es propietario del inmueble solicita nueo sericio de energa para mpio medellin crg altaista barrio a perla requiere sericio bsico residencial a 110 V piso 1 solicita que EPM instale la red elctrica interna y certifique    Carga mxima requerida en KVA: 96Niel de tensin: 1Tipo de sericio solicitado: Nuea cargaHay red elctrica cercana al predio: SiDistancia en metros:  10Se toma como referencia la direccin cr 112 cl 13 -238  tel:3146074559  id 2c61dcc8-5c4b-4683-a4ae-15987359b45edobrmosqPedido automatico desde solicitud de sericio de energa</t>
  </si>
  <si>
    <t>Elvia Rosa Carvajal</t>
  </si>
  <si>
    <t xml:space="preserve"> 09-SEP-2025 08:10:49 -- EPMCRMSVPRD Usuaria en calidad de propietaria solicita instalacin del sericio de energa para la construccin de domiciliaria acometida y medidor para la direccin CL 35 D CR 107 A -61 INTERIOR 212  proisional del Municipio de Medelln presenta formularios diligenciados cdula Faor llamar antes de ir al celular 3027691564. Nota: El pedido se ingresa sujeto a erificacin en terreno.Pedido automatico desde solicitud de sericio de energa</t>
  </si>
  <si>
    <t>Luis Fernando Virgen Hernendez</t>
  </si>
  <si>
    <t xml:space="preserve"> 09-SEP-2025 12:17:17 -- EPMCRMSVPRD Se presenta la señora Lina Maria Marn Gomez con c.c.43596472 autorizada por la propietaria la señora Aida Ins Ruiz Garro con cdula 43523154 solicitando la conexin del sericio de energa para la direccin CR 37 CL 92 -16 INTERIOR 301  del municipio de Medelln - Barrio Manrique direccin aproximada CR 37 CL 92 -16 presenta formulario diligenciado copia de cdula de la propietaria declaracin de cumplimiento matricula profesional del electricista factura ecina formato solicitud del sericio energa E1faor contactar a la usuaria antes de ir al celular:3173352768 correo: correagrandajgmail.comNota: se le informa al usuario que al no aportar el certificado de estratificacin expedido por el municipio la empresa no se hace responsable del estrato en el que quede el sericio solicitado.Pedido automatico desde solicitud de sericio de energa</t>
  </si>
  <si>
    <t>Diana Maria Larcen</t>
  </si>
  <si>
    <t xml:space="preserve"> 08-SEP-2025 15:26:40 -- EPMCRMSVPRD Solicita energa h para la direccion CL 39 B CR 115 B -83 INTERIOR 334  Medelln anexa cuenta del ecino mas cercano 12117925 cedula requiere red interna y externa telfono contacto 3145134623 llamar antes de ir. Pedido automatico desde solicitud de sericio de energa</t>
  </si>
  <si>
    <t>Eliana Girlesa Betancur Graciano</t>
  </si>
  <si>
    <t xml:space="preserve"> 08-SEP-2025 15:27:46 -- EPMCRMSVPRD Sr. Eliana Betancourt con cdula 1037615326 afirma es propietario del inmueble solcita nueo sericio de energa para mpio Medellin barrio Belencito monte erde  requiere sericio bsico residencial a 110 V piso 4 solicita que EPM instale la red elctrica interna y certifique. Se le informa cobro del IVA del 19 sobre los trabajos realizados para la construccin de la red interna.Se toma como referencia la direccin CR 113 D CL 34 AA -35 INTERIOR 102  tel. 3218533325 id 7eb414cc-a52c-447a-b5d4-c59aa26484f8  login dsepubla Pedido automatico desde solicitud de sericio de energa</t>
  </si>
  <si>
    <t>Alejandro  Monsalve Pineda</t>
  </si>
  <si>
    <t xml:space="preserve"> 08-09-2025 17:35:39--FNXWEAPICRMPROD-414 se llega la direccin y no fue posible localizar el usuario se llama a telefnica al 312 849 6710 y el fijo 491 39 40 Jhon Arboleda28082025 13:48Sr Alejandro Monsale solicita repogramar Por faor comunicarse antes de ir al 3128496710 1046bba1-7c50-4b6e-99f1-5075a5c846ac rsalazal 28-08-2025 16:30:44--NCORRRMOD-414 se llega la direccin y no fue posible localizar el usuario se llama a telefnica al 312 849 6710 y el fijo 491 39 40 Jhon Arboleda28082025 13:48-</t>
  </si>
  <si>
    <t>Orfa Live Urrego Urrego</t>
  </si>
  <si>
    <t xml:space="preserve"> 19-AUG-2025 11:47:02 -- EPMCRMSVPRD Se presenta HERNANDO VELEZ ARENAS con CC 98457643 en calidad de electricista solicita Habilitacin iienda HV para la CR 120 D CL 39 FD -95 INTERIOR 106  Municipio Medelln Barrio Sam Jaier El Salado indica claramente que el uso del sericio es residencial ya tiene la red interna instalada solicita la acometida y medidor.Presenta: Solicitud diligenciada Factura de la iienda ecina N 12189141 direccin de referencia CR 120 D CL 39 FD -95 INTERIOR 104 indica usuario que es la casa del aledaña a la instalacin. Declaracin de cumplimiento Copia de matrcula profesionalContacto: Orfa Lie Urrego UrregoCel. 3122731462- 3167960947SUJETO A VERIFICACINNOTA: Faor llamar antes de isitar casa sola.Pedido automatico desde solicitud de sericio de energa</t>
  </si>
  <si>
    <t xml:space="preserve"> 19-AUG-2025 11:56:28 -- EPMCRMSVPRD Se presenta HERNANDO VELEZ ARENAS con CC 98457643 en calidad de electricista solicita Habilitacin iienda HV para la CR 120 D CL 39 FD -95 INTERIOR 207  Municipio Medelln Barrio Sam Jaier El Salado indica claramente que el uso del sericio es residencial ya tiene la red interna instalada solicita la acometida y medidor.Presenta: Solicitud diligenciada Factura de la iienda ecina N 12189141 direccin de referencia CR 120 D CL 39 FD -95 INTERIOR 104 indica usuario que es la casa del aledaña a la instalacin. Declaracin de cumplimiento Copia de matrcula profesionalContacto: Orfa Lie Urrego UrregoCel. 3122731462- 3167960947SUJETO A VERIFICACINNOTA: Faor llamar antes de isitar casa sola.Pedido automatico desde solicitud de sericio de energa</t>
  </si>
  <si>
    <t xml:space="preserve"> 19-AUG-2025 12:00:38 -- EPMCRMSVPRD Se presenta HERNANDO VELEZ ARENAS con CC 98457643 en calidad de electricista solicita Habilitacin iienda HV para la CR 120 D CL 39 FD -95 INTERIOR 206  Municipio Medelln Barrio Sam Jaier El Salado indica claramente que el uso del sericio es residencial ya tiene la red interna instalada solicita la acometida y medidor.Presenta: Solicitud diligenciada Factura de la iienda ecina N 12189141 direccin de referencia CR 120 D CL 39 FD -95 INTERIOR 104 indica usuario que es la casa del aledaña a la instalacin. Declaracin de cumplimiento Copia de matrcula profesionalContacto: Orfa Lie Urrego UrregoCel. 3122731462- 3167960947SUJETO A VERIFICACINNOTA: Faor llamar antes de isitar casa sola.Pedido automatico desde solicitud de sericio de energa</t>
  </si>
  <si>
    <t>Blanca Nieves Calderon Galvis</t>
  </si>
  <si>
    <t xml:space="preserve"> 13-08-2025 14:22:34--FNXWEAPICRMPROD-se comunica la sra Blanca Calderon solicitando reprogramar informa que ya tiene finalizadas las correcciones que informo el tcnico sobre la cajatel:3226367463  id:b360060f-d409-4e88-b024-8ca54866e290 mgomezReenio de procesos de Integracion - JOB 08-08-2025 07:37:26--NCORRRMOD- 460 instalar gabinete para los apartamentos que faltan por el sericio de energa bloque estructural con 4 medias de energa solicitan 2 ms CR 107 CL 48bd 30 int 314 Angel Rodriguez 6082025 17:43:27-</t>
  </si>
  <si>
    <t>Marina Del Rocio Gomez Buitrago</t>
  </si>
  <si>
    <t>Maria Norelia Alvarez Amaya</t>
  </si>
  <si>
    <t xml:space="preserve"> 09-SEP-2025 11:33:21 -- EPMCRMSVPRD Se presenta la señora Mara Norelia larez Amaya con cdula 42962941 de Medelln solicita instalacin de contador de energa uso residencial para el inmueble ubicado en la direccin CL 55 A CR 125 A -94 INTERIOR 101  de Medelln Barrio La Loma.  Documentos que presenta: formato solicitud del sericio E1 solicitud de alor agregado cdula contrato ecino 320340 declaracin de cumplimiento y tarjeta profesional. Contacto: Mara larez - Cel. 3005092602.  Faor llamar antes de ir la casa permanece sola.  Queda sujeto a erificacin en terreno.Pedido automatico desde solicitud de sericio de energa</t>
  </si>
  <si>
    <t>'CL 58 C CR 132 -198'</t>
  </si>
  <si>
    <t>Rolando Tuberquia Vargas</t>
  </si>
  <si>
    <t xml:space="preserve"> 08-AUG-2025 11:19:00 -- EPMCRMSVPRD Usuario en calidad de propietario solicita conexin del sericio de energa por HV para la direccin CL 59 CR 134 -38 Barrio Playa Rica municipio de Medelln San Cristbal. Informa que ya tienen red interna. Falta la red externa y el medidor. Presenta formulario diligenciado declaracin de cumplimiento matricula profesional del electricista Contrato ecino 319041 formato solicitud del sericio energa E1 formato P-689. por faor llamar al contacto: Rolando Tuberquia Vargas. Numero de contacto 3122780449.Pedido automatico desde solicitud de sericio de energaPedido automatico desde solicitud de sericio de energa</t>
  </si>
  <si>
    <t>'CR 103 C CL 60 C -16'</t>
  </si>
  <si>
    <t>Maria Victoria Murillo Ramirez</t>
  </si>
  <si>
    <t xml:space="preserve"> 09-SEP-2025 08:57:21 -- EPMCRMSVPRD SE PRESENTA LA SEÑORA MARIA VICTORIA MURILLO RAMIREZ IDENTIFICADA CON C.C. 39.421.720 SOLICITANDO SERVICIO DE H.V. CONSTRUCCIN DE ACOMETIDA MEDIDOR E INSTALACION INTERNA PARA LA INSTALACION RESIDENCIAL EN LA DIRECCIN CR 103 C CL 60 C -16 EN EL MUNICIPIO DE MEDELLIN BARRIO OLAYA  HERRERA 1 SECTOR EL MODO  DEPARTAMENTO DE ANTIOQUIA PRESENTA CDULA DE CIUDADANA FACTURA DE SERVICIOS PUBLICOS INSTALACION CONTIGUA EN PISO PRIMERO DONDE SE SOLICITA EL SERVICIO CON CONTRATO 4788296 SOLICITA CONSTRUCCION DE ACOMETIDA MEDIDOR Y RED INTERNA  TELEFONO 3117401485 - 3007106699 LLAMAR ANTES DE REALIZAR LA VISITA AL 3113128416 SUJETO A VERIFICACIN.Pedido automatico desde solicitud de sericio de energa</t>
  </si>
  <si>
    <t>'RURAL_103043387400000001_103043387400000001'</t>
  </si>
  <si>
    <t>Jhon Luis Fortich Munera</t>
  </si>
  <si>
    <t xml:space="preserve"> 09-SEP-2025 13:23:02 -- EPMCRMSVPRD Propietario señor Jhon Luis Fortich Munera identificado con cdula 71766288 y Cel: 3116381325 solicita sericio de energa HV para la direccin RURAL103043387400000001103043387400000001  ereda La Montañita sector La Quesera en el municipio de  Medelln. Presenta formatos de solicitud diligenciada copia de la cdula y factura del ecino cercano Instalacin cercana: RURAL103043387400000000103043387400000000 con contrato: 1819439. Correo electrnico: No tiene. Cliente desea que EPM le certifique la red interna y externa.Pedido automatico desde solicitud de sericio de energa</t>
  </si>
  <si>
    <t>'RURAL_116005329130780202_116005329130780202'</t>
  </si>
  <si>
    <t>Natalia Saenz Julio</t>
  </si>
  <si>
    <t xml:space="preserve"> 09-SEP-2025 11:06:14 -- EPMCRMSVPRD Se presenta NATALIA SAENZ JULIO con documento de identidad nmero 1.001.741.661 y factura de contrato ecino 12679791 paginacin RURAL116005329130780201 para solicitar energa HV sencillo Construccin de acometida y medidor por EPM para la direccin Rural116005329130780202 del municipio de Medelln Antioquia para iienda terminada y con red interna construida por Tcnico Particular Adjunta Tarjeta Retie de Tcnico. No presenta certificado de estrato por lo que se sugiere asignar estrato proisional del ecino. Cliente solicita notificacin expresa al correo electrnico julionaty690gmail.com. Faor contactar al cliente a los telfonos de contacto: 3235486635 3026123000. Cliente solicita notificacin expresa al correo electrnico julionaty690gmail.comPedido automatico desde solicitud de sericio de energa</t>
  </si>
  <si>
    <t>'RURAL_116005329130780203_116005329130780203'</t>
  </si>
  <si>
    <t xml:space="preserve"> 09-SEP-2025 11:21:44 -- EPMCRMSVPRD Se presenta NATALIA SAENZ JULIO con documento de identidad nmero 1.001.741.661 y factura de contrato ecino 12679791 paginacin RURAL116005329130780201 para solicitar energa HV sencillo Construccin de acometida y medidor por EPM para la direccin Rural116005329130780203 del municipio de Medelln Antioquia para iienda terminada y con red interna construida por Tcnico Particular Adjunta Tarjeta Retie de Tcnico. No presenta certificado de estrato por lo que se sugiere asignar estrato proisional del ecino. Cliente solicita notificacin expresa al correo electrnico julionaty690gmail.com. Faor contactar al cliente a los telfonos de contacto: 3235486635 3026123000. Cliente solicita notificacin expresa al correo electrnico julionaty690gmail.comPedido automatico desde solicitud de sericio de energa</t>
  </si>
  <si>
    <t>'RURAL_116005355205400001_116005355205400001'</t>
  </si>
  <si>
    <t>Juan Leides Rivas Murillo</t>
  </si>
  <si>
    <t xml:space="preserve"> 09-SEP-2025 13:50:13 -- EPMCRMSVPRD Usuario Juan Leides Rias Murillo con documento No 1.214.746.538 celular 302 683 35 45 solicita sericio de energa por HV para la direccin RURAL116005355205400001116005355205400001 Medelln barrio belen aguas frias para que la empresa le instale medidor y la red externa. Presenta formatos diligenciados carta RETIE y carn CONTE del tcnico electricista factura del ecino contrato No. 13210620 y cdula. Faor llamar antes de isitar. Sujeto a erificar.Pedido automatico desde solicitud de sericio de energa</t>
  </si>
  <si>
    <t>PED-3517643-M8T8</t>
  </si>
  <si>
    <t>'RURAL_146002775000000001_VDA LA ILUSION'</t>
  </si>
  <si>
    <t>Jennifer Ospina Alvarez</t>
  </si>
  <si>
    <t xml:space="preserve"> 09-SEP-2025 09:53:41 -- EPMCRMSVPRD Sr. Yenifer Ospina Alarez con cdula 1096196932 En calidad de propietario solicita sericio nueo de energa HV para el municipio de Medelln Vda la ilusin requiere sericio bsico residencial a 110 V piso 1 solicita que EPM instale la red elctrica interna y certifique se toma como referencia la direccin RURAL146002775000000000146002775000000000 tel 3002743230 id d14a85ff-7607-43e1-893f-762f6e78d1fc CHENAGIPedido automatico desde solicitud de sericio de energa</t>
  </si>
  <si>
    <t>'146002775000000001</t>
  </si>
  <si>
    <t>PED-3468834-V3R8</t>
  </si>
  <si>
    <t>'RURAL_146005718804000000'</t>
  </si>
  <si>
    <t>David Sierra Uribe</t>
  </si>
  <si>
    <t xml:space="preserve"> 08-AUG-2025 17:28:46 -- EPMCRMSVPRD Sr Daid Sierra Uribe cc: 1000101165 solicita h contador acometida  informa que ya tiene la red interna instalada y certificada por particular desde la linea se le informan trminos y condiciones y esta conforme y los acepta asegura cumplirlos Medelln Corregimiento San Cristbal Vrda Boquern sector San Jos de la montaña contrato: 283859 RURAL146005718800000000BOQUERON PALMITAS tel: 3243210172 correo: daidsierrauribe80gmail.com id: 24fecac4-8c3a-4109-aa30-74949990287besolartecDaid Sierra Uribecc: 1000101165tel: 3243210172correo: daidsierrauribe80gmail.comcPedido automatico desde solicitud de sericio de energa</t>
  </si>
  <si>
    <t>'RURAL_146015339000000002_RURAL_PALMITAS'</t>
  </si>
  <si>
    <t>Jose Bertoldo Cardona Bastidas</t>
  </si>
  <si>
    <t xml:space="preserve"> 09-SEP-2025 08:45:09 -- EPMCRMSVPRD Sr. Jose Bertoldo Cardona Bastidas con cdula 3349275 afirma es propietario del inmueble solicita nueo sericio de energa para mpio Medelln ereda La frisola san sebastian de palmitas requiere sericio bsico residencial a 110 V piso 1  solicita que EPM instale la red elctrica externa y certifiqueCarga mxima: 9 KVANiel de tensin: 1Tipo de sericio solicitado: Nuea cargaSe toma como referencia la direccin RURAL146015339000000000RURALPALMITAScontrato 283579 tel 3041267153 id f5d0901c-492b-48fc-8584-327ac3346044 agiralondistrimat3mgmail.comPedido automatico desde solicitud de sericio de energa</t>
  </si>
  <si>
    <t>'RURAL_147019223200000302_RURAL_147019223200000302_'</t>
  </si>
  <si>
    <t>Yohana Andrea Alvarez Caro</t>
  </si>
  <si>
    <t xml:space="preserve"> 09-SEP-2025 12:52:21 -- EPMCRMSVPRD Usuario en calidad de propietario solicita conexin del sericio de energa por HV para la direccin RURAL147019223200000302RURAL147019223200000302Vereda el filo municipio de Medelln San Cristbal. Informa que ya tienen red interna. Falta la red externa y el medidor. Presenta formulario diligenciado declaracin de cumplimiento matricula profesional del electricista Contrato ecino 12774922 formato solicitud del sericio energa E1 formato P-689. por faor llamar al contacto: Yohana Andrea Alarez Caro. Numero de contacto 3233661768.Pedido automatico desde solicitud de sericio de energa</t>
  </si>
  <si>
    <t>RURAL_163012514000000318'</t>
  </si>
  <si>
    <t>RURAL_163012514000003318'</t>
  </si>
  <si>
    <t xml:space="preserve"> -3146270297</t>
  </si>
  <si>
    <t xml:space="preserve"> -3136821284</t>
  </si>
  <si>
    <t xml:space="preserve"> -3122609338</t>
  </si>
  <si>
    <t xml:space="preserve"> -3136964360</t>
  </si>
  <si>
    <t>2382134-3013545358</t>
  </si>
  <si>
    <t>2390121-3203706843</t>
  </si>
  <si>
    <t xml:space="preserve"> -3136015988</t>
  </si>
  <si>
    <t>2178211-3226062786</t>
  </si>
  <si>
    <t xml:space="preserve"> -3013318483</t>
  </si>
  <si>
    <t xml:space="preserve"> -3122965667</t>
  </si>
  <si>
    <t xml:space="preserve"> -3222230589</t>
  </si>
  <si>
    <t xml:space="preserve"> -3117527455</t>
  </si>
  <si>
    <t xml:space="preserve"> -3107267066</t>
  </si>
  <si>
    <t xml:space="preserve"> -3127049217</t>
  </si>
  <si>
    <t xml:space="preserve"> -3204471536</t>
  </si>
  <si>
    <t xml:space="preserve"> -3006296534</t>
  </si>
  <si>
    <t xml:space="preserve"> -3009914131</t>
  </si>
  <si>
    <t>2211520-3016697410</t>
  </si>
  <si>
    <t xml:space="preserve"> -3128750660</t>
  </si>
  <si>
    <t xml:space="preserve"> -3135232260</t>
  </si>
  <si>
    <t>4924182-3146208553</t>
  </si>
  <si>
    <t xml:space="preserve"> -3206501714</t>
  </si>
  <si>
    <t xml:space="preserve"> -3145134623</t>
  </si>
  <si>
    <t xml:space="preserve"> -3218533325</t>
  </si>
  <si>
    <t>4913940-3128496710</t>
  </si>
  <si>
    <t xml:space="preserve"> -3122731462</t>
  </si>
  <si>
    <t xml:space="preserve"> -3226367463</t>
  </si>
  <si>
    <t xml:space="preserve"> -3116309784</t>
  </si>
  <si>
    <t xml:space="preserve"> -3005092602</t>
  </si>
  <si>
    <t xml:space="preserve"> -3122780449</t>
  </si>
  <si>
    <t xml:space="preserve"> -3117401485</t>
  </si>
  <si>
    <t>3323773-3116381325</t>
  </si>
  <si>
    <t xml:space="preserve"> -3235486635</t>
  </si>
  <si>
    <t xml:space="preserve"> -3026833545</t>
  </si>
  <si>
    <t xml:space="preserve"> -3002743230</t>
  </si>
  <si>
    <t xml:space="preserve"> -3243210172</t>
  </si>
  <si>
    <t>4463426-3041267153</t>
  </si>
  <si>
    <t xml:space="preserve"> -3233661768</t>
  </si>
  <si>
    <t>CL 83 A CR 57 -32 (INT 401 )'</t>
  </si>
  <si>
    <t>CR 52 CL 79 SUR -263 (INT 501 )'</t>
  </si>
  <si>
    <t>CR 80 CL 19 A -65 (INT 301 )'</t>
  </si>
  <si>
    <t>CL 34 CR 34 C -81 (INT 301 )'</t>
  </si>
  <si>
    <t>CL 34 CR 34 C -191 (INT 3084 )'</t>
  </si>
  <si>
    <t>CL 36 CR 33 A -34 (INT 301 )'</t>
  </si>
  <si>
    <t>CL 49 CR 99 B -18 (INT 201 )'</t>
  </si>
  <si>
    <t>CL 49 CR 99 B -18 (INT 203 )'</t>
  </si>
  <si>
    <t>CR 2 CL 52 -70 (INT 270 )'</t>
  </si>
  <si>
    <t>CR 7 CL 55 F -113 (INT 198 )'</t>
  </si>
  <si>
    <t>CL 56 F CR 18 C -12 (INT 201 )'</t>
  </si>
  <si>
    <t>CL 59 C CR 16 D -111 (INT 205 )'</t>
  </si>
  <si>
    <t>CR 18 A CL 59 C -29 (INT 101 )'</t>
  </si>
  <si>
    <t>CL 55 CR 24 -63 (INT 201 )'</t>
  </si>
  <si>
    <t>CR 20 CL 57 C -88 (INT 302 )'</t>
  </si>
  <si>
    <t>CR 20 CL 57 C -88 (INT 401 )'</t>
  </si>
  <si>
    <t>CR 22 B CL 56 BB -11 (INT 205 )'</t>
  </si>
  <si>
    <t>CR 25 B CL 56 EE -93 (INT 301 )'</t>
  </si>
  <si>
    <t>CR 112 CL 13 -238 (INT 109 )'</t>
  </si>
  <si>
    <t>CL 35 D CR 107 A -61 (INT 212 )'</t>
  </si>
  <si>
    <t>CL 34 AA CR 113 E -21 (INT 301 )'</t>
  </si>
  <si>
    <t>CL 39 B CR 115 B -83 (INT 334 )'</t>
  </si>
  <si>
    <t>CR 113 D CL 34 AA -35 (INT 401 )'</t>
  </si>
  <si>
    <t>CR 117 B CL 39 AD -60 (INT 302 )'</t>
  </si>
  <si>
    <t>CR 120 D CL 39 FD -95 (INT 115 )'</t>
  </si>
  <si>
    <t>CR 120 D CL 39 FD -95 (INT 215 )'</t>
  </si>
  <si>
    <t>CR 120 D CL 39 FD -95 (INT 216 )'</t>
  </si>
  <si>
    <t>CR 107 CL 48 BD -30 (INT 314 )'</t>
  </si>
  <si>
    <t>CL 43 BA CR 120 -64 (INT 301 )'</t>
  </si>
  <si>
    <t>CL 55 A CR 125 A -94 (INT 101 )'</t>
  </si>
  <si>
    <t xml:space="preserve">520 (REQUIERE  2 POSTS  Y 90 MTRS DE TRENZA APROX) X JONNY G </t>
  </si>
  <si>
    <t xml:space="preserve">520 (REQUIERE 1 POSTE PARA APOYAR ACOMETIDAS) X JONNY G </t>
  </si>
  <si>
    <t xml:space="preserve">HV + PASE (220V)+ PERMISO TRAFO 324146 X JONNY G </t>
  </si>
  <si>
    <t xml:space="preserve">HV + INT + BORNERA TRAFO 333271 X JONNY G </t>
  </si>
  <si>
    <t xml:space="preserve">522 (VALIDAR POT Y UBICACIÓN DEL PREDIO) X JONNY G </t>
  </si>
  <si>
    <t xml:space="preserve">414 (CASA SOLA EL QUE CONTESTA INFORMA NO CONCOER A L USUARIO) X JONNY G </t>
  </si>
  <si>
    <t xml:space="preserve">414 (USUARIO NO CONTESTAN Y NO SE UBICA LA DIRECCION) X JONNY G </t>
  </si>
  <si>
    <t xml:space="preserve">605 (PASA TRENZA POR ENCIMA DE LA VIVIENDA) X JONNY G </t>
  </si>
  <si>
    <t xml:space="preserve">460 (REQUIERE GABINETE SE EVIDENCIA ESTRUCTURAS PARA 6 APTOS) X JONNY G </t>
  </si>
  <si>
    <t>WISLON A</t>
  </si>
  <si>
    <t xml:space="preserve">602 (LA PROPIEDAD ESTA UBICADA EN ZONDE ALTO RIESGO ) X CARLOS IDARRAGA - 430 (09 SEPT) X CARLOS IDARRAGA </t>
  </si>
  <si>
    <t xml:space="preserve">HV - PASE TRAFO 26740 X CARLOS IDARRAGA </t>
  </si>
  <si>
    <t xml:space="preserve">HV + INT + BONRERA TRAFO 41580 X CARLOS IDARRAGA </t>
  </si>
  <si>
    <t xml:space="preserve">460 (LA PROPIEDAD NECESITA GABINETE TIENE 5 APTOS Y OTRO A FUTURO) X CARLOS IDARRAG </t>
  </si>
  <si>
    <t xml:space="preserve">HV - PASE TRAFO 97432 X CARLOS IDARRAGA </t>
  </si>
  <si>
    <t>3116139741 -3137575972</t>
  </si>
  <si>
    <t xml:space="preserve">406 (PROBLEMA DE ORDEN PUBLICO) X CARLOS IDARRAGA </t>
  </si>
  <si>
    <t xml:space="preserve">602 (UBICADA EN ZONA DE ALTO RIESGO) X CARLOS IDARRAGA </t>
  </si>
  <si>
    <t xml:space="preserve">405 (USUARIO DICE QUE VA PAGAR EL CONTADOR DE CONTADO PERO QUE NO TIENE LA PLATA QUE CUANDO LA TENAGA REPROGRAMA DE NUEVO) X CARLOS IDARRAGA </t>
  </si>
  <si>
    <t xml:space="preserve">HV + PASE TRAFO 37082 X CARLOS IDARRAGA </t>
  </si>
  <si>
    <t xml:space="preserve">414 (NO SE LOCALZIA EL INTERIOR Y NO CONTESTAN) X CARLOS IDARRAGA </t>
  </si>
  <si>
    <t>414 (CASA SOLA Y NO CONTESTAN) X ORLANDO TORRES</t>
  </si>
  <si>
    <t xml:space="preserve">450 -422 (DEBE CAMBIAR DESCARGA A TIERRA X N.8 DEBE INSTALAR GRAPAS AL PASE Y FALTA INSTALAR RED INTERNA) X ORLANOD TORRES </t>
  </si>
  <si>
    <t xml:space="preserve">HV + PASE TRAFO 316064 X ORLANDO TORRES </t>
  </si>
  <si>
    <t xml:space="preserve">HV + PASE TRAFO 324659 X ORLANDO TORRES </t>
  </si>
  <si>
    <t>HV  TRAFO 300484 X ORLANDO TORRES - 430 (09 SEPT) X ORLANOD TORRES</t>
  </si>
  <si>
    <t>HV + PASE   TRAFO 300484 X ORLANDO TORRES - 430 (09 SEPT) X ORLANOD TORRES</t>
  </si>
  <si>
    <t xml:space="preserve">602 (REQUIERE POT RETIRO QUEBRADA LA IGUANA) X JONNY G </t>
  </si>
  <si>
    <t xml:space="preserve">422 (BREAKERS CON 2 CONDUCTORES DEBEN SER 1 Y FALTA POLO A TIERRA ) X JONNY G </t>
  </si>
  <si>
    <t xml:space="preserve">HV + PASE X JONNY G </t>
  </si>
  <si>
    <t xml:space="preserve">HV + PASE CANALIZADO 10 MTRS TRAFO 53921 X JONNY G </t>
  </si>
  <si>
    <t xml:space="preserve">HV - PASE X JONNY G </t>
  </si>
  <si>
    <t>605 (LE PASA UNA LINEA SECUNDARIA X ENCIMA) X CARLOS IDARRAAGA</t>
  </si>
  <si>
    <t xml:space="preserve">405 (USUARIO QUIERE PONER CONTADOR POR PARTICULAR) X CARLOS IDARRAGA </t>
  </si>
  <si>
    <t xml:space="preserve">HV + PASE + BORNERA 3 PISO TRAFO 10785 X CARLOS IDARRAGA </t>
  </si>
  <si>
    <t xml:space="preserve">422 (DEBE PONERLE TUBOS EMT A LOS ALAMBRES QUE PASAN EXPUESTOS Y HACER DONDE PONER LOS CONTADORES Y PERMISOS) X CARLOS IDARRAGA </t>
  </si>
  <si>
    <t xml:space="preserve">414 (NO SE LOCALIZA LA DIRECCION NI USUARIO) X CARLOS IDARRAGA </t>
  </si>
  <si>
    <t xml:space="preserve">632 (SECTOR PREPAGO CL 59 C CR 16 D 111 (INT 106) X CARLOS IDARRAGA </t>
  </si>
  <si>
    <t xml:space="preserve">422 413 (CAMBIAR CANALETA POR TUBOS EMT Y PONER CAJA DE BREAKERS) X CARLOS IDARRAGA </t>
  </si>
  <si>
    <t xml:space="preserve">632 (SECTOR PREPAGO CR 18 A CL 59 C -28 (INT 101) X CARLOS IDARRAGA </t>
  </si>
  <si>
    <t>Andres Escudero Londoño</t>
  </si>
  <si>
    <t xml:space="preserve"> 09-SEP-2025 17:04:26 -- EPMCRMSVPRD Llama Sr. Andrs Escudero con cdula 1128459997 afirma es propietario del inmueble  solcita nueo sericio de energa para Municipio: Medelln   BarrioVereda: La erde  requiere sericio bsico residencial a 110 V piso  1     Estrato: 2   Direccin de referencia: CL 36 D SUR CR 55 C -70 INTERIOR 110  MEDELLN ANTIOQUIA   Contrato: 13203630   Telfono: 3126389829  - 3243283234    Id:  c0c534a1-1d16-42c5-b00e-55edafd86d36      Login: Trieagu Indica que ya Tiene red interna instalada y certificada solicita que EPM instale red externa y certifique  Pedido automatico desde solicitud de sericio de energa</t>
  </si>
  <si>
    <t>Maria Eugenia Serna Ramirez</t>
  </si>
  <si>
    <t xml:space="preserve"> 10-SEP-2025 12:10:33 -- EPMCRMSVPRD Se presenta Maria Eugenia Serna Ramirez con CC 43555812 en calidad de PROPIETARIA solicita Habilitacin Viienda para la direccin en CL 34 CR 34 C -63  INTERIOR 301 Municipio Medelln Barrio El Salador.Presenta: Solicitud diligenciada Factura de la iienda ecina N 944446 direccin de referencia CL 34 CR 34 C -63 Declaracin de cumplimiento Copia de matrcula profesionalContacto: Maria Eugenia SernaCel. 3206971413.SUJETO A VERIFICACINNOTA: Faor llamar antes de isitar casa sola.Pedido automatico desde solicitud de sericio de energa</t>
  </si>
  <si>
    <t xml:space="preserve"> 10-SEP-2025 12:10:33 -- EPMCRMSVPRD Se presenta Maria Eugenia Serna Ramirez con CC 43555812 en calidad de PROPIETARIA solicita Habilitacin Viienda para la direccin en CL 34 CR 34 C -63  INTERIOR 302  Municipio Medelln Barrio El Salador.Presenta: Solicitud diligenciada Factura de la iienda ecina N 944446 direccin de referencia CL 34 CR 34 C -63 Declaracin de cumplimiento Copia de matrcula profesionalContacto: Maria Eugenia SernaCel. 3206971413.SUJETO A VERIFICACINNOTA: Faor llamar antes de isitar casa sola.Pedido automatico desde solicitud de sericio de energa</t>
  </si>
  <si>
    <t>.17</t>
  </si>
  <si>
    <t>Ivana Maria Osorio Fonseca</t>
  </si>
  <si>
    <t xml:space="preserve"> 10-09-2025 13:57:49--FNXWEAPICRMPROD-usuaria requiere cancelar pedido y solicita punto de conexin. 09-06-2025 09:28:15--NCORRRMOD-415 460 Presentar o tramitar dictamen retie cumplir con la correcta instalacin de las medidas en el gabinete norma RA8-012 y tramitar su solicitud por legalizacin particular Emil Cadrazco 7062025 8:55:30-</t>
  </si>
  <si>
    <t>Ana Gabriela Urrutia Mosquera</t>
  </si>
  <si>
    <t xml:space="preserve"> 10-SEP-2025 08:43:54 -- EPMCRMSVPRD Se presenta Ana Gabriela Urrutia Mosquera con CC 26341280 en calidad de propietario solicita contador de energa HV para la direccin CL 58 CR 5 E -27 INTERIOR 312  municipio de Medelln barrio Caicedo Villa Lilia indica claramente que el uso del sericio es residencial ya tiene la red interna instalada solicita acometida y medidorPresenta: Solicitud diligenciada factura de la iienda ecina N 12352808 direccin de referencia CL 58 CR 5 E -27 INTERIOR 312  municipio de Medelln usuario indica que es la casa del primer piso declaracin de cumplimiento copia de matrcula profesional.Contacto: Ana Gabriela Urrutia Mosqueratel. 3207075369SUJETO A VERIFICACIN NOTA: Faor llamar antes de isitar casa sola. Pedido automatico desde solicitud de sericio de energa</t>
  </si>
  <si>
    <t>Yeraldin Parra Escalona</t>
  </si>
  <si>
    <t xml:space="preserve"> 09-SEP-2025 20:32:55 -- EPMCRMSVPRD Sra. Yeraldin Parra Escalona con cdula 5280906 afirma es propietaria del inmueble solicita nueo sericio de energa para mpio Medelln barrio Caicedo illa liliam requiere sericio bsico residencial a 110 V piso 1 solicita que EPM instale la red elctrica interna y externaCarga mxima requerida en KVA: 96Niel de tensin: 1Tipo de sericio solicitado: Nuea cargaHay red elctrica cercana al predio: SiDistancia en metros: 10Se toma como referencia la direccin CR 8 CL 58 A -117 INTERIOR 2304  tel 3104984524 id 6eaf9735-e89b-4516-a704-fa1dfed70a55 login lsalazho Pedido automatico desde solicitud de sericio de energa</t>
  </si>
  <si>
    <t>Felix Antonio Arboleda Jaramillo</t>
  </si>
  <si>
    <t xml:space="preserve"> 09-SEP-2025 20:15:20 -- EPMCRMSVPRD Sr. Felix Antonio Arboleda Jaramillo con cdula 98585549 afirma es propietario del inmueble solicita nueo sericio de energa para mpio Medelln barrio Caicedo illa Lilia requiere sericio bsico residencial a 110 V piso 3 solicita que EPM instale la red elctrica interna y externaCarga mxima requerida en KVA: 96Niel de tensin: 1Tipo de sericio solicitado: Nuea cargaHay red elctrica cercana al predio: SiDistancia en metros: 10Se toma como referencia la direccin CR 8 CL 58 A -117 INTERIOR 2304  tel 3126153930 id 6eaf9735-e89b-4516-a704-fa1dfed70a55 login lsalazho Pedido automatico desde solicitud de sericio de energa</t>
  </si>
  <si>
    <t xml:space="preserve"> 09-SEP-2025 20:17:07 -- EPMCRMSVPRD Sr. Felix Antonio Arboleda Jaramillo con cdula 98585549 afirma es propietario del inmueble solicita nueo sericio de energa para mpio Medelln barrio Caicedo illa lilia requiere sericio bsico residencial a 110 V piso 4 solicita que EPM instale la red elctrica interna y externaCarga mxima requerida en KVA: 96Niel de tensin: 1Tipo de sericio solicitado: Nuea cargaHay red elctrica cercana al predio: SiDistancia en metros: 10Se toma como referencia la direccin CR 8 CL 58 A -117 INTERIOR 2304  tel 3126153930 id 6eaf9735-e89b-4516-a704-fa1dfed70a55 login lsalazho Pedido automatico desde solicitud de sericio de energa</t>
  </si>
  <si>
    <t>Ledys Miller Fuentes</t>
  </si>
  <si>
    <t xml:space="preserve"> 10-SEP-2025 10:21:02 -- EPMCRMSVPRD   Ledys Miller Fuentes cc 1193219060 tel  3145141924 -3009938010 Medelln br  Tres Esquinas ref  CL 57 A CR 17 B -51 INTERIOR 129  correo yustinmurillo40gmail.com  sericio para  CL 57 A CR 17 B -51 INTERIOR 140 propietaria solicita sericio  HV red interna  externa  id f158f49a-394f-4fd7-976b-69ea5f1a2e62  amejale Pedido automatico desde solicitud de sericio de energa</t>
  </si>
  <si>
    <t>Alexix Fernando Muñoz</t>
  </si>
  <si>
    <t xml:space="preserve"> 09-SEP-2025 15:41:34 -- EPMCRMSVPRD Usuario en calidad de propietario solicita instalacin de sericio de energa por habilitacin iienda en la direccin CL 59 C CR 18 B -75 INTERIOR 1127 en Medelln. Presenta formulario diligenciado cedula original factura ecina contrato 12199166. Contacto tel. 3023308713.Pedido automatico desde solicitud de sericio de energa</t>
  </si>
  <si>
    <t>Nubier Arquides Gomez Villa</t>
  </si>
  <si>
    <t xml:space="preserve"> 10-SEP-2025 10:53:33 -- EPMCRMSVPRD Usuario en calidad de propietario solicita instalacin de sericio de energa por habilitacin iienda en la direccin CR 17 B CL 56 EE -50 INTERIOR 1140 en Medelln. Presenta formulario diligenciado cedula original factura ecina contrato 12448136 declaracin de cumplimiento y copia de matrcula profesional  Contacto tel. 3116582578.Pedido automatico desde solicitud de sericio de energa</t>
  </si>
  <si>
    <t>Bertin De Jesus Rios Villada</t>
  </si>
  <si>
    <t xml:space="preserve"> 10-SEP-2025 13:06:49 -- EPMCRMSVPRD Usuario en calidad de propietario solicita instalacin de sericio de energa por habilitacin iienda en la direccin CR 25 A CL 56 B -40 INTERIOR 204  en Medelln Presenta formulario diligenciado cedula original factura ecina contrato 417596 la declaracin de cumplimiento y copia de matrcula profesional sern entregados al momento de la isita Contacto tel. 3026230592 faor llamar antes de la isitaPedido automatico desde solicitud de sericio de energa</t>
  </si>
  <si>
    <t>William Alberto Giraldo Giraldo</t>
  </si>
  <si>
    <t xml:space="preserve"> 10-SEP-2025 12:50:46 -- EPMCRMSVPRD Propietario solicita instalacin nuea para tercer piso iienda ya habitada presenta cuenta con contrato N3488777 del primer piso es barrio san Antonio de prado ena al señor: gustao deossa gomez con cc 15456161 con copia de la cdula Llamar antes de ir al 3127935360 declaracin de cumplimiento y matricula profesional. informa que son cuatro iiendas en total.Pedido automatico desde solicitud de sericio de energa</t>
  </si>
  <si>
    <t>Libardo De Jesus Rojas Garcia</t>
  </si>
  <si>
    <t xml:space="preserve"> 10-SEP-2025 10:22:43 -- EPMCRMSVPRD SE PRESENTA USUARIO EN CALIDAD DE QUIEN DICE SER EL PROPIETARIO LIBARDO DE JESUS ROJAS GARCIA CON C.C. 71.591.691 SOLICITANDO SERVICIO DE H.V. CONSTRUCCIN DE ACOMETIDA Y MEDIDOR PARA LA INSTALACION RESIDENCIAL EN LA DIRECCIN CL 57 A CR 30 -30 INTERIOR 301  EN EL MUNICIPIO DE MEDELLIN BARRIO SUCRE  DEPARTAMENTO DE ANTIOQUIA PRESENTA CDULA DE CIUDADANA SOLICITUD DILIGENCIADA CARTA DE REQUISITOS TCNICOS COPIA DE LA TARJETA PROFESIONAL DEL TCNICO ELECTRICISTA QUE CERTIFICA LA INSTALACIN FACTURA DE SERVICIOS DE INSTALACION VECINA  PISO SEGUNDO CONTRATO 9664348 TELEFONO DE CONTACTO 3016803762  LLAMAR ANTES DE IR SUJETO A VERIFICACIN.Pedido automatico desde solicitud de sericio de energa</t>
  </si>
  <si>
    <t>Ramon Antonio Gomez Garzon</t>
  </si>
  <si>
    <t xml:space="preserve"> 10-SEP-2025 09:13:15 -- EPMCRMSVPRD Solicita energa h para la direccion CR 56 A CL 50 -80 interior 204 medellin anexa informa contrato 392886 cedula telfono contacto 3148470608 llamar antes.  Queda en erificacin tcnica porque es la casa no tiene red interna. Pedido automatico desde solicitud de sericio de energa</t>
  </si>
  <si>
    <t>Yari Aldith Yarce Macias</t>
  </si>
  <si>
    <t xml:space="preserve"> 10-SEP-2025 12:17:15 -- EPMCRMSVPRD Solicitud de sericio de energia por habilitacin iienda  presenta documentos diligenciados  certificado retie cedula y factura contigua. CR 92 DD CL 57 C -61 INTERIOR 111  barrio blanquizal contacto 3143504092 llamar antes de ir.  Pedido automatico desde solicitud de sericio de energa</t>
  </si>
  <si>
    <t>Liliana Patricia Muñoz Gaviria</t>
  </si>
  <si>
    <t xml:space="preserve"> 10-09-2025 14:01:44--FNXWEAPICRMPROD- 422 490 El cableado de neutro y puesta a tierra debe ser independiente por cada circuito existente las protecciones deben ser de acuerdo al calibre del cable e independientes para cada fase canalizar cableado expuesto en ducto que cumpla retie.  Se dej acta de isita y se anexa registro fotogrfico Emil Cadrazco 29082025 17:21se comunica la sr liliana muñoz para re programar la isita llamar al  3145135447ee93c7da-b439-47cb-b02e-6d6de413e7e8 DOBRMOSQ 10092025 30-08-2025 08:50:15--NCORRRMOD- 422 490 El cableado de neutro y puesta a tierra debe ser independiente por cada circuito existente las protecciones deben ser de acuerdo al calibre del cable e independientes para cada fase canalizar cableado expuesto en ducto que cumpla retie.  Se dej acta de isita y se anexa registro fotogrfico Emil Cadrazco 29082025 17:21-</t>
  </si>
  <si>
    <t>PED-3519635-S9P8</t>
  </si>
  <si>
    <t>'CR 64 A CL 33 -7 (INTERIOR 401 )'</t>
  </si>
  <si>
    <t>Fernanda  Martinez</t>
  </si>
  <si>
    <t xml:space="preserve"> 10-SEP-2025 10:53:50 -- EPMCRMSVPRD Sr. Luisa Fernanda Martinez con cdula 1003309743 afirma es propietario del inmueble solicita nueo sericio de energa para mpio Itagui barrio Triana requiere sericio bsico residencial a 110 V solicita que EPM instale la red elctrica externa ya cuenta con red internaCarga mxima: 9 KVANiel de tensin: 1Tipo de sericio solicitado: Nuea cargaHay red elctrica cercana al predio: SiDistancia en metros: 10Se toma como referencia la direccin CR 64 A CL 33 -7 INTERIOR 301  tel 3246874495 mfer3707gmail.com id 1d7174be-388d-439c-a0dd-64e9c6a16d87 carbolaPedido automatico desde solicitud de sericio de energa</t>
  </si>
  <si>
    <t>'073624103000070401</t>
  </si>
  <si>
    <t>Gilma Marcela Puerta Sanchez</t>
  </si>
  <si>
    <t xml:space="preserve"> 10-SEP-2025 12:44:47 -- EPMCRMSVPRD Juan Molina en calidad de TRAMITADOR de la propietaria solicita contador de energa HV para la direccin CR 109 CL 34 B -52 INTERIOR 301  Medelln Barrio Beln rincn indica claramente que el uso del sericio es residencial solicita la red interna acometida y medidor Presenta: Formulario diligenciado copia de cdula factura ecina 690166 direccin referencia: CR 109 CL 34 B -52 casa contigua primer pisoContacto: Gilma Marcela Puerta Sncheztel. 3003705895SUJETO A VERIFICACINNOTA: Faor llamar antes de isitar casa sola.Pedido automatico desde solicitud de sericio de energa</t>
  </si>
  <si>
    <t>Bryan Esteban Perez Duque</t>
  </si>
  <si>
    <t xml:space="preserve"> 10-SEP-2025 10:20:11 -- EPMCRMSVPRD Sr. Bryan Esteban Prez Duque con cdula 1017231760 afirma es propietario del inmueble solcita nueo sericio de energa para mpio Medelln barrio El Socorro requiere sericio bsico residencial a 110 V piso 2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49 A CR 102 C -49 EL SOCORRO MEDELLN ANTIOQUIA tel. 3015232462 id 08661366-7f65-4464-8f45-d9b217710628 login turangoPedido automatico desde solicitud de sericio de energa</t>
  </si>
  <si>
    <t>Nathalia vanessa Rendon agudelo</t>
  </si>
  <si>
    <t xml:space="preserve"> 12-08-2025 11:46:31--FNXWEAPICRMPROD-Usuario Nathalia Rendon Agudelo tel: 3132399316 solicita reprogramar pedido pendientes ok solicitud 23502179 FAVOR LLAMAR ANTES DE IR  ID a5c07800-ce0c-4ffe-9362-54470c09a2b0 Loguin turango  460 instalar gabinete para los apartamentos que faltan por el sericio de energa bloque estructural con 4 medias de energa solicitan 2 ms CR 107 CL 48bd 30 int 414 Angel Rodriguez 06-08-2025 17:17:42--NCORRRMOD-  460 instalar gabinete para los apartamentos que faltan por el sericio de energa bloque estructural con 4 medias de energa solicitan 2 ms CR 107 CL 48bd 30 int 414 Angel Rodriguez-</t>
  </si>
  <si>
    <t>Luz Estella Rendon</t>
  </si>
  <si>
    <t xml:space="preserve"> 10-SEP-2025 12:33:44 -- EPMCRMSVPRD Usuaria en calidad de propietaria solicita instalacin de sericio de energa por habilitacin iienda construccin de domiciliaria y red interna en la direccin CR 121 CL 57 -173 INTERIOR 125  en Medelln Presenta formulario diligenciado cedula original factura ecina contrato 12502880  Contacto tel. 3104718364 faor llamar antes de la isitaPedido automatico desde solicitud de sericio de energa</t>
  </si>
  <si>
    <t>Manuela Vasquez Cano</t>
  </si>
  <si>
    <t xml:space="preserve"> 10-SEP-2025 13:38:17 -- EPMCRMSVPRD Se presenta la señora Manuela Vasquez Cano con cdula 1216721586 de Medelln solicita instalacin de contador de energa uso residencial para el inmueble ubicado en la direccin CL 59 C CR 134 -37 INTERIOR 101  de Medelln Barrio Nueo.  Documentos que presenta: formato solicitud del sericio E1 solicitud de alor agregado cdula contrato ecino 12620918. Contacto: Manuela Vasquez - Cel. 3005711486.  Faor llamar antes de ir la casa permanece sola.  Queda sujeto a erificacin en terreno.Pedido automatico desde solicitud de sericio de energa</t>
  </si>
  <si>
    <t>'RURAL_122015970500000001'</t>
  </si>
  <si>
    <t>Maria Clementina Alzate Gallego</t>
  </si>
  <si>
    <t>MEDELLÍN</t>
  </si>
  <si>
    <t xml:space="preserve"> 10-SEP-2025 08:52:21 -- EPMCRMSVPRD Usuario presenta formato de Habilitacin iienda  de energa cedula factura de sericios de casa ecina  declaracin de cumplimiento y copia de tarjeta profesional de elctrico  Por faor llamar antes de ir al contacto cel 3136684901 Pedido automatico desde solicitud de sericio de energa</t>
  </si>
  <si>
    <t>'RURAL_122028711600000002'</t>
  </si>
  <si>
    <t>Jhonatan Grisales Patiño</t>
  </si>
  <si>
    <t xml:space="preserve"> 10-SEP-2025 11:19:11 -- EPMCRMSVPRD Usuario se presenta para solicitar legalizacin del sericio de energa presenta formato declaracin de cumplimiento copia de tarjeta profesional copia de cdula del elctrico factura del ecino ms cercano contacto celular 3052473045Pedido automatico desde solicitud de sericio de energa</t>
  </si>
  <si>
    <t>'RURAL_136030249012000403_136030249012000403'</t>
  </si>
  <si>
    <t>Dirmer De Jesus Caro Tilano</t>
  </si>
  <si>
    <t xml:space="preserve"> 10-SEP-2025 12:42:37 -- EPMCRMSVPRD Usuario en calidad de propietario solicita conexin del sericio de energa por HV para la direccin RURAL136030249012000403 36030249012000403 Barrio Olaya Herrera al frente de las margaritas municipio de Medelln San Cristbal. Informa que ya tienen red interna. Falta la red externa y el medidor. Presenta formulario diligenciado declaracin de cumplimiento matricula profesional del electricista Contrato ecino 11852362 formato solicitud del sericio energa E1 formato P-689. por faor llamar al contacto: Dirmer De Jesus Caro Tilano. Numero de contacto 302 239 3790 - 321 531 4677.Pedido automatico desde solicitud de sericio de energa</t>
  </si>
  <si>
    <t>'RURAL_136032650200000111_CL 58 CR 104C-21 (IN 111)'</t>
  </si>
  <si>
    <t>Liliana Marcela Rodriguez Benitez</t>
  </si>
  <si>
    <t xml:space="preserve"> 10-SEP-2025 13:22:42 -- EPMCRMSVPRD Liliana Marcela Rodriguez con documento No 1010057721 celular 3137117393 solicita sericio de energa por HV para la direccin RURAL136032650200000111CL 58 CR 104C-21 IN 111 Medelln barrio Olaya Herrera para que la empresa le instale medidor y la red externa. Presenta formatos diligenciados factura del ecino No. 11843458 y cdula. Usuaria indica que presenta declaracin de cumplimiento en terreno. Pedido automatico desde solicitud de sericio de energa</t>
  </si>
  <si>
    <t>'RURAL_146005718800000000_BOQUERON PALMITAS'</t>
  </si>
  <si>
    <t>'146005718800000000</t>
  </si>
  <si>
    <t>'RURAL_147022743500000101_CL 68 CR 152 A -227'</t>
  </si>
  <si>
    <t>Juan Camilo Restrepo Restrepo</t>
  </si>
  <si>
    <t xml:space="preserve"> 10-SEP-2025 13:25:14 -- EPMCRMSVPRD Se presenta el señor Juan Camilo Restrepo Restrepo con cdula 1128476082 de Medelln solicita instalacin de contador de energa y red interna uso residencial para el inmueble ubicado en la direccin RURAL147022743500000101CL 68 CR 152 A -227 de Medelln Vereda El Uito.  Documentos que presenta: formato solicitud del sericio E1 solicitud de alor agregado cdula contrato ecino 12410792.  Contacto: Juan Restrepo - Cel. 3008086003.  Faor llamar antes de ir la casa permanece sola.  Queda sujeto a erificacin en terreno. Pedido automatico desde solicitud de sericio de energa</t>
  </si>
  <si>
    <t>'RURAL_163010041000000307_163010041000000307'</t>
  </si>
  <si>
    <t>Jhonatan Andres Giraldo Toro</t>
  </si>
  <si>
    <t xml:space="preserve"> 10-SEP-2025 10:47:12 -- EPMCRMSVPRD Propietario solicita instalacin nuea para tercer piso iienda es barrio los gomez Presenta copia de la declaracin y matricula profesional Llamar antes de ir al3216663056. asegura son cuatro medidores en total.Pedido automatico desde solicitud de sericio de energa</t>
  </si>
  <si>
    <t>'RURAL_163012514000000201_1630125140000000201'</t>
  </si>
  <si>
    <t>John Jairo Bonilla Pulgarin</t>
  </si>
  <si>
    <t xml:space="preserve"> 10-SEP-2025 12:07:40 -- EPMCRMSVPRD Se presenta mandatario y solicita legalizacin de sericio de energa en la direccin RURAL1630125140000002011630125140000000201  Itag  Antioquia a nombre de JHON JAIRO BONILLA PULGARIN CC 71276048 Presenta formulario diligenciado copia de cedula declaracin de cumplimiento formato e1 y copia de matrcula profesional Contacto: 3022648223 Solicitan llamar antes de ir se le informa quedan sujetos a erificacin Contrato VECINO  12794618Pedido automatico desde solicitud de sericio de energa</t>
  </si>
  <si>
    <t>'RURAL_163012514000000202_163012514000000202'</t>
  </si>
  <si>
    <t xml:space="preserve"> 10-SEP-2025 13:01:13 -- EPMCRMSVPRD Se presenta mandatario  y solicita legalizacin de sericio de energa en la direccin RURAL163012514000000202163012514000000202  Itagui  Antioquia a nombre de JHON JAIRO BONILLA PULGARIN CC 71276048 Presenta formulario diligenciado copia de cedula declaracin de cumplimiento formato e1 y copia de matrcula profesional Contacto: 3022648223  Solicitan llamar antes de ir se le informa quedan sujetos a erificacin Contrato  VECINO  12794618 Faor erificar zonas comunes proyecto se le informa que queda sujeto a erificacion Pedido automatico desde solicitud de sericio de energa</t>
  </si>
  <si>
    <t>'RURAL_163012514000000302_163012514000000302'</t>
  </si>
  <si>
    <t xml:space="preserve"> 10-SEP-2025 11:43:39 -- EPMCRMSVPRD Se presenta mandatario y solicita legalizacin de sericio de energa en la direccin RURAL163012514000000302163012514000000302  Itag  Antioquia a nombre de JHON JAIRO BONILLA PULGARIN CC 71276048 Presenta formulario diligenciado copia de cedula declaracin de cumplimiento formato e1 y copia de matrcula profesional Contacto: 3022648223 Solicitan llamar antes de ir se le informa quedan sujetos a erificacin Contrato VECINO  12794618Pedido automatico desde solicitud de sericio de energa</t>
  </si>
  <si>
    <t xml:space="preserve"> -3206971413</t>
  </si>
  <si>
    <t>3287859-3012126047</t>
  </si>
  <si>
    <t xml:space="preserve"> -3207075369</t>
  </si>
  <si>
    <t xml:space="preserve"> -3104984524</t>
  </si>
  <si>
    <t xml:space="preserve"> -3126153930</t>
  </si>
  <si>
    <t xml:space="preserve"> -3145141924</t>
  </si>
  <si>
    <t xml:space="preserve"> -3023308713</t>
  </si>
  <si>
    <t>2937835-3116582578</t>
  </si>
  <si>
    <t xml:space="preserve"> -3026230592</t>
  </si>
  <si>
    <t xml:space="preserve">2695643- </t>
  </si>
  <si>
    <t xml:space="preserve"> -3016803762</t>
  </si>
  <si>
    <t xml:space="preserve"> -3148470608</t>
  </si>
  <si>
    <t xml:space="preserve"> -3143504092</t>
  </si>
  <si>
    <t>6039756-3017326330</t>
  </si>
  <si>
    <t>2795681-3246874495</t>
  </si>
  <si>
    <t xml:space="preserve"> -3003705895</t>
  </si>
  <si>
    <t>4910460-3015232462</t>
  </si>
  <si>
    <t xml:space="preserve"> -3014882785</t>
  </si>
  <si>
    <t xml:space="preserve"> -3104718364</t>
  </si>
  <si>
    <t>4387138-3005711486</t>
  </si>
  <si>
    <t>5669193-3136684901</t>
  </si>
  <si>
    <t xml:space="preserve"> -3052473045</t>
  </si>
  <si>
    <t xml:space="preserve"> -3022393790</t>
  </si>
  <si>
    <t xml:space="preserve"> -3225379196</t>
  </si>
  <si>
    <t xml:space="preserve"> -3008086003</t>
  </si>
  <si>
    <t xml:space="preserve"> -3216663056</t>
  </si>
  <si>
    <t xml:space="preserve"> -3022648223</t>
  </si>
  <si>
    <t>CL 36 D SUR CR 55 C -70 (INT 120 )'</t>
  </si>
  <si>
    <t>CL 34 CR 34 C -63 (INT 301 )'</t>
  </si>
  <si>
    <t>CL 34 CR 34 C -63 (INT 302 )'</t>
  </si>
  <si>
    <t>CR 33 CL 46 -45 (INT 305 )'</t>
  </si>
  <si>
    <t>CL 58 CR 5 E -27 (INT 312 )'</t>
  </si>
  <si>
    <t>CR 8 CL 58 A -117 (INT 2300 )'</t>
  </si>
  <si>
    <t>CR 8 CL 58 A -117 (INT 2334 )'</t>
  </si>
  <si>
    <t>CR 8 CL 58 A -117 (INT 2344 )'</t>
  </si>
  <si>
    <t>CL 57 A CR 17 B -51 (INT 140 )'</t>
  </si>
  <si>
    <t>CL 59 C CR 18 B -75 (INT 1127 )'</t>
  </si>
  <si>
    <t>CR 17 B CL 56 EE -50 (INT 1140 )'</t>
  </si>
  <si>
    <t>CR 25 A CL 56 B -40 (INT 204 )'</t>
  </si>
  <si>
    <t>CR 27 CL 54 -16 (INT 303 )'</t>
  </si>
  <si>
    <t>CL 57 A CR 30 -30 (INT 301 )'</t>
  </si>
  <si>
    <t>CR 56 A CL 50 -80 (INT 204 )'</t>
  </si>
  <si>
    <t>CR 92 DD CL 57 C -61 (INT 111 )'</t>
  </si>
  <si>
    <t>CR 36 A CL 63 -51 (INT 327 )'</t>
  </si>
  <si>
    <t>CR 64 A CL 33 -7 (INT 401 )'</t>
  </si>
  <si>
    <t>CR 109 CL 34 B -52 (INT 301 )'</t>
  </si>
  <si>
    <t>CL 49 A CR 102 C -51 (INT 202 )'</t>
  </si>
  <si>
    <t>CR 107 CL 48 BD -30 (INT 414 )'</t>
  </si>
  <si>
    <t>CR 121 CL 57 -173 (INT 125 )'</t>
  </si>
  <si>
    <t>CL 59 C CR 134 -37 (INT 101 )'</t>
  </si>
  <si>
    <t>CARLOS I</t>
  </si>
  <si>
    <t>522 (REQUIERE VISITA DE EPM VIVIENDA EN PROPIEDAD HORIZONTAL CON DIREFERNTES  DUEÑOS 6 MEDIDORES LEGALIZADOS Y UNO MAS X INSTALAR) X ORLANDO TORRES - 430 (10/09/2025) X ORLANDO TORRES</t>
  </si>
  <si>
    <t xml:space="preserve">520 (REQUIERE SUPER GX PARA APOYO DE ACOMETIDA) X ORLANDO TORRES </t>
  </si>
  <si>
    <t xml:space="preserve">414 (CASA SOLA Y NADIE ATENDIO Y NUMERO DE CELULAR EQUIVOCADO Y FIJO NO ESTA EN USO) X ORLANDO TORRES </t>
  </si>
  <si>
    <t>HV +MEDIDOR EN GABINETE + PASE TRAFO 520397 X ORLANDO TORRES</t>
  </si>
  <si>
    <t>422 (CAMBIAR TUBOS PVC X EMT DEBE TAPAR LOS TUBOS PVC ) X CARLOS IDARRAGA</t>
  </si>
  <si>
    <t xml:space="preserve">HV +  PASE TRAFO 45854 X JONNY G </t>
  </si>
  <si>
    <t xml:space="preserve">414 (CASA SOLA  Y NO OCNTESTAN) X JONNY G </t>
  </si>
  <si>
    <t xml:space="preserve">414 (CASA SOLA Y NO CONTESTAN) X JONNY </t>
  </si>
  <si>
    <t xml:space="preserve">414 (CASA SOLA Y NO CONTESTAN) X JONNY G </t>
  </si>
  <si>
    <t xml:space="preserve">HV + PASE + BORNERA TRAFO 120076 X JONNY G </t>
  </si>
  <si>
    <t xml:space="preserve">605 (NO CUMPLE DISTANCIA DE RED DE DISTRIBUCION ESTA A 2,2, MTRS  Y DEBE SER 2,40 REQUIERE MOVIMIENTO DE REDES) X JONNY G </t>
  </si>
  <si>
    <t xml:space="preserve">602 (REQUIERE POT) X JONNY G - 430 (11 SEPT) X JONNY G </t>
  </si>
  <si>
    <t xml:space="preserve">632 (ZONA PREPAGO 136032650400000301) X JONNY G </t>
  </si>
  <si>
    <t xml:space="preserve">419 (CASA EN CONSTRUCCION) X CARLOS IDARRAGA </t>
  </si>
  <si>
    <t xml:space="preserve">520 (FALTA MENSAJERO + BORNERA  X CARLOS IDARRAGA  - 422 (FALTA 1 NEUTRO 1 POLO CAJAS DE LAS LAMPARAS) X CARLOS IDARRAGA </t>
  </si>
  <si>
    <t>605 (LE PASA UN CABLE SECO POR ENCIMA) X CARLOS IDARRAGA</t>
  </si>
  <si>
    <t xml:space="preserve">HV - PASE 3ER PISO) TRAFO 12072 X CARLOS IDARRAGA </t>
  </si>
  <si>
    <t xml:space="preserve">632 (SECTOR PREPAGO CR 17 B CL 56 EE 50 (INT 144) X CARLOS IDARRAGA </t>
  </si>
  <si>
    <t>520 (REQUIERE MENSAJERO) X CARLOS IDARRAGA</t>
  </si>
  <si>
    <t xml:space="preserve">422-413 (FALTA 1 CIRCUITO Y LA DECL CUMPL) X CARLOS IDARRAGA </t>
  </si>
  <si>
    <t xml:space="preserve">644 -415 (DEBE HACER SOLICITUD POR LEGALIZACION Y NECESITA RETIE) X CARLOS IDARRAGA </t>
  </si>
  <si>
    <t xml:space="preserve">HV + PASE TRAFO 52041 X ORLANDO TORRES </t>
  </si>
  <si>
    <t>3016899796 -3126389829</t>
  </si>
  <si>
    <t>Octavio De Jesus Palacio Rodas</t>
  </si>
  <si>
    <t xml:space="preserve"> 11-SEP-2025 09:40:15 -- EPMCRMSVPRD Se presenta el señor Benjamin Antonio Marin Garcia con c.c.71605074 autorizado por el propietario el señor Octaio De Jesus Palacio Rodas con cdula 15456365 solicitando la conexin del sericio de energa para la direccin CR 56 D CL 9 A SUR -31 INTERIOR 302  del municipio de Medelln - Barrio la colinita direccin aproximada CR 56 D CL 9 A SUR -31 INTERIOR 301  presenta formulario diligenciado copia de cdula de la propietaria declaracin de cumplimiento matricula profesional del electricista factura ecina formato solicitud del sericio energa E1faor contactar a la usuaria antes de ir al celular:3015109734Nota: se le informa al usuario que al no aportar el certificado de estratificacin expedido por el municipio la empresa no se hace responsable del estrato en el que quede el sericio solicitado.Pedido automatico desde solicitud de sericio de energa</t>
  </si>
  <si>
    <t>Luisa Fernanda Ardila Velez</t>
  </si>
  <si>
    <t xml:space="preserve"> 11-SEP-2025 14:23:11 -- EPMCRMSVPRD Usuaria Luisa Fernanda Ardila Velez con documento No 1.007.476.601 celular 314 890 83 14 solicita sericio de energa por HV para la direccin CL 4 B SUR CR 81 B -59 INTERIOR 201  Medelln baerrio belen rincon para que la empresa le instale la red externa. Presenta formatos diligenciados carta RETIE y carn CONTE del tcnico electricista factura del ecino contrato No. 56903 y 158631 y cdula. Usuaria informa que tiene le medidor pero le falta la acometida. Faor llamar antes de isitar. Sujeto a erificacin.Pedido automatico desde solicitud de sericio de energa</t>
  </si>
  <si>
    <t>Fabiola Quintero Castaño</t>
  </si>
  <si>
    <t>Alba Luz Escobar Rave</t>
  </si>
  <si>
    <t>Jhair Danilo Mazo Higuita</t>
  </si>
  <si>
    <t xml:space="preserve"> 10-09-2025 19:02:13--FNXWEAPICRMPROD-Caso 84728 2025-09-10 11:29:30Sr Jaqueline Higuita  solicita reprogramar pedido informa que ya cumple con los requisitos brindados por el personal desea que lo llamen antes de ir al telfono: 3105349440  jmoraru  91f6b48e-f998-450a-8dfb-00c0ccf206b0405.PERMISO POR ESCRITO CON NOMBRE FIRMA Y NMERO DE CDULA DEL VECINO EL PRIMER PISO PARA INSTALAR MEDIDOR Y COMETIDA EN FACHADA DE L.  Jhon Zapata 14-08-2025 09:48:24--NCORRRMOD-405.PERMISO POR ESCRITO CON NOMBRE FIRMA Y NMERO DE CDULA DEL VECINO EL PRIMER PISO PARA INSTALAR MEDIDOR Y COMETIDA EN FACHADA DE L. Jhon Zapata-</t>
  </si>
  <si>
    <t>Mariluz Franco Isaza</t>
  </si>
  <si>
    <t xml:space="preserve"> 11-SEP-2025 09:46:52 -- EPMCRMSVPRD Sr. Mary franco con cdula 1038212233 afirma es propietario del inmueble solcita nueo sericio de energa para mpio Medelln barrioereda buenos aires requiere sericio bsico residencial a 110 V piso 3 solicita que EPM instale contador y acometida.Se toma como referencia la direccin CL 48 B CR 14 A -52 tel. 3058154037-3103713455 id 91799f24-300f-4a3f-9c99-e9e12ea9c38c mcastgarPedido automatico desde solicitud de sericio de energa</t>
  </si>
  <si>
    <t>Miguel Giovanny Toro Cardona</t>
  </si>
  <si>
    <t xml:space="preserve"> 10-SEP-2025 21:42:58 -- EPMCRMSVPRD Caso 84754Sr. Miguel Gioanny Toro Cardona con cdula 8127011 En calidad de propietario solicita sericio nueo de energa HV para el municipio de Medelln San jaier -Juan 23 requiere sericio bsico residencial a 110 V piso 1 solicita que EPM instale la red elctrica y certifique tiene RETIE se toma como referencia la direccin CL 49 CR 99 AA -17 INTERIOR 107  tel 3116258258 id cfd174eb-1462-48c9-a0ef-e18b39e1d5ab CHENAGIPedido automatico desde solicitud de sericio de energa</t>
  </si>
  <si>
    <t>LEONEL USUGA FLOREZ</t>
  </si>
  <si>
    <t xml:space="preserve"> 11-SEP-2025 07:12:37 -- EPMCRMSVPRD Usuario LEONEL USUGA FLOREZ con documento No 1.131.769.030 celular 300 675 35 57 - 350 704 70 58 solicita sericio de energa por HV para la direccin CL 49 A CR 99 CC -48 INTERIOR 144  Medelln Barrio juan 23 para que la empresa le instale medidor y la red externa. Presenta formatos diligenciados carta RETIE y carn CONTE del tcnico electricista factura del ecino No. 1463935y cedula. Faor llamar antes de isitar.Quien hace la diligencia es el señor JUAN LEONEL SILVA CC 71.616.939. Sujeto a erificacin.Pedido automatico desde solicitud de sericio de energa</t>
  </si>
  <si>
    <t>Miriam  Arias</t>
  </si>
  <si>
    <t xml:space="preserve"> 11-SEP-2025 11:37:58 -- EPMCRMSVPRD Sra. Miriam Arias con cdula 32142374 afirma es propietario del inmueble solicita nueo sericio de energa para mpio Medellin barrio Caicedo requiere sericio bsico residencial a 110 V solicita que EPM instale la red elctrica externas y certifique.Carga mxima: 96 KVANiel de tensin: 1Tipo de sericio solicitado: Nuea cargaHay red elctrica cercana al predio: SiNoDistancia en metros:10Se toma como referencia la direccin CR 8 A CL 52 -47 tel 3014153542 id 3014153542 login mgomezPedido automatico desde solicitud de sericio de energa</t>
  </si>
  <si>
    <t>Monica Patricia Castañeda Gomez</t>
  </si>
  <si>
    <t xml:space="preserve"> 11-SEP-2025 11:59:22 -- EPMCRMSVPRD Se presenta usuaria Monica Patricia Castañeda Gomez identificado con cdula 21429088 solicitando el sericio de energa HV para la direccin CR 10 CL 52 -116 INTERIOR 109  Medelln. Presenta: cdula formato de la solicitud retie factura de sericios ecina. Contacto: Monica Patricia 3017806021. Sujeto a erificacin en terreno.Pedido automatico desde solicitud de sericio de energa</t>
  </si>
  <si>
    <t>Gustavo Adolfo Lopez Posada</t>
  </si>
  <si>
    <t xml:space="preserve"> 11-SEP-2025 06:44:09 -- EPMCRMSVPRD Sr. Gustao Adolfo Lopez Posada  con cdula 70110895  afirma es propietario del inmueble solcita nueo sericio de energa para mpio medellin  barriola ladera  requiere sericio bsico residencial a 110 V piso 2  solicita que EPM instale la red elctrica interna y certifique.Carga mxima requerida en KVA: 90Niel de tensin: 1Tipo de sericio solicitado: Nuea cargaHay red elctrica cercana al predio: SiDistancia en metros: 10 Se toma como referencia la direccin CL 59 CR 36 -21 INTERIOR 201  tel. 3023335712  id 94712a3e-ad2d-49ce-ae10-ece51e9ecc81 ahenlondPedido automatico desde solicitud de sericio de energa</t>
  </si>
  <si>
    <t>'CL 54 CR 85 -38'</t>
  </si>
  <si>
    <t>Miguel Angel Velez</t>
  </si>
  <si>
    <t xml:space="preserve"> 11-SEP-2025 10:22:36 -- EPMCRMSVPRD Usuario en calidad de propietario solicita conexin del sericio de energa por HV para la direccin CL 54 CR 85 -38 Vereda Boquern Palmitas municipio de Medelln San Cristbal. Informa que requieren red interna bsica red externa y el medidor. Presenta formulario diligenciado Contrato ecino 11203133 formato solicitud del sericio energa E1 formato P-689. por faor llamar al contacto: Miguel ngel Vlez. Numero de contacto 323 350 4645 - 321 801 3500.Pedido automatico desde solicitud de sericio de energa</t>
  </si>
  <si>
    <t>Yudy catherine Ramirez Agudelo</t>
  </si>
  <si>
    <t xml:space="preserve"> 11-SEP-2025 10:00:19 -- EPMCRMSVPRD En calidad de propietaria la señora Yudy Catherine Ramirez . solicita el sericio de energa para el inmueble ubicado la direccin CL 58 AB CR 97 AA -19 INTERIOR 252  contrato 12766128 Barrio Blanquizal Municipio de Medellin.Pedido automatico desde solicitud de sericio de energa</t>
  </si>
  <si>
    <t xml:space="preserve"> 11-SEP-2025 09:31:50 -- EPMCRMSVPRD Se presenta el señor Benjamin Antonio Marin Garcia con c.c.71605074 autorizado por la propietaria la señora Yudy catherine Ramirez Agudelo con cdula 1193103904 solicitando la conexin del sericio de energa para la direccin CL 58 AB CR 97 AA -19 INTERIOR 401  del municipio de Medelln - Barrio altos de calazanz direccin aproximada CL 58 AB CR 97 AA -19 INTERIOR 252  presenta formulario diligenciado copia de cdula de la propietaria declaracin de cumplimiento matricula profesional del electricista factura ecina formato solicitud del sericio energa E1faor contactar a la usuaria antes de ir al celular:3015109431 Nota: se le informa al usuario que al no aportar el certificado de estratificacin expedido por el municipio la empresa no se hace responsable del estrato en el que quede el sericio solicitado.Pedido automatico desde solicitud de sericio de energa</t>
  </si>
  <si>
    <t>JONATHAN ALEXIS GÓMEZ</t>
  </si>
  <si>
    <t xml:space="preserve"> 10-SEP-2025 20:40:32 -- EPMCRMSVPRD Caso 84761Sr. jhonatan alexis gomez garcia con cdula 1036615278  afirma es propietario del inmueble solicita nueo sericio de energa para mpio itagui bario yarumito  requiere sericio bsico residencial a 110 V piso 3 solicita que EPM instale la red elctrica interna y certifique    Carga mxima requerida en KVA: 96Niel de tensin: 1Tipo de sericio solicitado: Nuea cargaHay red elctrica cercana al predio: SiDistancia en metros:  10Se toma como referencia la direccin CL 29 A CR 50 C -36 tel 6131902 correo:safiro132188hotmail.com id 667b8cbe-fc56-4bf6-bff2-cc2ed526a2ca dobrmosq Pedido automatico desde solicitud de sericio de energa</t>
  </si>
  <si>
    <t>Olga Rocio Rodriguez Muñoz</t>
  </si>
  <si>
    <t xml:space="preserve"> 10-SEP-2025 17:18:54 -- EPMCRMSVPRD Sr. Olga Rocio Rodriguez Muñoz con cdula 22135850 En calidad de propietario solicita sericio nueo de energa HV para el municipio de Itagui B. calatraa requiere sericio bsico residencial a 110 V piso 2 solicita que EPM instale la red elctrica interna y certifique se toma como referencia la direccin CL 63 A CR 61 -63  tel 3116634967 id a16533e0-7b37-482a-9e10-fcfe690cf37a CHENAGIPedido automatico desde solicitud de sericio de energa</t>
  </si>
  <si>
    <t>JORGE LUIS REYES CONTENTO</t>
  </si>
  <si>
    <t xml:space="preserve"> 10-SEP-2025 19:47:27 -- EPMCRMSVPRD Sr. Jorge Luis reyes  con cdula 13499594 afirma es propietario del inmueble solcita nueo sericio de energa para mpio medellin  barrio belencito   requiere sericio bsico residencial a 110 V piso 2  solicita que EPM instale la acometida y contador red interna certificada Se toma como referencia la direccin CR 102 CL 34 -13 tel. 3108243854 id a270e951-1da1-4cdb-9d13-3539a778088f login  lasquem Pedido automatico desde solicitud de sericio de energa</t>
  </si>
  <si>
    <t>1.08</t>
  </si>
  <si>
    <t>'CL 39 DA CR 119 C -166'</t>
  </si>
  <si>
    <t>Paulina Aulina Gonzales Martinez</t>
  </si>
  <si>
    <t xml:space="preserve"> 11-09-2025 11:03:18-CGONZALAMOD-Se reprograma pedido. 01-09-2025 12:51:04--JATEHOTMOD-Instalacin en plan integral pendiente por inicio de nueo contrato autoriza interentora  correo jue 14082025 9:33 a.m.-</t>
  </si>
  <si>
    <t>Jessica Alexandra Reina Arcila</t>
  </si>
  <si>
    <t xml:space="preserve"> 11-SEP-2025 12:43:31 -- EPMCRMSVPRD Se presenta DIEGO REINA GARCA con documento de identidad nmero 11.227.348 por JESSICA REINA con documento de identidad nmero 1.003.557.679. Presenta factura de contrato ecino 13082798 paginacin. Con el fin de solicitar energa en la modalidad de HV sencillo Construccin de acometida y medidor por EPM para la direccin Cr 111 B Cl 34 CL -95 interior 201 del municipio de Medelln Antioquia para iienda terminada y con red interna construida por Tcnico Particular. Adjunta Tarjeta Retie de Tcnico. No presenta certificado de estrato por lo que se sugiere asignar estrato proisional del ecino. Faor contactar al cliente a los telfonos de contacto: 3234962408 3137325309.Pedido automatico desde solicitud de sericio de energa</t>
  </si>
  <si>
    <t>Francisco Antonio Acevedo Gañan</t>
  </si>
  <si>
    <t xml:space="preserve"> 11-SEP-2025 11:18:29 -- EPMCRMSVPRD Se presenta el señor Victor Alejandro Ortiz cc 1.128.467.665 en calidad de electricista del señor Francisco Antonio Aceedo cc 70.097.866 propietario solicita conexin del sericio de energa por HV para la direccin CR 143 A CL 59 -20 INTERIOR 201  Vereda La Palma Baja sector la irgen municipio de Medelln San Cristbal. Informa que ya tienen red interna. Falta la red externa y el medidor. Presenta formulario diligenciado declaracin de cumplimiento matricula profesional del electricista Contrato ecino 245629 formato solicitud del sericio energa E1 formato P-689. por faor llamar al contacto: Francisco Antonio Aceedo Gañan. Numero de contacto 3192132054.Pedido automatico desde solicitud de sericio de energa</t>
  </si>
  <si>
    <t>Maria Margarita Zapata De Patiño</t>
  </si>
  <si>
    <t xml:space="preserve"> 11-09-2025 12:47:24--FNXWEAPICRMPROD-Reenio de procesos de Integracion - JOBLa usuaria maria margarita zapata de patiño indica que a quedar pendiente de la isita telefono:3147171679--3182627323 laura cristiana sepuleda---3013656775 cruz elena patiño llamar para comfirmar por faor id e49152ca-3484-426d-b7a6-63188401a4d1 scanmon 25-08-2025 16:41:16--NCORRRMOD- 414 no hay  cmo ingresar al predio atiende hija de la dueña se le indica cmo reprograma la isita usuaria no contesta  lneas telefnicas CR 103 CL 61aa 49 int 201 Angel Rodriguez 25082025 16:10:25-</t>
  </si>
  <si>
    <t>Roger Alonso Montoya Yepes</t>
  </si>
  <si>
    <t xml:space="preserve"> 10-SEP-2025 18:10:30 -- EPMCRMSVPRD Sr. Roger Alonso Montoya Yepes con cdula 71778844 En calidad de propietario solicita sericio nueo de energa HV para el municipio de Medelln C. san cristobal pedregal alto requiere sericio bsico residencial a 110 V piso 2 solicita que EPM instale la red elctrica interna y certifique tiene Retie se toma como referencia la direccin CL 67 CR 125 -364 tel 3236065701 id ff5b5a3b-2082-486e-961e-63b6b9b11b5d CHENAGIPedido automatico desde solicitud de sericio de energa</t>
  </si>
  <si>
    <t>Jhon Vidales Duarte</t>
  </si>
  <si>
    <t xml:space="preserve"> 11-SEP-2025 13:10:30 -- EPMCRMSVPRD Sr. Jon Vidales   con cdula 1038335310  Cel. 3205865071--  3017567805  Correo: jhon208gmail.com en calidad de propietario  solicita HV 110 para un SEGUNDO  Piso En el municipio de MEDELLIN  barrio:  direccin CL 65 A CR 147 -1. Requiere que EPM instale y certifique la red interna y le instale el medidor y la acometida elctrica id. 52ec9a68-cb24-48d3-84fa-6b838911a2a9  jmoraruCarga mxima requerida en KVA: 96Niel de tensin: 1Tipo de sericio solicitado: Nuea cargaHay red elctrica cercana al predio: SiPedido automatico desde solicitud de sericio de energa</t>
  </si>
  <si>
    <t>PED-3520921-Q2F1</t>
  </si>
  <si>
    <t>'RURAL_116005312701000001_Prov.116005312701000000'</t>
  </si>
  <si>
    <t>Sara Caceres Olivares</t>
  </si>
  <si>
    <t xml:space="preserve"> 10-SEP-2025 20:26:35 -- EPMCRMSVPRD Caso 84757Sra. Sara Cceres Oliares con cdula 1101387061 afirma es propietaria del inmueble solicita nueo sericio de energa para Medelln Vda Aguas Fras requiere sericio bsico residencial a 110 V piso 3 solicita que EPM instale el contador y la acometida afirma ya tiene la red elctrica interna instalada y certificadaCarga mxima: 96 KVANiel de tensin: 1Tipo de sericio solicitado: Nuea cargaHay red elctrica cercana al predio: SiDistancia en metros: 10Se toma como referencia la direccin RURAL116005312701000000116005312701000000 tel 3218831902 correo scaseresunac.edu.co id 99c83092-ef03-4828-98aa-d0b7a132ef83 wlopezolPedido automatico desde solicitud de sericio de energa</t>
  </si>
  <si>
    <t>'116005312701000001</t>
  </si>
  <si>
    <t>PED-3507848-B7L8</t>
  </si>
  <si>
    <t xml:space="preserve"> 11-09-2025 13:49:40--FNXWEAPICRMPROD-Sr. Yesenia Sousa solicita reprogramar ya que tiene los pendientes OK Por faor comunicarse con el usuario antes de isitar el predio numero de contacto 3145537254-3147969950 ID: 04968d60-c3a0-4c8e-8c57-c896f9ca0e56 McastgarReenio de procesos de Integracion - JOB 08-09-2025 13:20:25--AVILLEGAMOD-405 TRAMITAR PERMISO A TERCEROS X DUBER R -</t>
  </si>
  <si>
    <t>'116005601100000206</t>
  </si>
  <si>
    <t>PED-3521367-R6G3</t>
  </si>
  <si>
    <t>'RURAL_146027165000000005_VEREDA POTRERA MISERENGA'</t>
  </si>
  <si>
    <t>Jhon Jairo Hincapie Zapata</t>
  </si>
  <si>
    <t xml:space="preserve"> 11-SEP-2025 09:12:35 -- EPMCRMSVPRD Usuaria solicita HV INTERNO sericio de energa Municipio de MEDELLIN CORREGIMIENTO DE SAN SEBASTIAN DE PALMITAS LA POTRERA MISERENGA ruta ecina 146027165000000000 con estrato 1 Contacto señora jhon hincapie Tel: 3008157606 NOTA: No presenta certificado de estrato.Pedido automatico desde solicitud de sericio de energa</t>
  </si>
  <si>
    <t>'146027165000000005</t>
  </si>
  <si>
    <t>PED-3209023-C4F0</t>
  </si>
  <si>
    <t>'RURAL_163001326000000302'</t>
  </si>
  <si>
    <t>Sebastian Villada Ruiz</t>
  </si>
  <si>
    <t>ITAGUI</t>
  </si>
  <si>
    <t>'163001326000000302</t>
  </si>
  <si>
    <t>'RURAL_163002282200000103_163002282200000103'</t>
  </si>
  <si>
    <t>Marta Edilia Vidales Hernandez</t>
  </si>
  <si>
    <t>PED-3480935-X1M7</t>
  </si>
  <si>
    <t>'163007280800000202</t>
  </si>
  <si>
    <t>'RURAL_163014803800000001_Prov.BR EL PEDREGAL'</t>
  </si>
  <si>
    <t>Jhoinner Stiven Vasquez</t>
  </si>
  <si>
    <t xml:space="preserve"> 11-09-2025 12:06:15--FNXWEAPICRMPROD-  Jhoinner Stien Vasquez  3135737906Usuario se comunica para solicitar reprogramacin de estas solicitudes 23149498 y  23464847 confirma que ya gener las adecuaciones pendientes para que de nueo reisen 9d857ed1-b0ff-4882-9808-15199f89aa71 YHOLGG  422 Realizar canalizacin de tubera pc expuesta y realizar instalacin de ducto reglamentario segn la resolucin actual del retie para cableado expuesto e instalar tomas gfci en zonas hmedasEmil Cadrazco 16072024 16-07-2024 13:49:03--JATEHOTMOD- 422 Realizar canalizacin de tubera pc expuesta y realizar instalacin de ducto reglamentario segn la resolucin actual del retie para cableado expuesto e instalar tomas gfci en zonas hmedasEmil Cadrazco 16072024-</t>
  </si>
  <si>
    <t>'RURAL_163014803810000000'</t>
  </si>
  <si>
    <t xml:space="preserve"> 11-09-2025 12:06:46--FNXWEAPICRMPROD-  Jhoinner Stien Vasquez  3135737906Usuario se comunica para solicitar reprogramacin de estas solicitudes 23149498 y  23464847 confirma que ya gener las adecuaciones pendientes para que de nueo reisen 9d857ed1-b0ff-4882-9808-15199f89aa71 YHOLGG 470-440 medidor no est bien instalado se eidencia que los ductos del contador estn descubiertos y rotos  la acometida no cumple con las normas tcnicas faltan grapas galanizada en calor Andres Pino 03-07-2025 06:52:08--SSALCEDAMOD-470-440 medidor no est bien instalado se eidencia que los ductos del contador estn descubiertos y rotos  la acometida no cumple con las normas tcnicas faltan grapas galanizada en calor Andres Pino-</t>
  </si>
  <si>
    <t>'RURAL_163014803820000000'</t>
  </si>
  <si>
    <t>Juan Felipe Ramirez Vasquez</t>
  </si>
  <si>
    <t xml:space="preserve"> 11-09-2025 10:33:32--FNXWEAPICRMPROD-Juan Felipe Ramrez Vsquez  tel 3155137127-3246695627  informa ya  hizo las correcciones  solicita isitar control perdidas le a a suspender el sericio y ya tienen todo organizado id 1fba487e-2e47-4844-bc13-a57cfde1a8f7  amejale ------------------------------------------------------440-405 la acometida no cumple con las normas tcnicas est descolgada  adems requiere permiso de ecino acometida apoyada en la fachada del ecinoAndres Pino 03-07-2025 06:52:47--SSALCEDAMOD-440-405 la acometida no cumple con las normas tcnicas est descolgada  adems requiere permiso de ecino acometida apoyada en la fachada del ecinoAndres Pino-</t>
  </si>
  <si>
    <t>Alberto Paalcios Perea</t>
  </si>
  <si>
    <t xml:space="preserve"> 11-09-2025 14:06:15--FNXWEAPICRMPROD-se comunica el señor Alberto Palacios solicita nueamente la isita dice que esta todos estos dias en la casaTEL:3147017959 194a55e3-56a0-4fc4-9410-0340daa1968dKHIGUITH406.PROBLEMAS DE ORDEN PBLICO.  SE LLAM AL MISMO USUARIO Y ME AFIRMA QUE LA VIVIENDA EST UBICADA EN EL BARRIO LA SIERRA.  NO SE HA PODIDO INGRESAR A UNO AL SECTOR POR SEÑORES QUE SE ADUEÑAN DE LAS PERTENENCIAS AJENAS. Jhon Zapata 13062025 17:30:18 11-07-2025 09:43:03--NCORRRMOD-406.PROBLEMAS DE ORDEN PBLICO. SE VUELVE Y SE LLAMA AL MISMO USUARIO Y SE LE INFORMA QUE AN NO SE HA PODIDO INGRESAR AL SECTOR LA SIERRA. POR PERSONAS QUE SE ADUEÑAN DE LO AJENO. Jhon Zapata 9072025 17:16:25-</t>
  </si>
  <si>
    <t xml:space="preserve"> -3017561306</t>
  </si>
  <si>
    <t xml:space="preserve"> -3148908314</t>
  </si>
  <si>
    <t>2219847-3005936437</t>
  </si>
  <si>
    <t>2167730-3022137564</t>
  </si>
  <si>
    <t xml:space="preserve"> -3023341285</t>
  </si>
  <si>
    <t xml:space="preserve"> -3058154037</t>
  </si>
  <si>
    <t xml:space="preserve"> -3116258258</t>
  </si>
  <si>
    <t xml:space="preserve"> -3507047058</t>
  </si>
  <si>
    <t>2267014-3014153542</t>
  </si>
  <si>
    <t xml:space="preserve"> -3017806021</t>
  </si>
  <si>
    <t xml:space="preserve"> -3023335712</t>
  </si>
  <si>
    <t xml:space="preserve"> -3233504646</t>
  </si>
  <si>
    <t>3234163-3234163600</t>
  </si>
  <si>
    <t>3234163-3015109734</t>
  </si>
  <si>
    <t>6131902-3022020618</t>
  </si>
  <si>
    <t xml:space="preserve"> -3116634967</t>
  </si>
  <si>
    <t xml:space="preserve"> -3108243854</t>
  </si>
  <si>
    <t xml:space="preserve"> -3011691372</t>
  </si>
  <si>
    <t xml:space="preserve"> -3234962408</t>
  </si>
  <si>
    <t xml:space="preserve"> -3192132054</t>
  </si>
  <si>
    <t>4262270-3147171679</t>
  </si>
  <si>
    <t xml:space="preserve"> -3236065701</t>
  </si>
  <si>
    <t xml:space="preserve"> -3207345388</t>
  </si>
  <si>
    <t xml:space="preserve"> -3218831902</t>
  </si>
  <si>
    <t>2282638-3008157606</t>
  </si>
  <si>
    <t>2354891-3128064711</t>
  </si>
  <si>
    <t xml:space="preserve"> -3135737900</t>
  </si>
  <si>
    <t xml:space="preserve"> -3155137127</t>
  </si>
  <si>
    <t xml:space="preserve"> -3147017959</t>
  </si>
  <si>
    <t>CR 56 D CL 9 A SUR -31 (INT 302 )'</t>
  </si>
  <si>
    <t>CL 4 B SUR CR 81 B -59 (INT 201 )'</t>
  </si>
  <si>
    <t>CR 16 CL 36 C -28 (INT 101 )'</t>
  </si>
  <si>
    <t>CR 32 A CL 35 -21 (INT 201 )'</t>
  </si>
  <si>
    <t>CL 49 C CR 9 A -39 (INT 401 )'</t>
  </si>
  <si>
    <t>CL 48 B CR 14 A -52 (INT 301 )'</t>
  </si>
  <si>
    <t>CL 49 A CR 99 CC -48 (INT 144 )'</t>
  </si>
  <si>
    <t>CR 8 A CL 52 -47 (INT 301 )'</t>
  </si>
  <si>
    <t>CR 10 CL 52 -116 (INT 109 )'</t>
  </si>
  <si>
    <t>CL 59 CR 36 -21 (INT 200 )'</t>
  </si>
  <si>
    <t>CL 58 AB CR 97 AA -19 (INT 252 )'</t>
  </si>
  <si>
    <t>CL 58 AB CR 97 AA -19 (INT 401 )'</t>
  </si>
  <si>
    <t>CL 29 A CR 50 C -36 (INT 301 )'</t>
  </si>
  <si>
    <t>CL 63 A CR 61 -63 (INT 201 )'</t>
  </si>
  <si>
    <t>CR 102 CL 34 -13 (INT 204 )'</t>
  </si>
  <si>
    <t>CR 111 B CL 34 CC -95 (INT 201 )'</t>
  </si>
  <si>
    <t>CR 143 A CL 59 -20 (INT 201 )'</t>
  </si>
  <si>
    <t>CR 103 CL 61 AA -49 (INT 201 )'</t>
  </si>
  <si>
    <t>CL 67 CR 125 -364 (INT 201 )'</t>
  </si>
  <si>
    <t>CL 65 A CR 147 -1 (INT 102 )'</t>
  </si>
  <si>
    <t>CR 2 ESTE CL 55 H -33 (INT 101 )'</t>
  </si>
  <si>
    <t>HV + PASE TRAFO 321855 PASE 8 MTRS X ORLANDO TORRES - 430 (11 SEP) X ORLANDO TORRES</t>
  </si>
  <si>
    <t xml:space="preserve">520 (REQUIERE 1 POSTE Y 12 MTRS DE TRNEZA) X JONNY G - 430 (11 SEPT) X JONNY G </t>
  </si>
  <si>
    <t xml:space="preserve">HV + INT + BORNERA TRAFO 120076 X JONNY G </t>
  </si>
  <si>
    <t xml:space="preserve">605 (PASA ACOMETIDA DE ILUMINACION POR ENCIMA DE LA VIVIENDA) X JONNY G </t>
  </si>
  <si>
    <t xml:space="preserve">HV  PASE (GABINETE 2 POSTES TRAFO 52342 X JONNY G </t>
  </si>
  <si>
    <t xml:space="preserve">HV  PASE GABINETE 12 MTRS TRAFO 52342 X </t>
  </si>
  <si>
    <t xml:space="preserve">414 (usuario incumple cita y no contesta y no  se localiza la direccion) x carlos idarraga - 430 (11 SEPT) X CARLOS IDARRAGA </t>
  </si>
  <si>
    <t xml:space="preserve">522 (LA PROPIEDAD SE DEBE MEDIR DISTANCIA DE LINEAS DE TRASNMISION CON SU ESTACIONES Y LINEAS) X CARLOS IDARRAGA </t>
  </si>
  <si>
    <t xml:space="preserve">460 (NECESITA GABINETE TIENE 6 APTOS Y SOLO TIENE UN CONTADOR EXISTENTE PENDIENTE VALIDAR SI REQUIERE RETIE PLENO) X CARLOS IDARRAGA </t>
  </si>
  <si>
    <t>Subped</t>
  </si>
  <si>
    <t>Soli</t>
  </si>
  <si>
    <t>Producto_id</t>
  </si>
  <si>
    <t>Tipo_Trabajo</t>
  </si>
  <si>
    <t>Tipo_Elemento_ID</t>
  </si>
  <si>
    <t>Fecha_Recibo</t>
  </si>
  <si>
    <t>Fecha_Ingreso_Sol</t>
  </si>
  <si>
    <t>Fecha_Concepto</t>
  </si>
  <si>
    <t>Fecha_Inicio_ANS</t>
  </si>
  <si>
    <t>Días_ANS</t>
  </si>
  <si>
    <t>Estado</t>
  </si>
  <si>
    <t>Concepto</t>
  </si>
  <si>
    <t>Nombre_concepto</t>
  </si>
  <si>
    <t>ClienteID</t>
  </si>
  <si>
    <t>Nombre_Cliente</t>
  </si>
  <si>
    <t>Direccion_Correspondencia</t>
  </si>
  <si>
    <t>Municipio_Correspondencia</t>
  </si>
  <si>
    <t>Telefono_Contacto</t>
  </si>
  <si>
    <t>Celular_Contacto</t>
  </si>
  <si>
    <t>Instalación</t>
  </si>
  <si>
    <t>Area_Operativa</t>
  </si>
  <si>
    <t>Subzona</t>
  </si>
  <si>
    <t>Area_Trabajo</t>
  </si>
  <si>
    <t>Ruta</t>
  </si>
  <si>
    <t>Coordenadax</t>
  </si>
  <si>
    <t>Coordenaday</t>
  </si>
  <si>
    <t>Equipo</t>
  </si>
  <si>
    <t>Nombre</t>
  </si>
  <si>
    <t>Fecha_Programación</t>
  </si>
  <si>
    <t>Num_Proyecto</t>
  </si>
  <si>
    <t>Tipo_Dirección</t>
  </si>
  <si>
    <t>Observación</t>
  </si>
  <si>
    <t>Observación_Solicitud</t>
  </si>
  <si>
    <t>Pedido_CRM</t>
  </si>
  <si>
    <t>Tipo de Medidor</t>
  </si>
  <si>
    <t>Construcción Redes</t>
  </si>
  <si>
    <t>Pedido Proyecto Particular</t>
  </si>
  <si>
    <t>Tipo Mercado</t>
  </si>
  <si>
    <t>Código Subproyecto</t>
  </si>
  <si>
    <t>Nombre de la Obra</t>
  </si>
  <si>
    <t>ENERES</t>
  </si>
  <si>
    <t>CLIEN</t>
  </si>
  <si>
    <t>PCL- En gestión por inicio de contratos</t>
  </si>
  <si>
    <t>GUILLERMO LEON VELASQUEZ PEREZ</t>
  </si>
  <si>
    <t>cristiancanosgmsas@gmail.com</t>
  </si>
  <si>
    <t>CR 5 CL 55 GG -8</t>
  </si>
  <si>
    <t>'</t>
  </si>
  <si>
    <t>'CR 4 CL 55 F -47 (INTERIOR 301 )</t>
  </si>
  <si>
    <t>'055024005600470301</t>
  </si>
  <si>
    <t>Metropolitana Sur</t>
  </si>
  <si>
    <t>ARTER</t>
  </si>
  <si>
    <t>HVSUR</t>
  </si>
  <si>
    <t>Habilitación Viviendas Metrosur</t>
  </si>
  <si>
    <t>Urbano</t>
  </si>
  <si>
    <t>01-Sep-2025 -- Actualizacion masia por pendientes de atencion WO0000003084835</t>
  </si>
  <si>
    <t xml:space="preserve"> 30-08-2025 09:28:57--FNXWEAPICRMPROD-406.PROBLEMAS DE ORDEN PBLICO. SE MARCA AL NMERO DE CELULAR QUE HAY EN SISTEMA Y SE VA A CORREO Y SE DEJA  MENSAJE VOZ INFORMNDOLE AL USUARIO QUE AN EN EL BARRIO LA SIERRA NO SE HA PODIDO INGRESAR POR PERSONAS QUE SE ADUEÑAN DE LO AJENO.Ya se le ha informado desde la primera llamada. Jhon Zapata6082025 18:35:53 Sr Guillermo Velsquez solicita reprogramar isita ASEGURA QUE NO HAY PROBLEMAS DE ORDEN PUBLICO EN LA ZONA YA QUE ACTUALMENTE HAY PERSONAL DE ACUEDUCTO TRABAJANDO Y NADA A PASADO pide que no se mande a la misma persona ya que confirma que todo lo que dice esta persona no es cierto 3017812470 -3017127801 id: d8f2bd0f-9468-4546-933d-457a81c58b5besolartec 08-08-2025 07:29:01--NCORRRMOD-406.PROBLEMAS DE ORDEN PBLICO. SE MARCA AL NMERO DE CELULAR QUE HAY EN SISTEMA Y SE VA A CORREO Y SE DEJA  MENSAJE VOZ INFORMNDOLE AL USUARIO QUE AN EN EL BARRIO LA SIERRA NO SE HA PODIDO INGRESAR POR PERSONAS QUE SE ADUEÑAN DE LO AJENO.Ya se le ha informado desde la primera llamada. Jhon Zapata6082025 18:35:53-01-Sep-2025 -- Actualizacion masia por pendientes de atencion WO0000003084835</t>
  </si>
  <si>
    <t>PED-2630938-K3G4</t>
  </si>
  <si>
    <t>AEJDO</t>
  </si>
  <si>
    <t>JONNATAN ANDRES ZAPATA GUTIERREZ</t>
  </si>
  <si>
    <t>'CR 14 CL 55 -170 (INTERIOR 301 )</t>
  </si>
  <si>
    <t>'055124005001700301</t>
  </si>
  <si>
    <t xml:space="preserve"> 28-08-2025 11:01:46--FNXWEAPICRMPROD-20250814 Por faor reagendar isita ya que usuario manifiesta que ya realiz subsanacin de pendientes faor llamar antes de ir al celular 3128887747 Jonnatan Zapata405 422 490 Tramitar permiso a terceros para instalar medidor de energa y acometida en fachadas ecinas Todo debe ser por escrito anexar fotocopia de cdula de ciudadana de la persona que otorga el permiso a diligenciar si es posible Se dej formato de la empresa Instalar cableado cumpliendo cdigo de colores para instalaciones monofsicas los cuales son para las fases negro o rojo neutro de color blanco y puesta a tierra de color erde. Instalar cableado independiente para neutro y puesta a tierra de la red interna independiente por cada circuito existen las protecciones deben ser de acuerdo al calibre del cable e independientes para cada fase. Presentar documentacin tcnica del electricista bien diligenciada se dej acta de isita y se anexa registro fotogrficoEmil Cadrazco 22-01-2024 14:56:30--ACAROGAVMOD-405 422 490 Tramitar permiso a terceros para instalar medidor de energa y acometida en fachadas ecinas Todo debe ser por escrito anexar fotocopia de cdula de ciudadana de la persona que otorga el permiso a diligenciar si es posible Se dej formato de la empresa Instalar cableado cumpliendo cdigo de colores para instalaciones monofsicas los cuales son para las fases negro o rojo neutro de color blanco y puesta a tierra de color erde. Instalar cableado independiente para neutro y puesta a tierra de la red interna independiente por cada circuito existen las protecciones deben ser de acuerdo al calibre del cable e independientes para cada fase. Presentar documentacin tcnica del electricista bien diligenciada se dej acta de isita y se anexa registro fotogrficoEmil Cadrazco-01-Sep-2025 -- Actualizacion masia por pendientes de atencion WO0000003084835</t>
  </si>
  <si>
    <t>PED-2631642-L3C5</t>
  </si>
  <si>
    <t>ODILA GARCIA MORALES</t>
  </si>
  <si>
    <t>odilagarcia1098@gmail.com</t>
  </si>
  <si>
    <t>'AVDA 35 E DIAG 42 DC -127 (INTERIOR 255 )</t>
  </si>
  <si>
    <t>'094335502431270255</t>
  </si>
  <si>
    <t>SE PROGRAMA ATENCIN CON CABLE ALUMINIO APARTIR DE LA SEMANA3 801-Sep-2025 -- Actualizacion masia por pendientes de atencion WO0000003084835</t>
  </si>
  <si>
    <t xml:space="preserve"> 25-08-2025 13:48:52-TORREGOBMOD-REPROGRAMAR 20-03-2025 16:08:36--NCORRRMOD-414 - 498 s encuentra casa solase llama arias eces al nmero de contacto y se encuentra apagado ecinos dicen que slo llegan en la nochese pasa para cuadrilla de perdidas Huber Sanchez 16012025 15:19:34-01-Sep-2025 -- Actualizacion masia por pendientes de atencion WO0000003084835</t>
  </si>
  <si>
    <t>PED-2922806-Y1Y6</t>
  </si>
  <si>
    <t>MIRYAM DE JESUS QUIROZ MONCADA</t>
  </si>
  <si>
    <t>CL 51 B CR 1 BB -45 (INTERIOR 121 )</t>
  </si>
  <si>
    <t>'CL 51 B CR 1 BB -29 (INTERIOR 210 )</t>
  </si>
  <si>
    <t>'055011201220290210</t>
  </si>
  <si>
    <t xml:space="preserve"> 26-08-2025 07:44:02--FNXWEAPICRMPROD- 414 no hay como ingresar a la propiedad firma dueña del predio la propiedad se encuentra arrendada CL 51b CR 1bb 29 int 2209 Angel Rodrguez 16102024 16:57:23se comunica la Sr Diana zapata para re programar la isita llamar antes de ir al tel: 3170736981 3228801375349de965-b7ea-41c7-ace4-98cef23150b8 dobrmosq 26082025 17-10-2024 07:19:02--NCORRRMOD- 414 no hay como ingresar a la propiedad firma dueña del predio la propiedad se encuentra arrendada CL 51b CR 1bb 29 int 2209 Angel Rodrguez 16102024 16:57:23-01-Sep-2025 -- Actualizacion masia por pendientes de atencion WO0000003084835</t>
  </si>
  <si>
    <t>N</t>
  </si>
  <si>
    <t>NURI MARIA VALENCIA PEREZ</t>
  </si>
  <si>
    <t>'CR 1 ESTE CL 47 C -14 (INTERIOR 108 )</t>
  </si>
  <si>
    <t>'704021007300140108</t>
  </si>
  <si>
    <t xml:space="preserve"> 27-08-2025 17:04:18--FNXWEAPICRMPROD-Solicita reprogramar isita ya cuenta con las condiciones necesarias  Nuri Maria Valencia Perez3105308106a9c505b7-b0df-4186-8159-717d9356f2b4CHENAGI498.SE PROGRAMA CUADRILLA DE CONTROL PRDIDAS PARA SUSPENDER EL FRAUDE QUE LA ASUARIA  TIENE DIRECTAMENTE DEL POSTE. YA SE LE HABA HECHO VARIAS VISITAS Y SE LE HABA INFORMADO PARA QUE INSTALAR AL GABINETE Y AN NO LO HA INSTALADO. LO COMPR PERO NO PROCEDE EN INSTALARLO. BARRI 8 DE MARZO. Jhon Zapata  4082025 18:27:07 05-08-2025 08:44:14--NCORRRMOD-498.SE PROGRAMA CUADRILLA DE CONTROL PRDIDAS PARA SUSPENDER EL FRAUDE QUE LA ASUARIA  TIENE DIRECTAMENTE DEL POSTE. YA SE LE HABA HECHO VARIAS VISITAS Y SE LE HABA INFORMADO PARA QUE INSTALAR AL GABINETE Y AN NO LO HA INSTALADO. LO COMPR PERO NO PROCEDE EN INSTALARLO. BARRI 8 DE MARZO. Jhon Zapata  4082025 18:27:07-01-Sep-2025 -- Actualizacion masia por pendientes de atencion WO0000003084835</t>
  </si>
  <si>
    <t>PED-3077413-V8P6</t>
  </si>
  <si>
    <t>JUAN ANDRES VANEGAS VELEZ</t>
  </si>
  <si>
    <t>estuar08904@hotmail.com.co</t>
  </si>
  <si>
    <t>'RURAL_159100849500000001_PROV.159100849500000000</t>
  </si>
  <si>
    <t>LA ESTRELLA</t>
  </si>
  <si>
    <t>'159100849500000001</t>
  </si>
  <si>
    <t>E_CR014</t>
  </si>
  <si>
    <t>MET Rev-Inst-Concentra E_CR014</t>
  </si>
  <si>
    <t>Rural</t>
  </si>
  <si>
    <t xml:space="preserve"> 27-08-2025 14:39:46--FNXWEAPICRMPROD-PROPIETARIO INFORMA QUE YA TIENE TODO LISTO.405. Permiso por escrito con nombre completo firma y nmero de cdula de los ecinos para instalar medior y cometidas .as sea familiares se requiere el permisos. 419. la iienda an est en construccin falta baño  cocina  puerta principal y entanas.Jhon Zapata 28-11-2024 14:39:56--NCORRRMOD-405. Permiso por escrito con nombre completo firma y nmero de cdula de los ecinos para instalar medior y cometidas .as sea familiares se requiere el permisos. 419. la iienda an est en construccin falta baño  cocina  puerta principal y entanas.Jhon Zapata-01-Sep-2025 -- Actualizacion masia por pendientes de atencion WO0000003084835</t>
  </si>
  <si>
    <t>PED-3082580-R3M3</t>
  </si>
  <si>
    <t>VERONICA SOLIS SUAREZ</t>
  </si>
  <si>
    <t>rubioracero9@outlook.com</t>
  </si>
  <si>
    <t>'CL 56 BD CR 21 -60 (INTERIOR 401 )</t>
  </si>
  <si>
    <t>'055216241000600401</t>
  </si>
  <si>
    <t xml:space="preserve"> 29-08-2025 08:16:04-MRINCOMUMOD-Se reprograma peido 23318487 Usuaria  Veronica Solis SuarezNmero de celular 3107403773 13-01-2025 17:00:36--NCORRRMOD-460 instalar gabinete para los medidores que falta por el sericio bloque estructural con 7 destinaciones cuenta con un medidor de energa el bloque estructural CL 56 BD CR 21 60 int 401 Angel Rodrguez-01-Sep-2025 -- Actualizacion masia por pendientes de atencion WO0000003084835</t>
  </si>
  <si>
    <t>PED-3144418-L1Q3</t>
  </si>
  <si>
    <t>GLEIDIS DIAZ ARTIAGA</t>
  </si>
  <si>
    <t>gleidisdiaz18@gmail.com</t>
  </si>
  <si>
    <t>'CL 39 DA CR 119 C -162 (INTERIOR 1165 )</t>
  </si>
  <si>
    <t>'083119419301621165</t>
  </si>
  <si>
    <t xml:space="preserve"> 01-09-2025 16:59:09--FNXWEAPICRMPROD-La señora Gleidys solicita reprogramar pedido de energa  Celular 3244095131  37c0584f-510a-472a-9760-e5b564470e7c  lsalazho413.Tener la certificacin del tcnico electricista con su resolucin 2024.  2-4-2024 y la copia de la tarjeta del conte del mismo tcnico electricista.422.Instalar mnimo 3  circuitos respetando cdigo de colores.en el momento de la isita solo se eidenciaron 2 circuitos con 2 breques de 20 amperios. Jhon Zapata 22-01-2025 15:32:46--NCORRRMOD-413.Tener la certificacin del tcnico electricista con su resolucin 2024.  2-4-2024 y la copia de la tarjeta del conte del mismo tcnico electricista.422.Instalar mnimo 3  circuitos respetando cdigo de colores.en el momento de la isita solo se eidenciaron 2 circuitos con 2 breques de 20 amperios. Jhon Zapata-01-Sep-2025 -- Actualizacion masia por pendientes de atencion WO0000003084835</t>
  </si>
  <si>
    <t>PED-3164660-S9X0</t>
  </si>
  <si>
    <t>JERLEY HUMBERTO OSSA MAZO</t>
  </si>
  <si>
    <t>CL 34 CR 34 C -41 (INTERIOR 1282 )</t>
  </si>
  <si>
    <t>'CL 34 CR 34 C -41 (INTERIOR 1282 )</t>
  </si>
  <si>
    <t>'053314004300411282</t>
  </si>
  <si>
    <t xml:space="preserve"> 27-08-2025 10:07:00-TORREGOBMOD-REPROGRAMAR 13-08-2025 15:22:25--WCARDENAMOD-Pendiente asignacin de direccin y paginacin por parte del Area Gestin Instalaciones de EPM.-01-Sep-2025 -- Actualizacion masia por pendientes de atencion WO0000003084835</t>
  </si>
  <si>
    <t>PED-3165820-S1D4</t>
  </si>
  <si>
    <t>HUGO ALEXANDER PEREZ FLOREZ</t>
  </si>
  <si>
    <t>asadoshugo88@gmail.com</t>
  </si>
  <si>
    <t>'RURAL_103043286500000101</t>
  </si>
  <si>
    <t>'103043286500000101</t>
  </si>
  <si>
    <t xml:space="preserve"> 28-08-2025 16:20:52-NCORRRMOD-23358843 27-08-2025 11:27:53--NCORRRMOD-405413422 usuario debe presentar declaracin de cumplimiento permiso de seridumbre para acometida en fachada y adecuar caja de breaker faltan tierras y protecciones inadecuadas se deja registro ereda la cabaña de San Antonio de Prado atiende Hugo Alexander Prez. Oberto Santos 27022025 10:27:15-01-Sep-2025 -- Actualizacion masia por pendientes de atencion WO0000003084835</t>
  </si>
  <si>
    <t>SEBASTIAN VILLADA RUIZ</t>
  </si>
  <si>
    <t>sebastianvilladaruiz11@gmail.com</t>
  </si>
  <si>
    <t>'RURAL_163001326000000302</t>
  </si>
  <si>
    <t>ITAGUÍ</t>
  </si>
  <si>
    <t xml:space="preserve"> 05-09-2025 10:54:29--FNXWEAPICRMPROD-Usuario SEBASTIAN VILLADA solicita reprogramar pedido PED-3209023-C4F0 pendientes ok llamar antes de ir numero de contacto 3128064711 ID 2999595d-62e0-486e-ae12-36fdfa0f63c7 y aestrmon460 falta gabinete o el instalado no cumple normas tcnicas  propiedad horizontal con 6 medidores legalizados en fachada iienda ubicada en el porenir de itag 163001325500..301. Oberto Santos 25022025 21-08-2025 09:50:09-TORREGOBMOD-reprogramar 26-02-2025 07:30:02--NCORRRMOD-460 falta gabinete o el instalado no cumple normas tcnicas  propiedad horizontal con 6 medidores legalizados en fachada iienda ubicada en el porenir de itag 163001325500..301. Oberto Santos 25022025-01-Sep-2025 -- Actualizacion masia por pendientes de atencion WO0000003084835</t>
  </si>
  <si>
    <t>DIANA MARCELA RESTREPO ALVAREZ</t>
  </si>
  <si>
    <t>diana.mra@gmail.com</t>
  </si>
  <si>
    <t>medellín</t>
  </si>
  <si>
    <t>'CL 34 B CR 119 A -129 (INTERIOR 130 )</t>
  </si>
  <si>
    <t>'083114209101290130</t>
  </si>
  <si>
    <t xml:space="preserve"> 22-08-2025 11:41:33--FNXWEAPICRMPROD-22-08-20025 En calidad de usuario solicita reprogramar pedido PED-3217391-B2L5 manifiesta que ya resoli los pendientes y noedades informados en la isita tcnica.Datos de contacto Diana Marcela RestrepoCelular 3128133206Telfono 6043281894413.Debe de diligenciar bien la declaracin de cumplimiento est sin llenar y tener la tarjeta del conte del tcnico electricista.419.Independizar de entradas del primero al segundo piso ya que estn compartiendo el mismo acceso por la entrada del primer piso. 422.Instalar como mnimo 3 circuitos respetando cdigo de colores en el momento de la isita se eidencian rojos como neutros no se puede rotular con cinta blanca. instalar toma GFCI en zona hmeda como en la cocina.Jhon Zapata 25-02-2025 15:30:13--NCORRRMOD-413.Debe de diligenciar bien la declaracin de cumplimiento est sin llenar y tener la tarjeta del conte del tcnico electricista.419.Independizar de entradas del primero al segundo piso ya que estn compartiendo el mismo acceso por la entrada del primer piso. 422.Instalar como mnimo 3 circuitos respetando cdigo de colores en el momento de la isita se eidencian rojos como neutros no se puede rotular con cinta blanca. instalar toma GFCI en zona hmeda como en la cocina.Jhon Zapata-01-Sep-2025 -- Actualizacion masia por pendientes de atencion WO0000003084835</t>
  </si>
  <si>
    <t>LUIS OMAR BONILLA RUIZ</t>
  </si>
  <si>
    <t>fdoservicios2020@gmail.com</t>
  </si>
  <si>
    <t>'CR 115 CL 39 A -36 (INTERIOR 114 )</t>
  </si>
  <si>
    <t>'083125009100361112</t>
  </si>
  <si>
    <t xml:space="preserve"> 27-08-2025 10:31:09--FNXWEAPICRMPROD-Sr Luis Bonilla solicita nuea isita ya cuenta con los permisos  id e2a3e37c-37b0-4605-9ec1-9db99febc735 ltangan no cuenta con los permisos necesarios para hincar los postes y construir las redes  19-06-2025 11:55:52--FNXWEAPICRMPROD-19.06.2025Se comunica el sr Luis Omar Bonilla e indica que ya tiene el permiso del ecino. Llamar antes de ir 3136794273 id: bba22298-57ed-4bd5-bcb9-09fbea16d813  dsepublase requieren permisos de paso  13-MAR-2025 10:56:08 -- EPMCRMSVPRD Usuario en calidad de Mandatario solicita la instalacin del sericio de energa para la direccin CR 115 CL 39 A -36 INTERIOR 112  ubicada en el barrio San Jaier sector el salado Municipio de Medelln. Comunicarse con el propietario  Luis Omar Bonlilla-313 679 42 73.Pedido automatico desde solicitud de sericio de energa01-Sep-2025 -- Actualizacion masia por pendientes de atencion WO0000003084835</t>
  </si>
  <si>
    <t>ROBINSON ORREGO HENAO</t>
  </si>
  <si>
    <t>roison2020@outlook.es</t>
  </si>
  <si>
    <t>CR 5 CL 55 GG -4</t>
  </si>
  <si>
    <t>'CR 5 CL 55 GG -4 (INTERIOR 301 )</t>
  </si>
  <si>
    <t>'055025005770040301</t>
  </si>
  <si>
    <t xml:space="preserve"> 26-08-2025 12:26:23--FNXWEAPICRMPROD-26082025 Se comunica el sr Robinson Orrego indicando que el sector donde esta no hay ningn problema de orden publico solicita que se llame al 3216473550 id: 52334280-a9db-45cf-991c-d83a57b6af54 logue: yalzase. 406.PROBLEMAS DE ORDEN PBLICO. SE VUELVE Y SE LLAMA AL MISMO USUARIO Y SE LE INFORMA CLARAMENTE QUE AN NO SE HA PODIDO INGRESAR AL SECTOR LA SIERRA.POR MOTIVOS DE PERSONAS QUE SE ADUEÑAN DE LO AJENO. Jhon Zapata 29072025 16:57:55 31-07-2025 07:40:22--NCORRRMOD-406.PROBLEMAS DE ORDEN PBLICO. SE VUELVE Y SE LLAMA AL MISMO USUARIO Y SE LE INFORMA CLARAMENTE QUE AN NO SE HA PODIDO INGRESAR AL SECTOR LA SIERRA.POR MOTIVOS DE PERSONAS QUE SE ADUEÑAN DE LO AJENO. Jhon Zapata 29072025 16:57:55-01-Sep-2025 -- Actualizacion masia por pendientes de atencion WO0000003084835</t>
  </si>
  <si>
    <t>JORGE HUMBERTO VALENCIA ARRUBLA</t>
  </si>
  <si>
    <t>desicuervo@gmail.com</t>
  </si>
  <si>
    <t>'RURAL_161110134700000202</t>
  </si>
  <si>
    <t>CALDAS</t>
  </si>
  <si>
    <t>'161110134700000202</t>
  </si>
  <si>
    <t>Caldas</t>
  </si>
  <si>
    <t xml:space="preserve"> 22-08-2025 14:02:11--FNXWEAPICRMPROD-Se comunica Desiderio Cuero Giraldo  requiere reprogramar  ya tiene adecuaciones y documentacin requerida faor Llamar una o dos ahora antes del traslado  3128295134   id 1adcc37f-6ffe-43ab-a210-ead954de16a8  lsierrag  Se debe adecuar instalacin elctrica de la ducha para dar cumplimiento normatio al reglamento Retie 28-07-2025 12:21:03--WCARDENAMOD-Se debe adecuar instalacin elctrica de la ducha para dar cumplimiento normatio al reglamento Retie-01-Sep-2025 -- Actualizacion masia por pendientes de atencion WO0000003084835</t>
  </si>
  <si>
    <t>PED-3262504-Y5R3</t>
  </si>
  <si>
    <t>MARYORI CASTILLO JIMENEZ</t>
  </si>
  <si>
    <t>elbycastillo@hotmail.com</t>
  </si>
  <si>
    <t>'CL 48 F CR 99 CC -65</t>
  </si>
  <si>
    <t>'054918609330650000</t>
  </si>
  <si>
    <t xml:space="preserve"> 25-08-2025 15:22:35-KSEPULFMOD-Sra. Maryori Castillo Jimenez solicita nuea isita.  llamar al cel: 3127093334 o llamar al fijo: 6044960329  id: 7dc0b602-542e-4996-9002-ddfe4ca78452 aortiza 14-04-2025 16:56:09--NCORRRMOD-414. En la isita a la iienda nadie atiende al llamado se eidencia casa sola  Va telefnica usuario manifiesta no podernos. Atender  no est en casa Cristian Guillen 14042025 16:49:37-01-Sep-2025 -- Actualizacion masia por pendientes de atencion WO0000003084835</t>
  </si>
  <si>
    <t>BIBIANA MARCELA TORRES LEZCANO</t>
  </si>
  <si>
    <t>'CL 65 CR 140 -93 (INTERIOR 131 )</t>
  </si>
  <si>
    <t>'086415000000930131</t>
  </si>
  <si>
    <t xml:space="preserve"> 30-08-2025 09:02:14-NCORRRMOD-23406988 13-04-2025 23:51:10--NCORRRMOD- 419 predio en construccin no habitable terminar construccin instalar baño CL 65 CR 140 93 int 131 Angel Rodriguez 11042025 16:55:11-01-Sep-2025 -- Actualizacion masia por pendientes de atencion WO0000003084835</t>
  </si>
  <si>
    <t>JUAN ESTEBAN PATIÑO CIRO</t>
  </si>
  <si>
    <t>jp.500@hotmail.com</t>
  </si>
  <si>
    <t>'RURAL_122016820800000000</t>
  </si>
  <si>
    <t>'122016820800000000</t>
  </si>
  <si>
    <t xml:space="preserve"> 04-08-2025 12:27:26--FNXWEAPICRMPROD- Sr. juan esteban indica que ya tiene todo listo numero de contacto : 3183101477 id: d21c6c74-909f-4cc8-865a-ef14295dc83fusuario: mmontoyl419 Predio en construccin sin prueba de habitabilidad no tiene entanas cocina y baño. Se anexa registro fotogrfico de la edificacin y acta de isita Emil Cadrazco 15-04-2025 15:22:46--NCORRRMOD- 419 Predio en construccin sin prueba de habitabilidad no tiene entanas cocina y baño. Se anexa registro fotogrfico de la edificacin y acta de isita Emil Cadrazco-01-Sep-2025 -- Actualizacion masia por pendientes de atencion WO0000003084835</t>
  </si>
  <si>
    <t>S</t>
  </si>
  <si>
    <t>LUZ ESTELLA VELEZ RODRIGUEZ</t>
  </si>
  <si>
    <t>'RURAL_159105840000000109_PROV.ALTO DE LOS SIERRAS</t>
  </si>
  <si>
    <t>'159105840000000109</t>
  </si>
  <si>
    <t xml:space="preserve"> 14-08-2025 15:45:12--FNXWEAPICRMPROD-Cliente debe instalar ducto para instalar el cable alimentador hasta la fachada del 2 piso donde se pueda ubicar una escalera Sr Jose Sierra solicita reprogramarYa hizo los trabajos  Por faor comunicarse antes de ir al 3117203563  598d8db0-c197-4cfc-9a30-4019ac0565dc rsalazal 05-08-2025 11:05:51--WCARDENAMOD-Cliente debe instalar ducto para instalar el cable alimentador hasta la fachada del 2 piso donde se pueda ubicar una escalera-01-Sep-2025 -- Actualizacion masia por pendientes de atencion WO0000003084835</t>
  </si>
  <si>
    <t>PED-3297067-D4K9</t>
  </si>
  <si>
    <t>LUISA FRANCO CORRAL</t>
  </si>
  <si>
    <t>juancacle27@hotmail.com</t>
  </si>
  <si>
    <t>CL 21 E CR 42 -101</t>
  </si>
  <si>
    <t>'CR 56 B CL 26 B -12 (INTERIOR 301 )</t>
  </si>
  <si>
    <t>'072526206200120301</t>
  </si>
  <si>
    <t xml:space="preserve"> 27-08-2025 16:41:17-NCORRRMOD-23427806 22-08-2025 16:37:57--NCORRRMOD-413  instalacin pendiente usuario debe presentar declaracin de cumplimiento del tcnico electricista iienda ubicada en carrera 56 b  26 b - 12 301 Itag se deja registro fotogrfico y notificacin por escrito donde se informa al usuario que debe reprogramar pedido cuando tenga certificacin del tcnico electricista. Oberto Santos 22082025 15:31:25-01-Sep-2025 -- Actualizacion masia por pendientes de atencion WO0000003084835</t>
  </si>
  <si>
    <t>DIANA CAROLINA MESA GIL</t>
  </si>
  <si>
    <t>anaid_carol@hotmail.com</t>
  </si>
  <si>
    <t>'CL 112 SUR CR 54 -191 (INTERIOR 324 )</t>
  </si>
  <si>
    <t>'001512004001910324</t>
  </si>
  <si>
    <t>Se requiere instalacin de medidor acometida y SPTGabinete de 6 medidasLongitud Acometida 2x44  15mtsLongitud Alimentador  Existentetrafo  136322 de 50 kVA01-Sep-2025 -- Actualizacion masia por pendientes de atencion WO0000003084835</t>
  </si>
  <si>
    <t xml:space="preserve"> 25-08-2025 07:41:44-WCARDENAMOD-. 04-08-2025 06:49:03--WCARDENAMOD-Falta instalar marcaciones breakers y adecuar ducto de la acometida-01-Sep-2025 -- Actualizacion masia por pendientes de atencion WO0000003084835</t>
  </si>
  <si>
    <t>GABRIELA DEL SOCORRO FRANCO LONDOÑO</t>
  </si>
  <si>
    <t>gabriela.sofranco@gmail.com</t>
  </si>
  <si>
    <t>'CL 52 CR 124 -98 (INTERIOR 106 )</t>
  </si>
  <si>
    <t>'085212004000980106</t>
  </si>
  <si>
    <t xml:space="preserve"> 01-09-2025 10:28:11--FNXWEAPICRMPROD-Sra Gabriela Franco solicita reprogramar el pedido confirma pendiente solucionado- Mpio Medelln Barrio San Jaier La Loma CEL 3006399614 id b7e6e6dd-4d39-4658-96f9-c9a989750b9b wlopezol - 423.No hay espacio fsico para instalar la acometida. La usuaria debe instalar columna de concreto o pegar algunos adobe para que la acometida quede alta.  Se instala acometida queda demasiado baja y manipulable.  Jhon Zapata 14-05-2025 05:28:57--JATEHOTMOD-423.No hay espacio fsico para instalar la acometida. La usuaria debe instalar columna de concreto o pegar algunos adobe para que la acometida quede alta. Se instala acometida queda demasiado baja y manipulable. Jhon Zapata-01-Sep-2025 -- Actualizacion masia por pendientes de atencion WO0000003084835</t>
  </si>
  <si>
    <t>PED-3327203-V7Q2</t>
  </si>
  <si>
    <t>PABLO JOAQUIN SANCHEZ CAÑIZALES</t>
  </si>
  <si>
    <t>'CL 39 A CR 114 -61 (INTERIOR 101 )</t>
  </si>
  <si>
    <t>'083119104000610101</t>
  </si>
  <si>
    <t xml:space="preserve"> 28-08-2025 16:33:22--FNXWEAPICRMPROD-28082025 Se comunica el sr Pablo Sanchez solicitando la reprogramacin de la solicitud solicita que se le llame al 3224152390 id: 7c8a6744-5cf7-4d42-b810-4f52713e8bdf logue: yalzasep.  413.Tener el certificado del tcnico electricista.   Declaracin de cumplimiento con su resolucin 40117  2-4-2024.  La copia la tarjeta del conte el mismo tcnico electricista. 419. Jhon ZapataLa iienda le falta el baño y cosina para estar habitable.422.Terminar la instalacin interna.terminal de aparatiar toma suhiches y plafones.  instalar mnimo 3 circuitos respetando cdigo de colores. 15-05-2025 16:11:27--SSALCEDAMOD-413.Tener el certificado del tcnico electricista.  Declaracin de cumplimiento con su resolucin 40117  2-4-2024. La copia la tarjeta del conte el mismo tcnico electricista. 419. Jhon ZapataLa iienda le falta el baño y cosina para estar habitable.422.Terminar la instalacin interna.terminal de aparatiar toma suhiches y plafones. instalar mnimo 3 circuitos respetando cdigo de colores.-01-Sep-2025 -- Actualizacion masia por pendientes de atencion WO0000003084835</t>
  </si>
  <si>
    <t>PED-3333405-M3Z2</t>
  </si>
  <si>
    <t>JULIO CESAR HURTADO SUAREZ</t>
  </si>
  <si>
    <t>'RURAL_161142601800000001_PROV.RURAL_16114260180000</t>
  </si>
  <si>
    <t>'161142601800000001</t>
  </si>
  <si>
    <t xml:space="preserve"> 15-08-2025 09:12:18--FNXWEAPICRMPROD-Se presenta elctrico señor Nelson Velsquez manifiesta que fue corregido todos los pendientes faor llamar a 3137677943.Red interna expuesta sin tuberia falta toma corriente de seguridad en cocina ducto del cable alimentador en PVC Expuesto se le informa al cliente que debe corregir y una ez este subsanado reprograme la isita. 24-06-2025 04:59:51--WCARDENAMOD-Red interna expuesta sin tuberia falta toma corriente de seguridad en cocina ducto del cable alimentador en PVC Expuesto se le informa al cliente que debe corregir y una ez este subsanado reprograme la isita.-01-Sep-2025 -- Actualizacion masia por pendientes de atencion WO0000003084835</t>
  </si>
  <si>
    <t>PED-3363709-L9D5</t>
  </si>
  <si>
    <t>MARIA GLADYS CARDONA CARDENAS</t>
  </si>
  <si>
    <t>gladis-1980@outlook.es</t>
  </si>
  <si>
    <t>'CR 2 CL 54 -190</t>
  </si>
  <si>
    <t>'055022004001900000</t>
  </si>
  <si>
    <t xml:space="preserve"> 29-08-2025 09:37:39--FNXWEAPICRMPROD-406.PROBLEMAS DE ORDEN PBLICO. SE LLAMA DIRECTAMENTE A LA MISMA USUARIA Y ME AFIRMA QUE LA VIVIENDA EST UBICADA EN EL BARRIO CAICEDO PARTE ALTA SECTOR LA CANCHA DEL MOSQUITO HACIA ARRIBA.  Jhon Zapata 5072025 16:15:04 Sra Gladis Cardona   solicita reprogramar Dice que no hay problemas de orden publico y adems encontr un funcionario que a a instalar un contador y dice que no hay problemas en el sector y deba llamar Por far comunicarse antes de ir al 3215487612 a8f7810-3315-44ae-92fe-22106dee3f06 rsalazal 07-07-2025 08:40:22--NCORRRMOD-406.PROBLEMAS DE ORDEN PBLICO. SE LLAMA DIRECTAMENTE A LA MISMA USUARIA Y ME AFIRMA QUE LA VIVIENDA EST UBICADA EN EL BARRIO CAICEDO PARTE ALTA SECTOR LA CANCHA DEL MOSQUITO HACIA ARRIBA.  Jhon Zapata 5072025 16:15:04-01-Sep-2025 -- Actualizacion masia por pendientes de atencion WO0000003084835</t>
  </si>
  <si>
    <t>PED-3363727-D8P0</t>
  </si>
  <si>
    <t>JUAN DAVID VILLEGAS VELEZ</t>
  </si>
  <si>
    <t>'161071605000000201</t>
  </si>
  <si>
    <t xml:space="preserve"> 08-08-2025 09:13:03-WCARDENAMOD-. 21-06-2025 05:04:32--WCARDENAMOD-Se debe adecuar red elctrica interna instalar GCFI en cocina realizar marcaciones de los breakers y llear cable alimentador hasta el portn donde se ubicar el equipo de medida-01-Sep-2025 -- Actualizacion masia por pendientes de atencion WO0000003084835</t>
  </si>
  <si>
    <t>PED-3376924-T6P0</t>
  </si>
  <si>
    <t>REINALDO  ANTONIO PALACIO CANO</t>
  </si>
  <si>
    <t>'CL 52 CR 107 -506 (INTERIOR 147 )</t>
  </si>
  <si>
    <t>'085012007005060147</t>
  </si>
  <si>
    <t xml:space="preserve"> 29-08-2025 14:02:26--FNXWEAPICRMPROD-Usuario Gloria Ins Henao  tel: 3128907148  solicita reprogramar pedido PENDIENTES OK solicitud 23462231 FAVOR LLAMAR ANTES DE IR  ID 7ac851e3-53d5-4acd-a126-d0f3ce091cec Loguin turango 419 predio en construccin no habitable terminar construccin instalar baño y cocina CL 52 CR 107 506 int 248 Angel Rodriguez 18-06-2025 15:34:31--NCORRRMOD- 419 predio en construccin no habitable terminar construccin instalar baño y cocina CL 52 CR 107 506 int 248 Angel Rodriguez-01-Sep-2025 -- Actualizacion masia por pendientes de atencion WO0000003084835</t>
  </si>
  <si>
    <t>PED-3378044-R7J6</t>
  </si>
  <si>
    <t>JUAN GONZALO ECHAVARRIA LOPEZ</t>
  </si>
  <si>
    <t>juangonzaloechavarrialopez@gmail.com</t>
  </si>
  <si>
    <t>'161022101000000301</t>
  </si>
  <si>
    <t>'161022101000000300</t>
  </si>
  <si>
    <t>E_CV100</t>
  </si>
  <si>
    <t>METROSUR-Vinculaciones-HV-Prepago</t>
  </si>
  <si>
    <t>Obseracin Cuadrilla: Casa sola se marcan a los  de contacto y no responden se deja registro fotogrfico en el aplicatio Enter con el registro de la isita01-Sep-2025 -- Actualizacion masia por pendientes de atencion WO0000003084835</t>
  </si>
  <si>
    <t xml:space="preserve"> 01-09-2025 07:21:32--FNXWEAPICRMPROD-Solicita reprogramar isita ya cuenta con las condiciones necesarias Gonzalo Echaarria3104586295-312774269119eeaecc-54e1-4a5f-a5be-3b613772e2c1CHENAGICasa sola se marcan a los  de contacto y no responden se deja registro fotogrfico en el aplicatio Enter con el registro de la isita 13-08-2025 19:42:57--WCARDENAMOD-Casa sola se marcan a los  de contacto y no responden se deja registro fotogrfico en el aplicatio Enter con el registro de la isita-01-Sep-2025 -- Actualizacion masia por pendientes de atencion WO0000003084835</t>
  </si>
  <si>
    <t>PED-3385687-G8W6</t>
  </si>
  <si>
    <t>LORENA YICEL ACEVEDO CORRALES</t>
  </si>
  <si>
    <t>lorena2010ac@gmail.com</t>
  </si>
  <si>
    <t>'RURAL_161142028000000302</t>
  </si>
  <si>
    <t>'161142028000000302</t>
  </si>
  <si>
    <t>Obseracin Cuadrilla: Se debe corregir instalacin de ducha elctrica instalar breakers con proteccin diferencial e instalar toma corriente para trabada con polo a tierra01-Sep-2025 -- Actualizacion masia por pendientes de atencion WO0000003084835</t>
  </si>
  <si>
    <t xml:space="preserve"> 05-09-2025 10:28:02--EOLARTEMOD Sr Andrs Mesa solicita agilidad ya que llea muchos das sin sericio id d2f52bc4-0be5-4971-9422-e65edf88db29esolartec 15-08-2025 11:55:31--FNXWEAPICRMPROD-Reenio de procesos de Integracion - JOBEl Sr Andres Mesa solicita reprogramar pedido informa que el personal no isito solo pidio foto de las correcciones y no dijo nada mas en lo posible que isite otra personae4633ead-7a2f-46b9-adbb-3f47f4dcbb0blaceagud 13-08-2025 19:00:41--WCARDENAMOD-Reporte de la primera isita se dej en FENIX en la pestaña Ordenes de trabajo obseraciones:Se debe corregir instalacin de ducha elctrica instalar breakers con proteccin diferencial e instalar toma corriente para trabada con polo a tierraReporte 2 isita Cliente debe instalar y conectar proteccin diferencial para poder programar la isita e instalacin del sericio.-01-Sep-2025 -- Actualizacion masia por pendientes de atencion WO0000003084835</t>
  </si>
  <si>
    <t>PED-3390135-T2M6</t>
  </si>
  <si>
    <t>GLORIA ELENA TORO RAMIREZ</t>
  </si>
  <si>
    <t>gloriatoro31@gmail.com</t>
  </si>
  <si>
    <t>'CL 64 CR 37 -7 (INTERIOR 301 )</t>
  </si>
  <si>
    <t>'056314007000070301</t>
  </si>
  <si>
    <t xml:space="preserve"> 01-09-2025 15:57:52--FNXWEAPICRMPROD-Usuario Heidi Andrea Cañas . Solicita la reprogramacin confirma que ya cumple con lo solicitado por el personal 32377701241efed6f1-1b9f-4fa6-a6b9-302b470960dfYMUNAG413.Tener el certificado del tcnico electricista. Declaracin de cumplimiento con su resolucin 40117-2-4-2024.La copia la tarjeta profesional del tcnico electricista. 422.Instalar mnimo tres circuitos respetando cdigo de colores. Trasladar la caja de circuitos a un espacio fsico a niel de piso a 1.70 cm que no est en zonas hmedas como se encontr en la isita. NORMA RA8 -020. Jhon Zapata 24-06-2025 17:31:54--NCORRRMOD-413.Tener el certificado del tcnico electricista. Declaracin de cumplimiento con su resolucin 40117-2-4-2024.La copia la tarjeta profesional del tcnico electricista. 422.Instalar mnimo tres circuitos respetando cdigo de colores. Trasladar la caja de circuitos a un espacio fsico a niel de piso a 1.70 cm que no est en zonas hmedas como se encontr en la isita. NORMA RA8 -020. Jhon Zapata-01-Sep-2025 -- Actualizacion masia por pendientes de atencion WO0000003084835</t>
  </si>
  <si>
    <t>PED-3391264-Z8S8</t>
  </si>
  <si>
    <t>ANA DOLLY BETANCUR HERNANDEZ</t>
  </si>
  <si>
    <t>'RURAL_159057050000000302_PROV.LA INMACULADA N 2</t>
  </si>
  <si>
    <t>'159057050000000302</t>
  </si>
  <si>
    <t xml:space="preserve"> 21-08-2025 11:27:43--FNXWEAPICRMPROD-En calidad de usuario el señor Hernn Hincapi para solicitar reprogramacin de pedido indica que ya cuenta con lo solicitado para dar continuidad al tramite reprogramado desde orientacin.Tel: 3148428139 por faor llamar antes de ir.Falta declaracin Retie 24-07-2025 09:20:38--WCARDENAMOD-Falta declaracin Retie-01-Sep-2025 -- Actualizacion masia por pendientes de atencion WO0000003084835</t>
  </si>
  <si>
    <t>PED-3396050-C9Z5</t>
  </si>
  <si>
    <t>YULIANA TORRES SUAREZ</t>
  </si>
  <si>
    <t>yuliana.torres.suares@gmail.com</t>
  </si>
  <si>
    <t>'RURAL_163008415000000318_PROV.163008415000000317</t>
  </si>
  <si>
    <t>'163008415000000318</t>
  </si>
  <si>
    <t>23477729 h  pase acometida 188 9 mts cable monopolar pase 288 3 mts cable concentrico Trafo 21567  medidor conencional 120 qued con direccin rural 1630084150..3317 barrio el ajizal de itag 3045563913. Oberto Santos01-Sep-2025 -- Actualizacion masia por pendientes de atencion WO0000003084835</t>
  </si>
  <si>
    <t xml:space="preserve"> 28-08-2025 16:09:05--FNXWEAPICRMPROD-se comunica la sra Yuliana Torres solicitando reprogramar presenta molestia por demora en proceso id:059047d1-f67a-4f87-b7ac-23019dd3cd19 mgomezPendiente asignacin de direccin y paginacin por parte del Area Gestin Instalaciones de EPM. 13-08-2025 12:26:56--WCARDENAMOD-Pendiente asignacin de direccin y paginacin por parte del Area Gestin Instalaciones de EPM.-01-Sep-2025 -- Actualizacion masia por pendientes de atencion WO0000003084835</t>
  </si>
  <si>
    <t>PED-3405965-X4S5</t>
  </si>
  <si>
    <t>BLANCA ELVIA GALLEGO RENDON</t>
  </si>
  <si>
    <t>cesar.1427@hotmail.com</t>
  </si>
  <si>
    <t>'RURAL_125004715950000101</t>
  </si>
  <si>
    <t>ENVIGADO</t>
  </si>
  <si>
    <t>'125004715950000101</t>
  </si>
  <si>
    <t>Envigado</t>
  </si>
  <si>
    <t xml:space="preserve"> 23-07-2025 16:58:06-NCORRRMOD-23478154 08-07-2025 07:58:07--NCORRRMOD-430 instalacin pendiente a solicitud del usuario a pide formalmente a telefnica y WhatsApp sea modificada la fecha para la isita ya que tiene pendientes en la parte de la construccin de la iienda y red elctrica queda reprogramada para el da 21 de julio del 2025 se deja registro fotogrfico de mensajes llamada y acta de isita. Oberto Santos  7072025 15:20:35-01-Sep-2025 -- Actualizacion masia por pendientes de atencion WO0000003084835</t>
  </si>
  <si>
    <t>ERIKA DANIELA GOMEZ ARBELAEZ</t>
  </si>
  <si>
    <t>gomezerika76@hotmail.com</t>
  </si>
  <si>
    <t>'RURAL_159087709500000001_PROV.TABLACITA</t>
  </si>
  <si>
    <t>'159087709500000001</t>
  </si>
  <si>
    <t xml:space="preserve"> 19-08-2025 13:03:18--FNXWEAPICRMPROD-Tapar ducto PVC expuesto y cambiar proteccin de la ducha por breaker diferencial.Se presenta  la señora Erika Daniela Gomez  con cedula  1.017.221.909 en calidad de propietaria solicitando reprogramar el pedido PED-3414078-R9J3   para la direccin RURAL159087709500000001Pro.TABLACITA  de  La Estrella  manifiesta que ya todas las adecuaciones solicitadas en la isita del 24 de julio fueron ejecutadas por faor  llamar antes de  isitar  a los telfonos       3108957134 - 3237991502. 24-07-2025 10:49:13--WCARDENAMOD-Tapar ducto PVC expuesto y cambiar proteccin de la ducha por breaker diferencial-01-Sep-2025 -- Actualizacion masia por pendientes de atencion WO0000003084835</t>
  </si>
  <si>
    <t>PED-3414078-R9J3</t>
  </si>
  <si>
    <t>RAMIRO DE JESUS TAMAYO HENAO</t>
  </si>
  <si>
    <t>tamayohenaoramirodejesus@gmail.com</t>
  </si>
  <si>
    <t>'RURAL_163008153000000301</t>
  </si>
  <si>
    <t>'163008153000000301</t>
  </si>
  <si>
    <t xml:space="preserve"> 20-08-2025 11:41:07--FNXWEAPICRMPROD-414 se llamo al usuario a telefnica nos comunico q no se encontraba en la iienda  se le informo  q debe  llamar nueamente para reprogramar la ista  se le tom registro fotogrfico de la isita Andres Cardenas 23072025 16:17:59Cliente Ramiro De Jesus Tamayo Henao. Solicita la reprogramacin  del pedido PED-3420870-L0W2  confirma que ya cumple con lo solicitado por el personal telfono 3183788845 ID e5e46c05-0135-4306-8f83-1d2a78b09ec0  Mgutielu  24-07-2025 08:05:50--NCORRRMOD-414 se llamo al usuario a telefnica nos comunico q no se encontraba en la iienda  se le informo  q debe  llamar nueamente para reprogramar la ista  se le tom registro fotogrfico de la isita Andres Cardenas 23072025 16:17:59-01-Sep-2025 -- Actualizacion masia por pendientes de atencion WO0000003084835</t>
  </si>
  <si>
    <t>MARCO AURELIO RUIZ ARTEAGA</t>
  </si>
  <si>
    <t>rmarco618@gmail.com</t>
  </si>
  <si>
    <t>CL 49 AC CR 93 -93 (INTERIOR 213 )</t>
  </si>
  <si>
    <t>'RURAL_147017200000000002</t>
  </si>
  <si>
    <t>'147017200000000002</t>
  </si>
  <si>
    <t xml:space="preserve"> 21-08-2025 14:24:57--FNXWEAPICRMPROD- 414 no contesta lneas telefnicas se toma registro fotogrfico de las direcciones cercanas y del transformador no hay ms nmeros en sistema actualizar lneas telefnicas ereda el patio sector El yarumo  1470172000000 Angel Rodriguez 14072025 16:19:51 Sr Marcos Ruizsolcita reprogramar Por faor comunicarse antes de ir al 3148816890 3b3f4085-d9f4-4efa-adf0-a5aeb62d1e66 rsaalzal 14-07-2025 16:54:20--NCORRRMOD- 414 no contesta lneas telefnicas se toma registro fotogrfico de las direcciones cercanas y del transformador no hay ms nmeros en sistema actualizar lneas telefnicas ereda el patio sector El yarumo  1470172000000 Angel Rodriguez 14072025 16:19:51-01-Sep-2025 -- Actualizacion masia por pendientes de atencion WO0000003084835</t>
  </si>
  <si>
    <t>PED-3421721-K6T0</t>
  </si>
  <si>
    <t>JAIRO MANUEL PINTO HERRERA</t>
  </si>
  <si>
    <t>jamaphe1@gmail.com</t>
  </si>
  <si>
    <t>'RURAL_146014241600000000</t>
  </si>
  <si>
    <t>'146014241600000000</t>
  </si>
  <si>
    <t xml:space="preserve"> 08-09-2025 08:27:20--CARBOLVAMOD 8:23a.m. 8092025 Jairo tel 3015963331 3146372298 maria doria 3113737613 solicita llamar en lo posible un dia antes o tres horas antes para poderlos recibir8c12e5d5-ca00-4db0-ad81-57416ee2a398carbola 20-08-2025 08:01:32--SHERREHMOD Sr. Jairo Pinto solicita que se comuniquen un da antes debido a que se encuentra en medelln y tiene que desplazarse hasta el lugar comunicarse al tel: 3015963331 55df9eff-294a-48c6-91d6-90b35e556124 jsalalop 25-07-2025 08:06:41--FNXWEAPICRMPROD- Se comunica TT  requiere reprogramar Faor llamar antes de ir 3015963331 3238011470 3146372298  id 8f5f33c0-2d48-4945-9e99-68268038c10d  lsierrag  414 no contesta lneas telefnicas se marca a los nmeros que hay en sistema se toma registro fotogrfico de las direcciones rurales cercanas ereda la frisola por faor actualizar lneas telefnicas que s contesten 1460153305000000 Angel Rodriguez 21072025 16:47:36 21-07-2025 17:12:42--NCORRRMOD- 414 no contesta lneas telefnicas se marca a los nmeros que hay en sistema se toma registro fotogrfico de las direcciones rurales cercanas ereda la frisola por faor actualizar lneas telefnicas que s contesten 1460153305000000 Angel Rodriguez 21072025 16:47:36-01-Sep-2025 -- Actualizacion masia por pendientes de atencion WO0000003084835</t>
  </si>
  <si>
    <t>BRYAN ESTEBAN PEREZ DUQUE</t>
  </si>
  <si>
    <t>bryan002731@gmail.com</t>
  </si>
  <si>
    <t>'CL 49 A CR 102 C -49 (INTERIOR 101 )</t>
  </si>
  <si>
    <t>'084019102300490101</t>
  </si>
  <si>
    <t xml:space="preserve"> 28-08-2025 08:52:08--FNXWEAPICRMPROD- 414 contesto la lnea telefnica dicen que estamos equiocados se le insiste en llamar ya que se escuchaba a la mujer que contesta que estaba an muy dormida pero ya no contesta se toma registro fotogrfico de la propiedad de la direccin cercana CL 49a CR 102c 49 int 101 Angel Rodriguez 22072025 14:57:22Sr Adrian Chica  solicita reprogramar Por faor comunicarse a este numero 3016297500 ya que el otro numero est errado  e50e852c-5c55-404f-a723-49081f5a241a rsalazal 23-07-2025 09:50:31--NCORRRMOD- 414 contesto la lnea telefnica dicen que estamos equiocados se le insiste en llamar ya que se escuchaba a la mujer que contesta que estaba an muy dormida pero ya no contesta se toma registro fotogrfico de la propiedad de la direccin cercana CL 49a CR 102c 49 int 101 Angel Rodriguez 22072025 14:57:22-01-Sep-2025 -- Actualizacion masia por pendientes de atencion WO0000003084835</t>
  </si>
  <si>
    <t>PED-3429204-W9S0</t>
  </si>
  <si>
    <t>WALTER EDWIN MOLINA GARRO</t>
  </si>
  <si>
    <t>wm256181@gmail.com</t>
  </si>
  <si>
    <t>'CL 36 D SUR CR 55 C -66 (INTERIOR 109 )</t>
  </si>
  <si>
    <t>'043516405300660109</t>
  </si>
  <si>
    <t xml:space="preserve"> 28-08-2025 08:31:10--FNXWEAPICRMPROD-Sr Walter Edwin Molina Garro solicita reprogramar el pedido Mpio Medelln corregimiento san Antonio de prado Vda La erde  CEL 3124443361 ID e5ddb554-6dec-4e77-8eb2-2bb3dbffd1ae wlopezol -414 no fue posible ubicar al señor Walter Molina no contesta telfono y mensajes de WhatsApp propiedad sola en el momento de la isita deja rer tu fotogrfico y notificacin por escrito donde se informa que debe reprogramar pedido ubicada en el barrio la Verde San Antonio de Prado. Oberto Santos 25082025 14:37:32 25-08-2025 16:58:18--NCORRRMOD-414 no fue posible ubicar al señor Walter Molina no contesta telfono y mensajes de WhatsApp propiedad sola en el momento de la isita deja rer tu fotogrfico y notificacin por escrito donde se informa que debe reprogramar pedido ubicada en el barrio la Verde San Antonio de Prado. Oberto Santos 25082025 14:37:32-01-Sep-2025 -- Actualizacion masia por pendientes de atencion WO0000003084835</t>
  </si>
  <si>
    <t>PED-3430393-X3Q9</t>
  </si>
  <si>
    <t>ESTER MARIN PALACIO</t>
  </si>
  <si>
    <t>onenieve@hotmail.com</t>
  </si>
  <si>
    <t>'CL 64 CR 58 C -53 (INTERIOR 201 )</t>
  </si>
  <si>
    <t>'076514008300530201</t>
  </si>
  <si>
    <t xml:space="preserve"> 29-08-2025 10:42:39--FNXWEAPICRMPROD-29082025se comunica tt Esther Marin e informa que ya tiene todo listo. Llamar antes de ir  321887751340d2dc6e-1564-4f8c-a490-17c3e77a63a2 dsepubla419 propiedad en construccin no habitable falta instalar puerta entana cocina y baño ubicada en CL 64  58 c - 53 201 barrio Ftima itag se deja registro fotogrfico y notificacin por escrito no firma encargado. Oberto Santos 21072025 16:02:05 22-07-2025 08:48:07--NCORRRMOD-419 propiedad en construccin no habitable falta instalar puerta entana cocina y baño ubicada en CL 64  58 c - 53 201 barrio Ftima itag se deja registro fotogrfico y notificacin por escrito no firma encargado. Oberto Santos 21072025 16:02:05-01-Sep-2025 -- Actualizacion masia por pendientes de atencion WO0000003084835</t>
  </si>
  <si>
    <t>PED-3431046-B1R8</t>
  </si>
  <si>
    <t>NELSON DE JESUS MORENO DAVID</t>
  </si>
  <si>
    <t>'CR 87 CL 58 CC -35 (INTERIOR 200 )</t>
  </si>
  <si>
    <t>'055827008330350200</t>
  </si>
  <si>
    <t xml:space="preserve"> 01-09-2025 15:19:13--FNXWEAPICRMPROD-SE REPROMA PEDIDO YA CUENTA CON EL PERMISO TELEFONO CONTACTO 3017055582 LLAMAR ANTES DE IR 28-07-2025 12:57:43--NCORRRMOD-405 solicitar permiso para instalar la acometida por fachada de ecinos CR 87 cl 58cc 35 int 253 Angel Rodriguez 28072025 12:55:37-01-Sep-2025 -- Actualizacion masia por pendientes de atencion WO0000003084835</t>
  </si>
  <si>
    <t>PED-3435525-Y6K0</t>
  </si>
  <si>
    <t>LUZ  ADRIANA  TREJOS  CATAÑO</t>
  </si>
  <si>
    <t>trejoscatano67@gmail.com</t>
  </si>
  <si>
    <t>'RURAL_146014914500000000</t>
  </si>
  <si>
    <t>'146014914500000000</t>
  </si>
  <si>
    <t xml:space="preserve"> 21-JUL-2025 12:01:31 -- EPMCRMSVPRD Sra. Luz Adriana Trejos Cataño con cdula 24742271 afirma es propietario del inmueble solcita nueo sericio de energa para mpio Medelln corregimiento San Sebastin De Palmitas ereda La Suiza requiere sericio bsico residencial a 110 V piso 1 solicita que EPM instale HV contador y acometida ya tiene red interna instalada y certificadaCarga mxima requerida en KVA: 90Niel de tensin: 1Tipo de sericio solicitado: Nuea cargaHay red elctrica cercana al predio: SiDistancia en metros: 10Se toma como referencia la direccin RURAL146014913700000000146014913700000000 LA SUIZA MEDELLN ANTIOQUIA tel. 3003272937 3113593216 id 20f859db-61e5-4f06-b265-09fcc34d4428 login turangoPedido automatico desde solicitud de sericio de energa01-Sep-2025 -- Actualizacion masia por pendientes de atencion WO0000003084835</t>
  </si>
  <si>
    <t>ESTEBAN DAVID CARVAJAL RIOS</t>
  </si>
  <si>
    <t>'CR 15 A CL 56 B -16 (INTERIOR 110 )</t>
  </si>
  <si>
    <t>'055125106200160110</t>
  </si>
  <si>
    <t xml:space="preserve"> 23-JUL-2025 12:16:44 -- EPMCRMSVPRD Sr. Esteban Daid Carajal Ros con cdula 1037502814 afirma es propietario del inmueble solicita nueo sericio de energa para mpio Medelln barrio Villa Tina requiere sericio bsico residencial a 110 V piso 1 solicita que EPM instale la red elctrica interna y certifique. Carga mxima requerida en KVA: 9 Niel de tensin: 1 Tipo de sericio solicitado: Nuea carga Hay red elctrica cercana al predio: Si Distancia en metros: 10. Se toma como referencia la direccin CR 15 A CL 56 B -16 INTERIOR 107  3155553543 estebandaidcarajal2019gmail.com 8919d2b9-5313-498e-b037-9486f4425993 cdelgaca.Pedido automatico desde solicitud de sericio de energa01-Sep-2025 -- Actualizacion masia por pendientes de atencion WO0000003084835</t>
  </si>
  <si>
    <t>'CR 15 A CL 56 B -16 (INTERIOR 210 )</t>
  </si>
  <si>
    <t>'055125106200160210</t>
  </si>
  <si>
    <t xml:space="preserve"> 23-JUL-2025 12:17:55 -- EPMCRMSVPRD Sr. Esteban Daid Carajal Ros con cdula 1037502814 afirma es propietario del inmueble solicita nueo sericio de energa para mpio Medelln barrio Villa Tina requiere sericio bsico residencial a 110 V piso 2 solicita que EPM instale la red elctrica interna y certifique. Carga mxima requerida en KVA: 9 Niel de tensin: 1 Tipo de sericio solicitado: Nuea carga Hay red elctrica cercana al predio: Si Distancia en metros: 10. Se toma como referencia la direccin CR 15 A CL 56 B -16 INTERIOR 107  3155553543 estebandaidcarajal2019gmail.com 8919d2b9-5313-498e-b037-9486f4425993 cdelgaca.Pedido automatico desde solicitud de sericio de energa01-Sep-2025 -- Actualizacion masia por pendientes de atencion WO0000003084835</t>
  </si>
  <si>
    <t>EULALIA MERCEDES AGUIRRE LOZANO</t>
  </si>
  <si>
    <t>mercedesaguirre@hotmail.com</t>
  </si>
  <si>
    <t>'RURAL_122032936000000001</t>
  </si>
  <si>
    <t>'122032936000000001</t>
  </si>
  <si>
    <t xml:space="preserve"> 29-08-2025 08:04:31--FNXWEAPICRMPROD-Solicita reprogramar isita  Eulalñia Aguirre317753522488a04f9c-ac62-418e-934b-c541440506b2CHENAGI414.Ya se le  haba informado a la misma usuaria en las horas de la mañana a WhatsApp para que estuiera pendiente para la isita de la erificacin de la instalacin interna de energa y cuando se llega a la iienda no hay nadie se deuele a llamar y no contesta ni el celular ni el WhatsApp  debe oler a reprogramar. Jhon Zapata 25082025 14:52:30 25-08-2025 16:55:36--NCORRRMOD-414.Ya se le  haba informado a la misma usuaria en las horas de la mañana a WhatsApp para que estuiera pendiente para la isita de la erificacin de la instalacin interna de energa y cuando se llega a la iienda no hay nadie se deuele a llamar y no contesta ni el celular ni el WhatsApp  debe oler a reprogramar. Jhon Zapata 25082025 14:52:30-01-Sep-2025 -- Actualizacion masia por pendientes de atencion WO0000003084835</t>
  </si>
  <si>
    <t>PED-3443154-J3M4</t>
  </si>
  <si>
    <t>JOHN JAIRO RAMIREZ GALLEGO</t>
  </si>
  <si>
    <t>CL 54 CR 7 -96 (INTERIOR 101 )</t>
  </si>
  <si>
    <t>'CL 54 CR 7 -111 (INTERIOR 117 )</t>
  </si>
  <si>
    <t>'055014007001110117</t>
  </si>
  <si>
    <t xml:space="preserve"> 27-08-2025 14:11:26--FNXWEAPICRMPROD-Usuario Jhon Jairo Ramirez solicita reprogramar pedido PED-3443527-V7T pendientes ok llamar antes de ir numero de contacto 3148831723-3225641132 ID 026d00d3-2c2b-4f1c-b80c-e2160c644c3c y aestrmon406. PROBLEMAS DE ORDEN PBLICO. SE LLAMA DIRECTAMENTE AL MISMO USUARIO Y ME INFORMA QUE LA VENDA EST UBICADA EN EL BARRIO CAICEDO SET LAS MIRLAS LLEGANDO A LA CANCHA AL MOSQUITO UN SECTOR DONDE NO SE HA PODIDO INGRESAR. Jhon Zapata se comunica el sr jhon jairo ramirez para re programar isita llamar antes de ir al tel:3148831723d85a9830-c075-41d2-9669-6db69a0f6bf2 dobrmosq27082025 25-07-2025 10:35:06--NCORRRMOD-406. PROBLEMAS DE ORDEN PBLICO. SE LLAMA DIRECTAMENTE AL MISMO USUARIO Y ME INFORMA QUE LA VENDA EST UBICADA EN EL BARRIO CAICEDO SET LAS MIRLAS LLEGANDO A LA CANCHA AL MOSQUITO UN SECTOR DONDE NO SE HA PODIDO INGRESAR. Jhon Zapata-01-Sep-2025 -- Actualizacion masia por pendientes de atencion WO0000003084835</t>
  </si>
  <si>
    <t>PED-3443527-V7T7</t>
  </si>
  <si>
    <t>ALEJANDRO MARTINEZ CARDONA</t>
  </si>
  <si>
    <t>'CL 55 CR 7 -93 (INTERIOR 301 )</t>
  </si>
  <si>
    <t>'055015007000930301</t>
  </si>
  <si>
    <t xml:space="preserve"> 29-08-2025 15:49:15--FNXWEAPICRMPROD-Sr Yimar Dario Cardona solicita programar Medelln Barrio Caicedo parte baja informa que no hay problemas de orden publico. cel 3001902591-3197130105  id fa53eeb4-faa1-4815-b455-a852056b9ebf wlopezol -406.PROBLEMAS DE ORDEN PBLICO. SE LLAM A LA USUARIA Y SE LE AFIRMA QUE AN NO SE HA PODIDO INGRESAR AL SECTOR DE LA SIERRA POR MOTIVOS DE PERSONAS SE REQUIEREN ADUEÑAR DE LO AJENO. LA VIVIENDA EST UBICADA EN EL BARRIO CAICEDO SECTOR LAS MIRLAS LINDANDO CON EL BARRIO LA SIERRA. Jhon Zapata 29-07-2025 11:30:40--NCORRRMOD-406.PROBLEMAS DE ORDEN PBLICO. SE LLAM A LA USUARIA Y SE LE AFIRMA QUE AN NO SE HA PODIDO INGRESAR AL SECTOR DE LA SIERRA POR MOTIVOS DE PERSONAS SE REQUIEREN ADUEÑAR DE LO AJENO. LA VIVIENDA EST UBICADA EN EL BARRIO CAICEDO SECTOR LAS MIRLAS LINDANDO CON EL BARRIO LA SIERRA. Jhon Zapata-01-Sep-2025 -- Actualizacion masia por pendientes de atencion WO0000003084835</t>
  </si>
  <si>
    <t>PED-3444870-H3V1</t>
  </si>
  <si>
    <t>DANNA YULIETH OSSA GONZALEZ</t>
  </si>
  <si>
    <t>construelectrojd@gmail.com</t>
  </si>
  <si>
    <t>'CL 56 CR 82 A -125</t>
  </si>
  <si>
    <t>'055816002101250000</t>
  </si>
  <si>
    <t xml:space="preserve"> 24-JUL-2025 15:18:37 -- EPMCRMSVPRD el señor Jose Doria con CC 98687033 indica tener autorizacin por escrito de la Sr. Danna Yulieth Ossa Gonzalez con cdula 39177130 propietaria del inmueble para solicitar sericio nueo de energa HV para el municipio de Medelln Robledo el pesebre requiere sericio bsico residencial a 220 V sujeto a alidacin  piso 1 solicita que EPM instale la red elctrica y certifique tiene retie se toma como referencia la direccin CR 82 B CL 54 A -108 INTERIOR 120  tel 3017510607 id 6e8cd2e7-1b33-4072-9ced-cf4d9194ae83 CHENAGIPedido automatico desde solicitud de sericio de energa01-Sep-2025 -- Actualizacion masia por pendientes de atencion WO0000003084835</t>
  </si>
  <si>
    <t>JUAN CARLOS ARCAY RODRIGUEZ</t>
  </si>
  <si>
    <t>juan.arcay.rodriguez@gmail.com</t>
  </si>
  <si>
    <t>'RURAL_122018338000000000</t>
  </si>
  <si>
    <t>'122018338000000000</t>
  </si>
  <si>
    <t xml:space="preserve"> 11-08-2025 18:27:13--FNXWEAPICRMPROD-El señor Juan Carlos Arcay Solicita reprogramar pedido de energa Faor llamar con tiempo de anticipacin ya que ien en Medelln y se deben desplazar hasta le sitio Celular:  3002944276ID 26e08988-108c-46b2-b05d-356c4f87daf5  lsalazho Reenio de procesos de Integracion - JOB 08-08-2025 07:36:52--NCORRRMOD-414.SE MARCA REPETIDAS OCASIONES AL NICO NMERO QUE HAY EN SISTEMA SUENA Y SUENA PERO NO CONTESTAN SE HACE LA VISITA A LA VIVIENDA SE GRITA REPETIDAS OCASIONES TAMPOCO SALE NADIE. REPROGRAMAR. SE DEJA REPORTE EN EL  CONTADOR VECINO. Jhon Zapata 6082025 17:45:39-01-Sep-2025 -- Actualizacion masia por pendientes de atencion WO0000003084835</t>
  </si>
  <si>
    <t>EDUARD ALEXANDER PANIAGUA ALVAREZ</t>
  </si>
  <si>
    <t>paniaguaalvarezedwaralexander@gmail.com</t>
  </si>
  <si>
    <t>CL 20 CR 84 C -100 (INTERIOR 115 )</t>
  </si>
  <si>
    <t>'CL 64 CR 115 -48 (INTERIOR 109 )</t>
  </si>
  <si>
    <t>'086114005000480109</t>
  </si>
  <si>
    <t xml:space="preserve"> 27-08-2025 09:58:11--FNXWEAPICRMPROD-Sr eduar indica que ya tiene todo listo numero de contacto : 3128674553id: 61191add-d9be-490d-ab46-3dc0be030703usuario: mmontoyl 423 no hay espacio fsico para instalar medidor de energa crear muro para instalar medidor de energa CL 63ad CR 117f 03 Angel Rodriguez 31072025 16:12:20 31-07-2025 17:00:19--NCORRRMOD- 423 no hay espacio fsico para instalar medidor de energa crear muro para instalar medidor de energa CL 63ad CR 117f 03 Angel Rodriguez 31072025 16:12:20-01-Sep-2025 -- Actualizacion masia por pendientes de atencion WO0000003084835</t>
  </si>
  <si>
    <t>PED-3453975-K0M5</t>
  </si>
  <si>
    <t>ERICA MARCELA SALAZAR VELASQUEZ</t>
  </si>
  <si>
    <t>erikamarcellis@gmail.com</t>
  </si>
  <si>
    <t>'RURAL_122009113000000003</t>
  </si>
  <si>
    <t>'122009113000000003</t>
  </si>
  <si>
    <t xml:space="preserve"> 27-08-2025 10:08:23--FNXWEAPICRMPROD-Usuario Erika Salazar tel: 3015681296 solicita reprogramar pedido PENDIENTES OK  solicitud 23501639 FAVOR LLAMAR ANTES DE IR  ID d857b595-506e-4a37-b8bc-6e9d1a9f98ec Loguin turango419.LA VIVIENDA LE FALTA EL BAÑO PARA SER HABITABLE. Jhon Zapata 6082025 18:01:13 08-08-2025 07:34:17--NCORRRMOD-419.LA VIVIENDA LE FALTA EL BAÑO PARA SER HABITABLE. Jhon Zapata 6082025 18:01:13-01-Sep-2025 -- Actualizacion masia por pendientes de atencion WO0000003084835</t>
  </si>
  <si>
    <t>PED-3455506-Z1K3</t>
  </si>
  <si>
    <t>FRANCISCO LUIS VARGAS</t>
  </si>
  <si>
    <t>'RURAL_146037099000000001</t>
  </si>
  <si>
    <t>'146037099000000001</t>
  </si>
  <si>
    <t xml:space="preserve"> 01-09-2025 11:03:58--FNXWEAPICRMPROD-Francisco Vargas Gallego3022716725MedellnVda la suciacorregimiento palmitasSolicita reprogramar8778d8a4-016e-4deb-bf84-b5476f8b0aceesucerqua414 no contesta lneas telefnicas se toma registro fotogrfico de las llamadas y de las propiedades cercanas ereda  Angel Rodriguez 13082025 21:54:27 14-08-2025 09:50:53--NCORRRMOD-414 no contesta lneas telefnicas se toma registro fotogrfico de las llamadas y de las propiedades cercanas ereda  Angel Rodriguez 13082025 21:54:27-01-Sep-2025 -- Actualizacion masia por pendientes de atencion WO0000003084835</t>
  </si>
  <si>
    <t>PED-3455688-B7L2</t>
  </si>
  <si>
    <t>WILMER PARDO</t>
  </si>
  <si>
    <t>wilmarpardo75@gmail.com</t>
  </si>
  <si>
    <t>'RURAL_117004502000000101</t>
  </si>
  <si>
    <t>'117004502000000101</t>
  </si>
  <si>
    <t xml:space="preserve"> 31-JUL-2025 11:21:24 -- EPMCRMSVPRD Se presenta el señor Jorge Eliecer Zapata Ospina identificado con cdula 70077937 solicitando el sericio de energa HV para la direccin RURAL117004502000000101 Medelln a nombre de Wilmer Pardo. Presenta: cdula formato de la solicitud retie factura de sericios ecina. Contacto: Jorge Eliecer Zapata 3206793909. Sujeto a erificacin en terreno.Pedido automatico desde solicitud de sericio de energa01-Sep-2025 -- Actualizacion masia por pendientes de atencion WO0000003084835</t>
  </si>
  <si>
    <t>ESPERANZA COTES CABALLERO</t>
  </si>
  <si>
    <t>especotes0504@hotmail.com</t>
  </si>
  <si>
    <t>'RURAL_161038400000000002_PROV.161038400000000000</t>
  </si>
  <si>
    <t>'161038400000000002</t>
  </si>
  <si>
    <t xml:space="preserve"> 25-08-2025 13:02:26--FNXWEAPICRMPROD-Debe instalar puertas y entanas realizar la conexin interna de electricidad y mostrar certificado del electricista responsable. Se requieren 25 metros de acometida 1x66 cable concntrico aluminio y 4 metros de 2x88 pase.Reprogramacin Cliente Esperanza Cotes Caballero. Solicita la reprogramacin  del pedido PED-3456636-Q7R1  confirma que ya cumple con lo solicitado por el personal telfono 3013652750  ID50b61214-c02e-466e-b8e3-b2befc75cc6b  Mgutielu  08-08-2025 07:48:04--WCARDENAMOD-Debe instalar puertas y entanas realizar la conexin interna de electricidad y mostrar certificado del electricista responsable. Se requieren 25 metros de acometida 1x66 cable concntrico aluminio y 4 metros de 2x88 pase.-01-Sep-2025 -- Actualizacion masia por pendientes de atencion WO0000003084835</t>
  </si>
  <si>
    <t>PED-3456636-Q7R1</t>
  </si>
  <si>
    <t>NATALIA RIOS MEJIA</t>
  </si>
  <si>
    <t>natyrioss12345@gmail.com</t>
  </si>
  <si>
    <t>'RURAL_146025460000000000</t>
  </si>
  <si>
    <t>'146025460000000000</t>
  </si>
  <si>
    <t xml:space="preserve"> 28-08-2025 11:40:55--FNXWEAPICRMPROD-Solicita reprogramar isita por la escuela la potrera bajando a mano derecha despus de los rieles ala derecha por el camino casa de techo rojoNatalia Rios Mejia3235339696-31132497577ddd148b-8028-46ea-b4fc-b11e5e4c37bbCHENAGI 414 se busca propiedad en ereda la potrera a antigua al mar no contesta lneas telefnicas por faor actualizar lneas telefnicas 1460254600000000 Angel Rodriguez 13082025 22:35:38 14-08-2025 09:51:24--NCORRRMOD- 414 se busca propiedad en ereda la potrera a antigua al mar no contesta lneas telefnicas por faor actualizar lneas telefnicas 1460254600000000 Angel Rodriguez 13082025 22:35:38-01-Sep-2025 -- Actualizacion masia por pendientes de atencion WO0000003084835</t>
  </si>
  <si>
    <t>PED-3458710-H8V1</t>
  </si>
  <si>
    <t>EDISON ROLDAN PELAEZ</t>
  </si>
  <si>
    <t>moto-gear@hotmail.com</t>
  </si>
  <si>
    <t>'RURAL_147027710000000000</t>
  </si>
  <si>
    <t>'147027710000000000</t>
  </si>
  <si>
    <t xml:space="preserve"> 21-08-2025 16:11:50-NCORRRMOD-23504713 14-08-2025 15:41:25--NCORRRMOD- 413 419 422  predio en construccin no habitable terminar construccin instalar parte interna y presentar certificado del electricista 14702771000000 Trafo 100134 Angel Rodriguez-01-Sep-2025 -- Actualizacion masia por pendientes de atencion WO0000003084835</t>
  </si>
  <si>
    <t>MARIA MANUELA FLORES RESTREPO</t>
  </si>
  <si>
    <t>manueladc3004@gmail.com</t>
  </si>
  <si>
    <t>'CL 48 D CR 110 -356 (INTERIOR 270 )</t>
  </si>
  <si>
    <t>'084118400003560270</t>
  </si>
  <si>
    <t xml:space="preserve"> 25-08-2025 18:58:15--FNXWEAPICRMPROD-250825 - 6:57pm Usuario pide nuea isita ya realizaron correcciones llamar al 3243422729 1b79bdf9-fa6c-4eb5-af4b-992525c0959d cdelgacaPendiente asignacin de direccin y paginacin por parte del Area Gestin Instalaciones de EPM. 13-08-2025 12:38:58--WCARDENAMOD-Pendiente asignacin de direccin y paginacin por parte del Area Gestin Instalaciones de EPM.-01-Sep-2025 -- Actualizacion masia por pendientes de atencion WO0000003084835</t>
  </si>
  <si>
    <t>LIBIA DEL SOCORRO MONTOYA DE CORREA</t>
  </si>
  <si>
    <t>libiamontoya321@gmail.com</t>
  </si>
  <si>
    <t>'CL 115 SUR CR 50 B -134 (INTERIOR 101 )</t>
  </si>
  <si>
    <t>'001515000201340101</t>
  </si>
  <si>
    <t>Obseracin Cuadrilla: Casa sola reja con candado se marca a los  de contacto y no responden01-Sep-2025 -- Actualizacion masia por pendientes de atencion WO0000003084835</t>
  </si>
  <si>
    <t xml:space="preserve"> 25-08-2025 15:18:49--FNXWEAPICRMPROD-Se presentan solicitante manifestando que en ningn momento fue contactada faor llamar 3108857286 - 3122069371.Casa sola reja con candado se marca a los  de contacto y no responden se deja registro fotogrfico en ENTER de la atencin 13-08-2025 19:41:17--WCARDENAMOD-Casa sola reja con candado se marca a los  de contacto y no responden se deja registro fotografico en ENTER de la atencin-01-Sep-2025 -- Actualizacion masia por pendientes de atencion WO0000003084835</t>
  </si>
  <si>
    <t>PED-3461834-W6N6</t>
  </si>
  <si>
    <t>DANIEL OCAMPO VALLEJO</t>
  </si>
  <si>
    <t>'RURAL_103043253500000123</t>
  </si>
  <si>
    <t>'103043253500000123</t>
  </si>
  <si>
    <t xml:space="preserve"> 26-08-2025 15:29:56--FNXWEAPICRMPROD-Sr Fernando Jaramillo solicita nuea isita  id e1912d72-8634-4e93-8d49-0f735a94315d ltangan 414 no fue posible ubicar al señor Daniel ocampo no contesta celular y no responde mensajes de WhatsApp en base no registra ms nmeros de contacto se deja registro fotogrfico de direcciones aledañas direccin ubicada en zona rural de san Antonio de prado ereda montañita. Oberto Santos 20082025 10:30:33 20-08-2025 12:08:11--NCORRRMOD-414 no fue posible ubicar al señor Daniel ocampo no contesta celular y no responde mensajes de WhatsApp en base no registra ms nmeros de contacto se deja registro fotogrfico de direcciones aledañas direccin ubicada en zona rural de san Antonio de prado ereda montañita. Oberto Santos 20082025 10:30:33-01-Sep-2025 -- Actualizacion masia por pendientes de atencion WO0000003084835</t>
  </si>
  <si>
    <t>PED-3465433-V2J8</t>
  </si>
  <si>
    <t>DENSY DE JESUS MORALES MONTOYA</t>
  </si>
  <si>
    <t>densy2012@hotmail.com</t>
  </si>
  <si>
    <t>'RURAL_163007663000000000</t>
  </si>
  <si>
    <t>'163007663000000000</t>
  </si>
  <si>
    <t xml:space="preserve"> 06-AUG-2025 15:57:05 -- EPMCRMSVPRD Sr. Densy De Jesus Morales Montoya con cdula 71493800 afirma es propietario del inmueble solicita nueo sericio de energa para mpio Itag Vda El Ajizal sector el beneficio requiere sericio bsico residencial a 110 V piso 1 solicita que EPM instale el contador y la acometida ya tiene la red elctrica interna instalada y certificadaCarga mxima: 96 KVANiel de tensin: 1Tipo de sericio solicitado: Nuea cargaHay red elctrica cercana al predio: SiDistancia en metros: 10Se toma como referencia la direccin RURAL163007664000000101163007664000000101 tel 3172623804 densy2025hotmail.com id 6f974154-d551-4155-9494-e68c4e9ed332 wlopezolPedido automatico desde solicitud de sericio de energa01-Sep-2025 -- Actualizacion masia por pendientes de atencion WO0000003084835</t>
  </si>
  <si>
    <t>BELKIN CARO MONTOYA</t>
  </si>
  <si>
    <t>'CR 17 B CL 56 E -45 (INTERIOR 303 )</t>
  </si>
  <si>
    <t>'055127206500450303</t>
  </si>
  <si>
    <t xml:space="preserve"> 27-08-2025 08:49:13--FNXWEAPICRMPROD-Usuario se presenta para que la empresa realice las instalaciones internas y externas contacto 3004141732 Belkin Caro Montoya.  por faor llamar antes de ir. 422.El usuario a a realizar la instalacin interna por particular  electricista certifica y est en proceso de realizar el trabajo interno de la energa de la iienda.Se le informa que mnimo debe de instalar 3 circuitos respetando cdigo de colores. Jhon Zapata 13-08-2025 16:50:16--NCORRRMOD-422.El usuario a a realizar la instalacin interna por particular  electricista certifica y est en proceso de realizar el trabajo interno de la energa de la iienda.Se le informa que mnimo debe de instalar 3 circuitos respetando cdigo de colores. Jhon Zapata-01-Sep-2025 -- Actualizacion masia por pendientes de atencion WO0000003084835</t>
  </si>
  <si>
    <t>PED-3467720-H6T2</t>
  </si>
  <si>
    <t>NORBERTO DE JESUS VARGAS VELEZ</t>
  </si>
  <si>
    <t>nvconstrucciones099@gmail.com</t>
  </si>
  <si>
    <t>RURAL_163004715000000001_EL PORVENIR</t>
  </si>
  <si>
    <t>'RURAL_163004804500000201</t>
  </si>
  <si>
    <t>'163004804500000201</t>
  </si>
  <si>
    <t xml:space="preserve"> 26-08-2025 15:47:04-NCORRRMOD-23509693 13-08-2025 16:43:09--NCORRRMOD-460 requiere instalacin de gabinete propiedad horizontal con 5 destinaciones y cuatro medidores legalizados fachada ubicada en el barrio El porenir itag 163004804500..201 se deja registro fotogrfico notificacin por escrito atiende Norberto de Jess Ochoa. Oberto Santos-01-Sep-2025 -- Actualizacion masia por pendientes de atencion WO0000003084835</t>
  </si>
  <si>
    <t>LUZ OMAIRA ZAPATA GONZALEZ</t>
  </si>
  <si>
    <t>jjjaaavvvhhh@gmail.com</t>
  </si>
  <si>
    <t>'CL 9 SUR CR 57 -3 (INTERIOR 201 )</t>
  </si>
  <si>
    <t>'040519007000030201</t>
  </si>
  <si>
    <t xml:space="preserve"> 22-08-2025 15:41:41--FNXWEAPICRMPROD-Usuario Orlando Jimnez . Solicita la reprogramacin confirma que ya cumple con lo solicitado por el personal  Luz Omaira Zapata telfono 3117069762 ID:4458c939-d43a-4df4-b1f8-033b6818fa2aymunag413422 Instalar tablero de distribucin de mnimo 4 circuitos debe habilitar mnimo  3 circuitos e instalar cableado cumpliendo cdigo de colores para instalaciones monofsicas los cuales son para las fases. Negro o rojo el cableado de neutro color blanco y puesta a tierra interna color erde los anteriores deben ser independiente por cada circuito existente las protecciones deben ser de acuerdo al calibre del cable e independientes para cada fase canalizar cableado expuesto en ducto que cumpla retie. presentar documentacin tcnica del electricista bien diligenciada teniendo en cuenta el formato de la resolucin 40117 del 02042024 se le informa al solicitante lo importante del sericio de energa  Se dej acta de isita y se anexa registro fotogrfico y notificacin por escrito donde se le informa al usuario que debe reprogramar pedido cuando termine el trabajos atiende luz omaira Zapata iienda ubicada en calle 9 Sur  57-3 101 barrio betania Guayabal Medelln. Oberto Santos 14-08-2025 14:42:34--NCORRRMOD-413422 Instalar tablero de distribucin de mnimo 4 circuitos debe habilitar mnimo  3 circuitos e instalar cableado cumpliendo cdigo de colores para instalaciones monofsicas los cuales son para las fases. Negro o rojo el cableado de neutro color blanco y puesta a tierra interna color erde los anteriores deben ser independiente por cada circuito existente las protecciones deben ser de acuerdo al calibre del cable e independientes para cada fase canalizar cableado expuesto en ducto que cumpla retie. presentar documentacin tcnica del electricista bien diligenciada teniendo en cuenta el formato de la resolucin 40117 del 02042024 se le informa al solicitante lo importante del sericio de energa  Se dej acta de isita y se anexa registro fotogrfico y notificacin por escrito donde se le informa al usuario que debe reprogramar pedido cuando termine el trabajos atiende luz omaira Zapata iienda ubicada en calle 9 Sur  57-3 101 barrio betania Guayabal Medelln. Oberto Santos-01-Sep-2025 -- Actualizacion masia por pendientes de atencion WO0000003084835</t>
  </si>
  <si>
    <t>BELLANIRA REMIGIO GARCIA</t>
  </si>
  <si>
    <t>bellanira8112@gmail.com</t>
  </si>
  <si>
    <t>'CR 68 A CL 55 SUR -14 (INTERIOR 201 )</t>
  </si>
  <si>
    <t>'045628105000140201</t>
  </si>
  <si>
    <t xml:space="preserve"> 19-08-2025 11:16:22--FNXWEAPICRMPROD-Usuario  Yesica Garcia. Solicita la reprogramacin confirma que ya cumple con lo solicitado por el personal telfono 3117370994 4b8d98bd-30d9-443e-b106-8f21e38aca87ymunagReenio de procesos de Integracion - JOB 12-08-2025 16:52:58--NCORRRMOD-405 usuario debe presentar permiso de seridumbre para cometida canalizada por zonas erdes casas ecinas iienda ubicada en San Antonio de Prado barrio prados de Mara CR 68 a  55 sur - 14 201 Rayito fotogrfico y notificacin por escrito donde se le informa al usuario que debe reprogramar pedido cuando termine el trabajos. Oberto Santos-01-Sep-2025 -- Actualizacion masia por pendientes de atencion WO0000003084835</t>
  </si>
  <si>
    <t>RUBIELA ALVAREZ MARIN</t>
  </si>
  <si>
    <t>rubialmarin@gmail.com</t>
  </si>
  <si>
    <t>'RURAL_167061704000000201</t>
  </si>
  <si>
    <t>SABANETA</t>
  </si>
  <si>
    <t>'167061704000000201</t>
  </si>
  <si>
    <t xml:space="preserve"> 11-AUG-2025 16:45:49 -- EPMCRMSVPRD Señor Hugo Hernn Berrio Osorio  con cedula 98632137 solicita Habilitacin iienda de sericio de energa en la instalacin RURAL167061704000000201 en Sabaneta a nombre de la propietaria Rubiela Alarez Marin con CC 21729488 presenta: Presenta autorizacin canales de contactos formulario diligenciado copia de cedula factura ecina RURAL167061704000000000 declaracin de cumplimiento y copia de matrcula profesional Contacto: Rubiela Alarez Marin celular: 3194880290 sujeta de erificacin en terreno y se ingresa con instalacin proisional aledaña RURAL167061704000000000.Pedido automatico desde solicitud de sericio de energa01-Sep-2025 -- Actualizacion masia por pendientes de atencion WO0000003084835</t>
  </si>
  <si>
    <t>YESSICA ALEJANDRA ALVIRA PERDOMO</t>
  </si>
  <si>
    <t>yessicaalejandraalviraperdomo@gmail.com</t>
  </si>
  <si>
    <t>'RURAL_117004857000000101</t>
  </si>
  <si>
    <t>'117004857000000101</t>
  </si>
  <si>
    <t xml:space="preserve"> 22-08-2025 12:40:00--FNXWEAPICRMPROD-414 se llega a la direccin y se llama al usuario a telefnica y nos informa que no se encuentra en la ciudad 3233638820 Jhon Arboleda 19082025 16:35:26La Sra Yessica Alejandra Alira Perdomo solicita reprogramar pedidod38d0aca-31ff-45d9-b10a-a28311d41bd9laceagud 20-08-2025 08:06:28--NCORRRMOD-414 se llega a la direccin y se llama al usuario a telefnica y nos informa que no se encuentra en la ciudad 3233638820 Jhon Arboleda 19082025 16:35:26-01-Sep-2025 -- Actualizacion masia por pendientes de atencion WO0000003084835</t>
  </si>
  <si>
    <t>ANA MARIA VILLA VARGAS</t>
  </si>
  <si>
    <t>'CR 15 CL 52 -53 (INTERIOR 100 )</t>
  </si>
  <si>
    <t>'055125002000530100</t>
  </si>
  <si>
    <t xml:space="preserve"> 01-09-2025 11:01:28--FNXWEAPICRMPROD-Usuario  Ana Maria Villa . Solicita la reprogramacin confirma que ya cumple con lo solicitado por el personal 3234494926 c856e29b-418a-463a-9322-4b838c1afc46ymunag413.Tener el certificado bien diligenciado con la copia la tarjeta del conte el tcnico electricista. 422.La usuaria est realizando la instalacin interna por particular ya tiene instalada la caja de circuitos cajas y tubera PVC empotrada.  Se le informa que mnimo debe de instalar tres circuitos respetando cdigo de colores.NORMA RA8 -020. Jhon Zapata 13-08-2025 17:05:24--NCORRRMOD-413.Tener el certificado bien diligenciado con la copia la tarjeta del conte el tcnico electricista. 422.La usuaria est realizando la instalacin interna por particular ya tiene instalada la caja de circuitos cajas y tubera PVC empotrada.  Se le informa que mnimo debe de instalar tres circuitos respetando cdigo de colores.NORMA RA8 -020. Jhon Zapata-01-Sep-2025 -- Actualizacion masia por pendientes de atencion WO0000003084835</t>
  </si>
  <si>
    <t>PED-3472322-G6H8</t>
  </si>
  <si>
    <t>BLANCA EDILSE ZULETA QUIRAMA</t>
  </si>
  <si>
    <t>bq2.1@hotmail.com</t>
  </si>
  <si>
    <t>CR 50 G CL 1 SUR -38</t>
  </si>
  <si>
    <t>'RURAL_163001030000000000_RURAL ITAGUI EL PORVENIR</t>
  </si>
  <si>
    <t>'163001030000000000</t>
  </si>
  <si>
    <t xml:space="preserve"> 26-08-2025 13:53:05--FNXWEAPICRMPROD-419 predio en construccin no habitable iienda ubicada en el barrio porenir itag 163001030000.. se deja registro fotogrfico y notificacin  donde se le informa al usuario que debe reprogramar pedido cuando termines trabajos. Oberto Santos Sra Blanca Zuleta solicita reprogramar isita solicita que se llame con buen tiempo antes de ir  ya que la iienda esta desocupada y ella ie en medellin guayabal y se debe desplazar  tel: 3012779158 -604 3528467 id: 8fa63db1-fe8c-45a4-b10e-bf5c96d5a82eesolartec 13-08-2025 16:45:24--NCORRRMOD-419 predio en construccin no habitable iienda ubicada en el barrio porenir itag 163001030000.. se deja registro fotogrfico y notificacin  donde se le informa al usuario que debe reprogramar pedido cuando termines trabajos. Oberto Santos-01-Sep-2025 -- Actualizacion masia por pendientes de atencion WO0000003084835</t>
  </si>
  <si>
    <t>PED-3472344-J0J1</t>
  </si>
  <si>
    <t>LUZ YANED QUIROZ BRAN</t>
  </si>
  <si>
    <t>yaned.quiroz79@gmail.com</t>
  </si>
  <si>
    <t>CR 120 FF CL 54 -247 (INTERIOR 227 )</t>
  </si>
  <si>
    <t>'CR 120 FF CL 54 -247 (INTERIOR 227 )</t>
  </si>
  <si>
    <t>'085220664002470227</t>
  </si>
  <si>
    <t xml:space="preserve"> 26-08-2025 18:01:45--FNXWEAPICRMPROD-Sr. Janeth Quiroz se comunica indicando que en total son 4 contadores e informa no necesita gabinete y solicita reprogramar SOLICITA QUE SE COMUNIQUEN ANTES DE IR YA QUE TRABAJA EN OTRO MUNICIPIO desea estar presente para explicar y entender en caso tal porque necesita gabinete ya que no le queda claro los procesos e informacin que funcionario esta brindando como solicitar a nombre de otra persona y as no necesitar Gabiente TEL: 3506519915 ID: 2fd457e4-da50-457d-bdf0-b5378f39a694    jcorre 460 instalar gabinete para los apartamentos que faltan por el sericio bloqueo estructural con 3 medias de energa necesita 1 medida ms pero a futuro necesita 2 ms en total seran 6 destinaciones en el bloque CR 120ff CL 54 247 int 227 Angel Rodriguez 26-08-2025 16:10:27--NCORRRMOD- 460 instalar gabinete para los apartamentos que faltan por el sericio bloqueo estructural con 3 medias de energa necesita 1 medida ms pero a futuro necesita 2 ms en total seran 6 destinaciones en el bloque CR 120ff CL 54 247 int 227 Angel Rodriguez-01-Sep-2025 -- Actualizacion masia por pendientes de atencion WO0000003084835</t>
  </si>
  <si>
    <t>PED-3474637-G3F0</t>
  </si>
  <si>
    <t>JESUS CLEMENTE GOMEZ ANGEL</t>
  </si>
  <si>
    <t>jgomez399@hotmail.com</t>
  </si>
  <si>
    <t>'CL 62 CR 127 -145 (INTERIOR 422 )</t>
  </si>
  <si>
    <t>'086212007001450422</t>
  </si>
  <si>
    <t xml:space="preserve"> 21-08-2025 08:27:18--FNXWEAPICRMPROD-Sr. clemente indica que ya tiene todo listo numero de contacto : 3007462834  3116297869id: 10f731f2-b180-4256-a44f-1a2f66cc5c27usuario: mmontoylReenio de procesos de Integracion - JOB 19-08-2025 08:48:11--NCORRRMOD- 460 405 422 instalar Gabinete para los apartamentos que faltan por el sericio bloque estructural con 7 medidas de energa solicitan 2 ms diferentes dueños  terminar parte interna instalar tubera emt en la iluminacin del techo no pude ir cables expuestos CL 62 CR 127 145 int 101 Angel Rodriguez 16082025 16:28:49-01-Sep-2025 -- Actualizacion masia por pendientes de atencion WO0000003084835</t>
  </si>
  <si>
    <t>'CL 62 CR 127 -145 (INTERIOR 521 )</t>
  </si>
  <si>
    <t>'086212007001450521</t>
  </si>
  <si>
    <t xml:space="preserve"> 21-08-2025 08:28:35--FNXWEAPICRMPROD- Sr. clemente indica que ya tiene todo listo numero de contacto : 3007462834  3116297869id: 10f731f2-b180-4256-a44f-1a2f66cc5c27usuario: mmontoylReenio de procesos de Integracion - JOB 19-08-2025 08:48:37--NCORRRMOD- 460 405 422 instalar Gabinete para los apartamentos que faltan por el sericio bloque estructural con 7 medidas de energa solicitan 2 ms diferentes dueños  terminar parte interna instalar tubera emt en la iluminacin del techo no pude ir cables expuestos CL 62 CR 127 145 int 201 Angel Rodriguez 16082025 16:40:54-01-Sep-2025 -- Actualizacion masia por pendientes de atencion WO0000003084835</t>
  </si>
  <si>
    <t>FABIAN GIOVANY MUÑOZ SOTO</t>
  </si>
  <si>
    <t>'RURAL_159161388000000002_PROV.BR LA UMBRIA LA RAYA</t>
  </si>
  <si>
    <t>'159161388000000002</t>
  </si>
  <si>
    <t xml:space="preserve"> 13-AUG-2025 14:18:17 -- EPMCRMSVPRD EN CALIDAD DE PROPIETARIO SOLICITA SERVCIO DE HABILITACION VIVIENDA DIRECCION CERCANA RURAL159161388000000000Pro.BR LA UMBRIA LA RAYA CONTACTO FABIAN MUÑOZ CELULAR 3113578326.Pedido automatico desde solicitud de sericio de energa01-Sep-2025 -- Actualizacion masia por pendientes de atencion WO0000003084835</t>
  </si>
  <si>
    <t>PED-3475513-Y9T3</t>
  </si>
  <si>
    <t>HUMBERTO CALLE ORREGO</t>
  </si>
  <si>
    <t>'CL 18 D CR 89 -96</t>
  </si>
  <si>
    <t>'051818409000960000</t>
  </si>
  <si>
    <t xml:space="preserve"> 22-08-2025 13:45:42--FNXWEAPICRMPROD-405 instalacin pendiente usuario debe presentar permiso de seridumbre para acometida por fachada casa ecina iienda ubicada en calle 18 d  89-96 barrio Beln al chaista usuario solicita sericio de H  interna se deja registro fotogrfico y notificacin por escrito donde se le informa al usuario que debe reprogramar pedido cuando tenga permiso. Oberto Santos  14082025 16:58:0114082025 16:58:01El Sr Humberto Calle solicita reprogramar pedido informa que el personal le indico fue de que instalara un poste lo realizo pero el mpio hoy se lo tumbo por que no tiene permisos necesita que aliden nueamented7877fef-7991-43ef-aee9-28e418b1097flaceagud 15-08-2025 07:31:55--NCORRRMOD-405 instalacin pendiente usuario debe presentar permiso de seridumbre para acometida por fachada casa ecina iienda ubicada en calle 18 d  89-96 barrio Beln al chaista usuario solicita sericio de H  interna se deja registro fotogrfico y notificacin por escrito donde se le informa al usuario que debe reprogramar pedido cuando tenga permiso. Oberto Santos  14082025 16:58:0114082025 16:58:01-01-Sep-2025 -- Actualizacion masia por pendientes de atencion WO0000003084835</t>
  </si>
  <si>
    <t>SANDRA MARIA NARCISO ATEHORTUA</t>
  </si>
  <si>
    <t>sandrisath2010@gmail.com</t>
  </si>
  <si>
    <t>'CL 57 D CR 24 B -64</t>
  </si>
  <si>
    <t>'055217404200640000</t>
  </si>
  <si>
    <t xml:space="preserve"> 26-08-2025 08:42:17--FNXWEAPICRMPROD-Sra Sandra Narciso solicita nuea isita ya cuenta con la documentacin  id c36dc332-3b43-4e6d-8347-c096d137c16d ltangan 413.TENER LA TARJETA PROFESIONAL DEL TCNICO ELECTRICISTA LA USUARIA NO ME PRESENTA LOS DOCUMENTOS DEL ELECTRICISTA Y  SE AVERIGUA EN SISTEMA Y EST TODA LA INFORMACIN ALL MENOS LA TARJETA DEL TCNICO ELECTRICISTA. Jhon Zapata 15082025 12:12:04 19-08-2025 07:53:35--NCORRRMOD-413.TENER LA TARJETA PROFESIONAL DEL TCNICO ELECTRICISTA LA USUARIA NO ME PRESENTA LOS DOCUMENTOS DEL ELECTRICISTA Y  SE AVERIGUA EN SISTEMA Y EST TODA LA INFORMACIN ALL MENOS LA TARJETA DEL TCNICO ELECTRICISTA. Jhon Zapata 15082025 12:12:04-01-Sep-2025 -- Actualizacion masia por pendientes de atencion WO0000003084835</t>
  </si>
  <si>
    <t>DIVON STEFANY VANEGAS SERNA</t>
  </si>
  <si>
    <t>sebas-0322@hotmail.com</t>
  </si>
  <si>
    <t>'RURAL_161034810000000001_PROV.CALDAS VIA AMAGA</t>
  </si>
  <si>
    <t>'161034810000000001</t>
  </si>
  <si>
    <t xml:space="preserve"> 14-AUG-2025 09:48:40 -- EPMCRMSVPRD Solicita HV construccin de acometida externa presenta copia de la cdula impuesto predial declaracin de cumplimiento y factura de instalacin ecina. Cerca de la instalacin RURAL161034810000000000CALDAS VIA AMAGA CALDAS. Solicita sea llamado antes de realizar la isita al celular 3233676521 el señor Diego Humberto Salazar.Pedido automatico desde solicitud de sericio de energa01-Sep-2025 -- Actualizacion masia por pendientes de atencion WO0000003084835</t>
  </si>
  <si>
    <t>AMANDA DE JESUS JIMENEZ DE GIRALDO</t>
  </si>
  <si>
    <t>CL 66 CR 103 B -56 (INTERIOR 416 )</t>
  </si>
  <si>
    <t>'CL 14 B CR 90 -26 (INTERIOR 301 )</t>
  </si>
  <si>
    <t>'051914200000260301</t>
  </si>
  <si>
    <t xml:space="preserve"> 27-08-2025 09:33:00--FNXWEAPICRMPROD-490 SE LE INFORMA AL USUARIO QUE LA INSTALACIN INTERNA DEBE DE ESTAR TERMINADA CON  LOS CIRCUITOS Y SUS RESPECTIVOS BREAKER  Jhon Arboleda 15082025 13:41:35la usuaria Amanda de Jess Jimnez de Giraldo   indica que el pendiente esta ok telefono:3126120587 hija esneida llamar para confirmar por faor id 8ab6147a-390f-4623-802a-df950921278a scanmon 19-08-2025 07:54:39--NCORRRMOD-490 SE LE INFORMA AL USUARIO QUE LA INSTALACIN INTERNA DEBE DE ESTAR TERMINADA CON  LOS CIRCUITOS Y SUS RESPECTIVOS BREAKER  Jhon Arboleda 15082025 13:41:35-01-Sep-2025 -- Actualizacion masia por pendientes de atencion WO0000003084835</t>
  </si>
  <si>
    <t>PED-3478228-B2G5</t>
  </si>
  <si>
    <t>GABRIELA BENAVIDES ESPINOSA</t>
  </si>
  <si>
    <t>tiendazion01@gmail.com</t>
  </si>
  <si>
    <t>'RURAL_161018899900000202_PROV.161018899900000201</t>
  </si>
  <si>
    <t>'161018899900000202</t>
  </si>
  <si>
    <t xml:space="preserve"> 14-AUG-2025 12:14:22 -- EPMCRMSVPRD Gabriela Benaides Espinosa C.C. 1000454893 en calidad de propietaria solicita sericio de energa por habilitacin iienda acometida y medidor para la direccin RURAL161018899900000202Pro.161018899900000201 de Caldas ereda La Chscala bajando la tienda naranjada. Presenta solicitud firmada y diligenciada copia de la cdula declaracin de cumplimiento RETIE copia de la tarjeta profesional y cdula del electricista y factura del ecino ms cercano contrato 13043347. Celular 3018937018. Usuaria solicita ser contactada antes de la isita o tocar en el primer piso. SUJETO A VALIDACIN EN TERRENO.Pedido automatico desde solicitud de sericio de energa01-Sep-2025 -- Actualizacion masia por pendientes de atencion WO0000003084835</t>
  </si>
  <si>
    <t>MARILUZ TOBON RAMIREZ</t>
  </si>
  <si>
    <t>marytobon@gmail.com</t>
  </si>
  <si>
    <t>SAN CRISTOBAL</t>
  </si>
  <si>
    <t>'RURAL_147057384600000000</t>
  </si>
  <si>
    <t>'147057384600000000</t>
  </si>
  <si>
    <t xml:space="preserve"> 14-AUG-2025 15:47:56 -- EPMCRMSVPRD Usuario en calidad de esposo de la propietaria solicita conexin del sericio de energa por HV para la direccin RURAL14705738500000101 Vereda Traesas la Cumbre municipio de Medelln San Cristbal. Informa que ya tienen instalada red interna. Falta la red externa y el medidor. Presenta formulario diligenciado declaracin de cumplimiento matricula profesional del electricista Contrato ecino 11402788 formato solicitud del sericio energa E1 formato P-689. por faor llamar al contacto: Rafael Franco. Numero de contacto: 3205547166.Pedido automatico desde solicitud de sericio de energa01-Sep-2025 -- Actualizacion masia por pendientes de atencion WO0000003084835</t>
  </si>
  <si>
    <t>YONATAN ESTIH GRISALES HOYOS</t>
  </si>
  <si>
    <t>yonatangrisales@gmail.com</t>
  </si>
  <si>
    <t>'RURAL_159036810000000101</t>
  </si>
  <si>
    <t>'159036810000000101</t>
  </si>
  <si>
    <t xml:space="preserve"> 14-AUG-2025 16:40:03 -- EPMCRMSVPRD Se presenta el señor Ramon Emilio Cano Alarez con cdula 8061873 en calidad de autorizado del señor Yonatan Estih Grisales Hoyos con cedula 1040731625 solicitando el sericio de energa HV para la RURAL159036810000000101de Medelln presenta solicitud diligenciada declaracin de cumplimiento y cdula telfono: 3005041057-3133062838 llamar ante de ir. Pedido automatico desde solicitud de sericio de energa01-Sep-2025 -- Actualizacion masia por pendientes de atencion WO0000003084835</t>
  </si>
  <si>
    <t>PED-3479319-V2Z2</t>
  </si>
  <si>
    <t>DIANA MARECLA MIRA CASTAÑEDA</t>
  </si>
  <si>
    <t>'RURAL_159135920000000005</t>
  </si>
  <si>
    <t>'159135920000000005</t>
  </si>
  <si>
    <t xml:space="preserve"> 14-AUG-2025 17:51:11 -- EPMCRMSVPRD La Sra Diana Marcela Mira Castañeda con C.C 1026160496 TEL 3126477687-6045298707 Solicita sericio de HV en la direccion de referencia  RURAL159135920000000000RURAL LA ESTRELLA EL PLAN Mpio de La Estrella da la Esperanza informa que ya tiene la red interna instalada y certificada solicita que EPM instale contador y acometida 37d85553-2e86-4af3-896d-e4a3be4c452claceagudPedido automatico desde solicitud de sericio de energa01-Sep-2025 -- Actualizacion masia por pendientes de atencion WO0000003084835</t>
  </si>
  <si>
    <t>PED-3479416-P1Y4</t>
  </si>
  <si>
    <t>GERARDO ANTONIO GALEANO ARANGO</t>
  </si>
  <si>
    <t>'CL 55 CR 6 F -59</t>
  </si>
  <si>
    <t>'055015006600590000</t>
  </si>
  <si>
    <t xml:space="preserve"> 27-08-2025 13:21:39--FNXWEAPICRMPROD-informa que ya realizo la adecuaciones telfono contacto 3150078952 dolicita reprogramar  25-08-2025 09:39:43--NCORRRMOD-419.AN FALTA BAÑO Y  COCINA .ES UNA VIVIENDA MUY REDUCIDA DONDE  EST COMO BODEGA DE CAJAS DE CERVEZA.NO ESTA HABITABLE .Jhon Zapata 22082025 17:19:12-01-Sep-2025 -- Actualizacion masia por pendientes de atencion WO0000003084835</t>
  </si>
  <si>
    <t>PED-3479634-V6N0</t>
  </si>
  <si>
    <t>ERICA YULIANA GIL TABERA</t>
  </si>
  <si>
    <t>gilerica79@gmail.com</t>
  </si>
  <si>
    <t>'RURAL_147003575300000000</t>
  </si>
  <si>
    <t>'147003575300000000</t>
  </si>
  <si>
    <t xml:space="preserve"> 15-AUG-2025 11:13:33 -- EPMCRMSVPRD Caso 82688 - 11:06 a.m. 15082025Sra. Erica Yuliana Gil Tabera con cdula 32140424 afirma es propietaria del inmueble solicita nueo sericio de energa HV para mpio Medelln cto San Cristbal ereda La Palma requiere sericio bsico residencial a 110 V piso 1 solicita que EPM instale la red elctrica externa contador y acometidaCarga mxima requerida en KVA: 90Niel de tensin: 1Tipo de sericio solicitado: Nuea cargaHay red elctrica cercana al predio: SiDistancia en metros: 10Se toma como referencia la direccin RURAL147003575000000000LA PALMA tel. 3052270505 correo: gilerica79gmail.com id 88c2957d-eb1b-40a2-9b10-621da2ca7736 login jsalalopPedido automatico desde solicitud de sericio de energa01-Sep-2025 -- Actualizacion masia por pendientes de atencion WO0000003084835</t>
  </si>
  <si>
    <t>CAROLINA ECHAVARRIA SEVERINO</t>
  </si>
  <si>
    <t>carolinaseverino05@gmail.com</t>
  </si>
  <si>
    <t>CL 61 F CR 88 C -46 (INTERIOR 101 )</t>
  </si>
  <si>
    <t>'CL 61 F CR 88 C -46 (INTERIOR 301 )</t>
  </si>
  <si>
    <t>'056811608300460301</t>
  </si>
  <si>
    <t xml:space="preserve"> 01-09-2025 11:16:45--FNXWEAPICRMPROD- 414 no hay llaes para ingresar al predio a tiende dueño del predio pero no hay llaes CL 61f CR 88c  46 int 301 Angel Rodriguez 19082025 15:48:29 Sra Carolina Echaarria Seerino solicita reprogramar isita faor llamar antes de ir tel: 3043299125 id:a2cd001a-f393-41e4-b359-fc01556c534fesolartec 20-08-2025 07:59:28--NCORRRMOD- 414 no hay llaes para ingresar al predio a tiende dueño del predio pero no hay llaes CL 61f CR 88c  46 int 301 Angel Rodriguez 19082025 15:48:29-01-Sep-2025 -- Actualizacion masia por pendientes de atencion WO0000003084835</t>
  </si>
  <si>
    <t>PED-3480598-T1S9</t>
  </si>
  <si>
    <t>GLORIA DEL SOCORRO CHAVARRIA MUÑOZ</t>
  </si>
  <si>
    <t>'RURAL_163007280800000202_PROV.RURAL_16300728080000</t>
  </si>
  <si>
    <t xml:space="preserve"> 01-09-2025 10:40:43--FNXWEAPICRMPROD-Se reprograma la solicitud del sericio de energa faor llamar al numero de celular 3044546647 - 3105930202 nelson chaarra414 no fue posible ubicar al señora Gloria Echaarra no contesta celular y no responde mensajes de WhatsApp en base no registra ms nmeros de contacto se deja registro fotogrfico de la  direccion ubicada en ereda el ajizal Itag. Oberto Santos 20082025 14:26:17 20-08-2025 14:50:19--NCORRRMOD-414 no fue posible ubicar al señora Gloria Echaarra no contesta celular y no responde mensajes de WhatsApp en base no registra ms nmeros de contacto se deja registro fotogrfico de la  direccion ubicada en ereda el ajizal Itag. Oberto Santos 20082025 14:26:17-01-Sep-2025 -- Actualizacion masia por pendientes de atencion WO0000003084835</t>
  </si>
  <si>
    <t>MARIA EUGENIA CANO BETANCUR</t>
  </si>
  <si>
    <t>nemosacano@gmail.com</t>
  </si>
  <si>
    <t>'CL 137 SUR CR 48 -6 (INTERIOR 101 )</t>
  </si>
  <si>
    <t>'003417008000060101</t>
  </si>
  <si>
    <t xml:space="preserve"> 15-AUG-2025 14:28:44 -- EPMCRMSVPRD Se presenta MaraEugeniaCanoBetancur con CC 42.869.921 en calidad de PROPIETARIA solicita Habilitacin iienda HV para la DIRECCIN CL 137 SUR CR 48 -6 INTERIOR 101 MUNICIPIO DE CALDAS BARRIOS UNIDOS indica claramente que el uso del sericio es residencial ya tiene la red interna instalada solicita la acometida y medidor.Presenta: Solicitud diligenciada Factura de la iienda ecina N. 121698 direccin de referencia CL 137 SUR CR 48 -6 MUNICIPIO DE CALDAS BARRIOS UNIDOS indica usuario que es la casa del PRIMER piso de la instalacin. Declaracin de cumplimiento Copia de matrcula profesionalContacto: MaraEugeniaCanoBetancurCel.3225446280-6046019721SUJETO A VERIFICACINNOTA: Faor de llamar antes de isitar casa sola.Pedido automatico desde solicitud de sericio de energa01-Sep-2025 -- Actualizacion masia por pendientes de atencion WO0000003084835</t>
  </si>
  <si>
    <t>PED-3480956-M6C9</t>
  </si>
  <si>
    <t>JUAN ANDRES HERNANDEZ GIRALDO</t>
  </si>
  <si>
    <t>juanandresgiraldo76@gmail.com</t>
  </si>
  <si>
    <t>'RURAL_147006705200000201</t>
  </si>
  <si>
    <t>'147006705200000201</t>
  </si>
  <si>
    <t xml:space="preserve"> 15-AUG-2025 14:51:56 -- EPMCRMSVPRD Usuario en calidad de propietario solicita conexin del sericio de energa por HV para la direccin RURAL147006704800000000 Vereda la palma municipio de Medelln San Cristbal. Informa que ya tienen red interna. Falta la red externa y el medidor. Presenta formulario diligenciado declaracin de cumplimiento matricula profesional del electricista Contrato ecino 8230272 formato solicitud del sericio energa E1 formato P-689. por faor llamar al contacto: Juan Andres Hernandez Giraldo. Numero de contacto 3242337224.Pedido automatico desde solicitud de sericio de energa01-Sep-2025 -- Actualizacion masia por pendientes de atencion WO0000003084835</t>
  </si>
  <si>
    <t>JUAN CAMILO SANCHEZ HOYOS</t>
  </si>
  <si>
    <t>camilosh035@hotmail.com</t>
  </si>
  <si>
    <t>'RURAL_147049990000000112</t>
  </si>
  <si>
    <t>'147049990000000112</t>
  </si>
  <si>
    <t xml:space="preserve"> 15-AUG-2025 16:32:10 -- EPMCRMSVPRD Usuario en calidad de propietario solicita conexin del sericio de energa por HV para la direccin RURAL147049880000000110 Vereda Traesias municipio de Medelln San Cristbal. El inmueble queda al frente de RURAL147049990000000110 contrato 12979301. Informa que ya tienen red interna. Falta la red externa y el medidor. Presenta formulario diligenciado declaracin de cumplimiento matricula profesional del electricista Contrato ecino 12979301 formato solicitud del sericio energa E1 formato P-689. por faor llamar al contacto: Ruben Dario Sanchez Hoyos. Numero de contacto 3012470336. Pedido sujeto a erificacin en terreno.Pedido automatico desde solicitud de sericio de energa01-Sep-2025 -- Actualizacion masia por pendientes de atencion WO0000003084835</t>
  </si>
  <si>
    <t>MARIANA RAMOS PIMIENTA</t>
  </si>
  <si>
    <t>'RURAL_103043265700000101</t>
  </si>
  <si>
    <t>'103043265700000101</t>
  </si>
  <si>
    <t xml:space="preserve"> 15-AUG-2025 16:51:18 -- EPMCRMSVPRD Señora Mariana Ramos Pimienta con numero de cedula 1234989615 en calidad de propietaria solicita instalacin de sericio de energa por Habilitacin iienda en la instalacin RURAL103043265700000001 en Medelln  Presenta autorizacin canales de contacto formulario diligenciado copia de cedula factura ecina Contacto: Sr. Mariana Ramos Pimienta tel. 3012584103.Pedido automatico desde solicitud de sericio de energa01-Sep-2025 -- Actualizacion masia por pendientes de atencion WO0000003084835</t>
  </si>
  <si>
    <t>BLANCA DORIS GRACIANO DAVID</t>
  </si>
  <si>
    <t>CL 20 F CR 39 C -120 (INTERIOR 124 )</t>
  </si>
  <si>
    <t>'RURAL_146021359000000001_PROV.RURAL_14602135900000</t>
  </si>
  <si>
    <t>'146021359000000001</t>
  </si>
  <si>
    <t xml:space="preserve"> 01-09-2025 10:53:43--FNXWEAPICRMPROD-Doris Graciano3024106058Solicita reprogramar ya tiene el permiso del ecino7e6f318e-d34a-449c-bdfc-8cdb19482bbeesucerqua 405 solictar permiso pase o acometida por fachada de ecinos familiares 1460213588000000 ereda la aldea Angel Rodriguez 28082025 16:56:31 29-08-2025 07:33:31--NCORRRMOD- 405 solictar permiso pase o acometida por fachada de ecinos familiares 1460213588000000 ereda la aldea Angel Rodriguez 28082025 16:56:31-01-Sep-2025 -- Actualizacion masia por pendientes de atencion WO0000003084835</t>
  </si>
  <si>
    <t>PED-3481721-Y7C3</t>
  </si>
  <si>
    <t>VANESSA ESTRADA CASTAÑEDA</t>
  </si>
  <si>
    <t>'RURAL_161099845000000001_PROV.161099845000000000</t>
  </si>
  <si>
    <t>'161099845000000001</t>
  </si>
  <si>
    <t xml:space="preserve"> 19-AUG-2025 09:36:05 -- EPMCRMSVPRD Sr. Vanessa Estrada Castañeda con cdula 1026159596 afirma es propietario del inmueble solicita nueo sericio de energa para mpio CALDAS ereda PRIMAVERA requiere sericio bsico residencial a 110 V piso 2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RURAL161099845000000000161099845000000000 PRIMAVERA CALDAS ANTIOQUIA tel 3147083835 id 4f412050-bf01-4306-b6c3-85ef8ef25376 login jcorrePedido automatico desde solicitud de sericio de energa01-Sep-2025 -- Actualizacion masia por pendientes de atencion WO0000003084835</t>
  </si>
  <si>
    <t>PED-3482270-R5Z9</t>
  </si>
  <si>
    <t>CARLOS ESTEBAN ALVAREZ AGUDELO</t>
  </si>
  <si>
    <t>miller0426.ceaa@gmail.com</t>
  </si>
  <si>
    <t>'CR 24 F CL 40 SUR -189 (INTERIOR 201 )</t>
  </si>
  <si>
    <t>'024224600001890201</t>
  </si>
  <si>
    <t xml:space="preserve"> 19-AUG-2025 10:12:52 -- EPMCRMSVPRD En calidad de usuario señor Carlos Esteban larez Agudelo con cdula 1037579437 solicita instalacin de sericio de energa por Habilitacin iienda en la direccin CR 24 F CL 40 SUR -189 INTERIOR 301 en Enigado barrio el Salado. Presenta formulario diligenciado copia de cedula factura ecina contrato 1484306 declaracin de cumplimiento y copia de matrcula profesional  Contacto: Sr. Carlos Esteban Alarez Agudelo celular: 3248357498. Sujeto a erificacin en terreno.Pedido automatico desde solicitud de sericio de energa01-Sep-2025 -- Actualizacion masia por pendientes de atencion WO0000003084835</t>
  </si>
  <si>
    <t>GLADYS ELENA SANCHEZ CANO</t>
  </si>
  <si>
    <t>julietanieta2014@gmail.com</t>
  </si>
  <si>
    <t>'RURAL_147046803400000000</t>
  </si>
  <si>
    <t>'147046803400000000</t>
  </si>
  <si>
    <t xml:space="preserve"> 19-AUG-2025 11:56:06 -- EPMCRMSVPRD En calidad de propietaria la señora  Gladys Elena Sanchez solicita el sericio de energa para el inmueble ubicado en la ereda el llano corregimiento de San Cristobal municipio de Medelln Contrato 282100.Pedido automatico desde solicitud de sericio de energa01-Sep-2025 -- Actualizacion masia por pendientes de atencion WO0000003084835</t>
  </si>
  <si>
    <t>LAURA VANESSA HIGUITA TABARES</t>
  </si>
  <si>
    <t>laurahiguita00@gmail.com</t>
  </si>
  <si>
    <t>'CR 108 C CL 34 CC -121 (INTERIOR 121 )</t>
  </si>
  <si>
    <t>'083028304331210121</t>
  </si>
  <si>
    <t xml:space="preserve"> 28-08-2025 12:51:47--FNXWEAPICRMPROD-28082025 Se comunica la sra Laura Higuita solicitando la reprogramacin de la solicitud llamar al 3233907268 id: d54bd872-194f-4a5f-844b-611ba5fc50ab logue: yalzasep  414-se llama al usuario al nmero registrado en sistema 3233907268 la cual informa que en la propiedad no hay personal a cargo para atender la isita y que llamar a reprogramar esto lo confirma a WhatsApp Camilo Perez 26082025 14:32 26-08-2025 16:03:31--NCORRRMOD-414-se llama al usuario al nmero registrado en sistema 3233907268 la cual informa que en la propiedad no hay personal a cargo para atender la isita y que llamar a reprogramar esto lo confirma a WhatsApp Camilo Perez 26082025 14:32-01-Sep-2025 -- Actualizacion masia por pendientes de atencion WO0000003084835</t>
  </si>
  <si>
    <t>PED-3483890-B2P8</t>
  </si>
  <si>
    <t>ROBINSON ADOLFO  LORA JIMENES</t>
  </si>
  <si>
    <t>edilena20@hotmail.com</t>
  </si>
  <si>
    <t>'RURAL_159097007000000001_PROV.159097007000000000</t>
  </si>
  <si>
    <t>'159097007000000001</t>
  </si>
  <si>
    <t xml:space="preserve"> 19-AUG-2025 14:12:51 -- EPMCRMSVPRD Sr. robinson adolfo lora jimenes con cdula 1039286928 afirma es propietario del inmueble solcita nueo sericio de energa para mpio la estrella  barriosan isidro  requiere sericio bsico residencial a 110 V piso 1 solicita que EPM instale la red elctrica externa y el contador Carga mxima requerida en KVA: 90Niel de tensin: 1Tipo de sericio solicitado: Nuea cargaHay red elctrica cercana al predio: SiDistancia en metros: 10Se toma como referencia la direccin  RURAL159097007000000000159097007000000000 tel. 3123113068 3217037859  id d6836225-972b-46ff-8d8e-977315109946 ahenlondPedido automatico desde solicitud de sericio de energa01-Sep-2025 -- Actualizacion masia por pendientes de atencion WO0000003084835</t>
  </si>
  <si>
    <t>PED-3483930-Y9R9</t>
  </si>
  <si>
    <t>JESUS ALBERTO OCAMPO ACEVEDO</t>
  </si>
  <si>
    <t>albertoocampo01@gmail.com</t>
  </si>
  <si>
    <t>'RURAL_159149432000000103_PROV.159149432000000101</t>
  </si>
  <si>
    <t>'159149432000000103</t>
  </si>
  <si>
    <t xml:space="preserve"> 19-AUG-2025 14:49:50 -- EPMCRMSVPRD Sr. Alberto Ocampo Aceedo con cdula 15254482 afirma es propietario del inmueble solicita nueo sericio de energa para mpio La estrella sector la tablaza  requiere sericio bsico residencial a 110 V piso 3 solicita que EPM instale la red elctrica externaCarga mxima requerida en KVA: 96Niel de tensin: 1Tipo de sericio solicitado: Nuea cargaHay red elctrica cercana al predio: SiDistancia en metros: 10Se toma como referencia la direccin RURAL159149432000000101LA TABLAZA tel 3146306770 id b75cf472-d07a-4867-9450-61eb2d46d51d login lsalazho Pedido automatico desde solicitud de sericio de energa01-Sep-2025 -- Actualizacion masia por pendientes de atencion WO0000003084835</t>
  </si>
  <si>
    <t>PED-3484089-M2M8</t>
  </si>
  <si>
    <t>GLORIA YANETH LONDOÑO FRANCO</t>
  </si>
  <si>
    <t>CR 107 # 92-06 B. KENNEDY</t>
  </si>
  <si>
    <t>'CL 55 CR 106 -48 (INTERIOR 201 )</t>
  </si>
  <si>
    <t>'085015006000480201</t>
  </si>
  <si>
    <t xml:space="preserve"> 26-08-2025 14:37:29--FNXWEAPICRMPROD-440.La acometida que est instalada desde la caja de circuitos hasta donde est la caja hermtica no cumple normas. Ya que se encontr con tubera conduflex  flexible gris  cambiarla por tubera IMC galanizada o cable antifraude 2 x 8  8 para medidor  a 110 oltios.NORMA: RA8 -020. Jhon Zapata 21082025 14:32:11 Sra Gloria Yaneth Londoño  solicita reprogramar isita asegura que ya tiene corregido el pendiente tel: 3137249298 id: f6ab16b3-aa0c-44f6-be05-2da1cdbd4c72esolartec 21-08-2025 16:32:05--NCORRRMOD-440.La acometida que est instalada desde la caja de circuitos hasta donde est la caja hermtica no cumple normas. Ya que se encontr con tubera conduflex  flexible gris  cambiarla por tubera IMC galanizada o cable antifraude 2 x 8  8 para medidor  a 110 oltios.NORMA: RA8 -020. Jhon Zapata 21082025 14:32:11-01-Sep-2025 -- Actualizacion masia por pendientes de atencion WO0000003084835</t>
  </si>
  <si>
    <t>PED-3484111-R8Q9</t>
  </si>
  <si>
    <t>LUZ MARINA ARDILA ARDILA</t>
  </si>
  <si>
    <t>marinardila@hotmail.com</t>
  </si>
  <si>
    <t>'RURAL_122003660000000123</t>
  </si>
  <si>
    <t>'122003660000000123</t>
  </si>
  <si>
    <t xml:space="preserve"> 19-AUG-2025 16:48:18 -- EPMCRMSVPRD Sr. Luz Marina Ardila con cdula 43023285 afirma es propietario del inmueble solicita nueo sericio de energa para mpio MEDELLN ANTIOQUIA barrioereda MEDIA LUNA requiere sericio bsico residencial a 110 V solicita que EPM instale la red elctrica interna y certifique Y red externa. se brinda informacin de cobro por red interna en la 1ra factura Carga mxima: 9 KVANiel de tensin: 1Tipo de sericio solicitado: Nuea cargaHay red elctrica cercana al predio: SiDistancia en metros:10Se toma como referencia la direccin RURAL122003660000000000122003660000000000 tel 3185291186 id 54124539-6d00-4759-b2a2-8f90b430b80b aestrmon Pedido automatico desde solicitud de sericio de energa01-Sep-2025 -- Actualizacion masia por pendientes de atencion WO0000003084835</t>
  </si>
  <si>
    <t>PED-3484497-R8P3</t>
  </si>
  <si>
    <t>VIVIANA MARIA MANCO OSORIO</t>
  </si>
  <si>
    <t>mancoviviana085@gmail.com</t>
  </si>
  <si>
    <t>'CL 39 BF CR 113 B -79 (INTERIOR 220 )</t>
  </si>
  <si>
    <t>'083119263200790220</t>
  </si>
  <si>
    <t xml:space="preserve"> 19-AUG-2025 18:02:59 -- EPMCRMSVPRD Sra. Viiana Mara Manco Osorio con cdula 43260323 afirma es propietaria del inmueble solicita nueo sericio de energa para mpio Medelln barrio San Jaier - Los Conquistadores requiere sericio bsico residencial a 110 V piso 2 solicita que EPM instale medidor y acometida. Carga mxima requerida en KVA: 9 Niel de tensin: 1 Tipo de sericio solicitado: Nuea carga Hay red elctrica cercana al predio: Si Distancia en metros: 10. Se toma como referencia la direccin CL 39 BF CR 113 B -79 INTERIOR 220  3146013525 mancoiiana085gmail.com c428689a-c883-4f5d-af26-0854ca7e83b4 cdelgaca.Pedido automatico desde solicitud de sericio de energa01-Sep-2025 -- Actualizacion masia por pendientes de atencion WO0000003084835</t>
  </si>
  <si>
    <t>JUAN PAULO MONTOYA GAÑAN</t>
  </si>
  <si>
    <t>'RURAL_163007027000000105</t>
  </si>
  <si>
    <t>'163007027000000105</t>
  </si>
  <si>
    <t xml:space="preserve"> 20-AUG-2025 07:48:53 -- EPMCRMSVPRD Sr.Juan Paulo Montoya Gañan  con cdula 1234992377  afirma es propietario del inmueble solcita nueo sericio de energa para mpi itagui ereda el agisal sector el beneficio requiere sericio bsico residencial a 110 V piso 1 solicita que EPM instale la red elctrica externada y contador Carga mxima requerida en KVA: 90Niel de tensin: 1Tipo de sericio solicitado: Nuea cargaHay red elctrica cercana al predio: SiDistancia en metros: 10Se toma como referencia la direccin 163006913800000000  tel. 3172623804 idd12bf1c5-d0c9-444c-ac92-eb23daa92a6a ahenlondPedido automatico desde solicitud de sericio de energa01-Sep-2025 -- Actualizacion masia por pendientes de atencion WO0000003084835</t>
  </si>
  <si>
    <t>MARIA AMPARO ALVAREZ MARIN</t>
  </si>
  <si>
    <t>'RURAL_1670617040000000101</t>
  </si>
  <si>
    <t>'167061704000000010</t>
  </si>
  <si>
    <t xml:space="preserve"> 20-AUG-2025 08:21:33 -- EPMCRMSVPRD Señor Hugo Hernn Berrio Osorio  con cedula 98632137 solicita Habilitacin iienda de sericio de energa en la instalacin RURAL1670617040000000101 en Sabaneta a nombre de la propietaria Maria Amparo Alarez Marin con CC 21728553 presenta: Presenta autorizacin canales de contactos formulario diligenciado copia de cedula factura ecina RURAL167061700000000000 declaracin de cumplimiento y copia de matrcula profesional Contacto: Maria Amparo Alarez Marin celular: 3194880290 sujeta de erificacin en terreno y se ingresa con instalacin proisional aledaña RURAL1670617040000000101.Pedido automatico desde solicitud de sericio de energa01-Sep-2025 -- Actualizacion masia por pendientes de atencion WO0000003084835</t>
  </si>
  <si>
    <t>MARTHA ELENA SALAZAR DE CASTAÑO</t>
  </si>
  <si>
    <t>marthasalazar002019@gmail.com</t>
  </si>
  <si>
    <t>'CR 100 C CL 47 E -64 (INTERIOR 201 )</t>
  </si>
  <si>
    <t>'084020307500640201</t>
  </si>
  <si>
    <t xml:space="preserve"> 20-AUG-2025 09:09:44 -- EPMCRMSVPRD Sr.Martha elena salazar de castaño con cdula 21658825 afirma es propietario del inmueble solicita nueo sericio de energa para mpio medellin barrio san jaier el socorro  requiere sericio bsico residencial a 110 V piso 2 solicita que EPM instale la red elctrica interna y certifiqueCarga mxima requerida en KVA: 96Niel de tensin: 1Tipo de sericio solicitado: Nuea cargaHay red elctrica cercana al predio: SiDistancia en metros:  10Se toma como referencia la direccin CR 100 CL 47 E 64 tel:3216343339   id 7a3abdcc-bd04-4685-8efa-c39ac20b7a9bdobrmosq Pedido automatico desde solicitud de sericio de energa01-Sep-2025 -- Actualizacion masia por pendientes de atencion WO0000003084835</t>
  </si>
  <si>
    <t>MARIA EUGENIA BUSTAMANTE COLORADO</t>
  </si>
  <si>
    <t>'RURAL_161022103000000205</t>
  </si>
  <si>
    <t>'161022103000000205</t>
  </si>
  <si>
    <t xml:space="preserve"> 20-AUG-2025 09:39:33 -- EPMCRMSVPRD Sr.maria eugenia bustamante  con cdula 43400097  afirma es propietario del inmueble solicita nueo sericio de energa para mpio caldas  da la chuscala  requiere sericio bsico residencial a 110 V piso 1 solicita que EPM instale la red elctrica interna y certifiqueCarga mxima requerida en KVA: 96Niel de tensin: 1Tipo de sericio solicitado: Nuea cargaHay red elctrica cercana al predio: SiDistancia en metros:  10Se toma como referencia la direccin RURAL161022103000000201RURAL CALDAS  tel3177308426Correo id 197b05ef-528e-43fa-b835-1067722c3473 dobrmosq Pedido automatico desde solicitud de sericio de energa01-Sep-2025 -- Actualizacion masia por pendientes de atencion WO0000003084835</t>
  </si>
  <si>
    <t>PED-3485182-R8W2</t>
  </si>
  <si>
    <t>MARIA DOLLY TABORDA CANO</t>
  </si>
  <si>
    <t>josemazotaborda@gmail.com</t>
  </si>
  <si>
    <t>'CR 60 CL 9 SUR -17 (INTERIOR 301 )</t>
  </si>
  <si>
    <t>'040620009000170301</t>
  </si>
  <si>
    <t xml:space="preserve"> 29-08-2025 11:03:59--FNXWEAPICRMPROD-414 SE LLEGA LA DIRECCIN Y SE LLAMA VA TELEFNICA EL USUARIO NO RESPONDE AL 323 727 85 64 Jhon Arboleda 25082025 13:28:49 Luis Jaier Garcia solicita reprogramar Por faor comunicarse antes de ir al 30523525731c23f7a8-d1a0-4495-b772-8165a6f83f70rsalazal 25-08-2025 16:59:56--NCORRRMOD-414 SE LLEGA LA DIRECCIN Y SE LLAMA VA TELEFNICA EL USUARIO NO RESPONDE AL 323 727 85 64 Jhon Arboleda 25082025 13:28:49-01-Sep-2025 -- Actualizacion masia por pendientes de atencion WO0000003084835</t>
  </si>
  <si>
    <t>PED-3485332-L7W3</t>
  </si>
  <si>
    <t>MARIA TERESA CELIS CANO</t>
  </si>
  <si>
    <t>gloriamual50@gmail.com</t>
  </si>
  <si>
    <t>'RURAL_147028520000000000</t>
  </si>
  <si>
    <t>'147028520000000000</t>
  </si>
  <si>
    <t xml:space="preserve"> 20-AUG-2025 12:46:50 -- EPMCRMSVPRD Usuaria en calidad de propietaria solicita conexin del sericio de energa por HV para la direccin RURAL147028520000000000 Vereda la cuchilla municipio de Medelln San Cristbal. Cerca a los tanques del arcoires. Informa que ya tienen red interna. Falta la red externa y el medidor. Presenta formulario diligenciado declaracin de cumplimiento matricula profesional del electricista Contrato ecino 191806 formato solicitud del sericio energa E1 formato P-689. por faor llamar al contacto: Maria Teresa Celis Cano. Numero de contacto 3137683435 - 3116045278. Pedido sujeto a erificacin en terreno.Pedido automatico desde solicitud de sericio de energa01-Sep-2025 -- Actualizacion masia por pendientes de atencion WO0000003084835</t>
  </si>
  <si>
    <t>PED-3485806-Q9V9</t>
  </si>
  <si>
    <t>JOSE MARIA BOTERO TOBON</t>
  </si>
  <si>
    <t>josebotero1965@gmail.com</t>
  </si>
  <si>
    <t>'RURAL_161021802000000001_PROV.161021802000000000</t>
  </si>
  <si>
    <t>'161021802000000001</t>
  </si>
  <si>
    <t xml:space="preserve"> 20-AUG-2025 13:08:27 -- EPMCRMSVPRD Presentan solicitud de HV para ser instalado todo por EPM solicitud diligenciada y firmada formato operador de red faor llamar a 3137643249.Pedido automatico desde solicitud de sericio de energa01-Sep-2025 -- Actualizacion masia por pendientes de atencion WO0000003084835</t>
  </si>
  <si>
    <t>PED-3485855-B7C3</t>
  </si>
  <si>
    <t>PAOLA ANDREA VELEZ ROJAS</t>
  </si>
  <si>
    <t>yoryo12358@gmail.com</t>
  </si>
  <si>
    <t>'RURAL_159097910000000111</t>
  </si>
  <si>
    <t>'159097910000000111</t>
  </si>
  <si>
    <t xml:space="preserve"> 20-AUG-2025 15:47:38 -- EPMCRMSVPRD En calidad de propietaria solicita sericio de energa habilitacin iienda Acometida y medidor para la direccin RURAL159097910000000111 La Estrella presenta documentacin completa se informa ANS. Faor comunicarse al celular 3207600129. Nota: Cliente indica que tiene el materia y requiere que EPM le instale el material se le explica el proceso insiste en el ingreso de la solicitud.Pedido automatico desde solicitud de sericio de energa01-Sep-2025 -- Actualizacion masia por pendientes de atencion WO0000003084835</t>
  </si>
  <si>
    <t>PED-3486441-H9Y1</t>
  </si>
  <si>
    <t>JUDY ESTELLA CORREA TABARES</t>
  </si>
  <si>
    <t>judyscorrea@gmail.com</t>
  </si>
  <si>
    <t>'CL 15 B CR 99 B -5 (INTERIOR 102 )</t>
  </si>
  <si>
    <t>'051915209200050102</t>
  </si>
  <si>
    <t xml:space="preserve"> 29-08-2025 15:01:01--FNXWEAPICRMPROD-460 falta instalar gabinetes eidencia cuatro apartamentos con proyecto futuro Jhon Arboleda 25082025 17:15:34Cliente Judy Estella Correa Tabares . Solicita la reprogramacin  del pedido PED-3486767-H2T6  confirma que solo an a instalar 3contador no an hacer mas instalaciones y requiere que reisen nueamente ya que cuentan con espacio para instalarlo   llamar antes de ir para un acuerdo de isita   telfono 3156450346 ID e236a01d-b98e-4e97-8749-b3fd7e89237b Mgutielu  26-08-2025 08:19:49--NCORRRMOD-460 falta instalar gabinetes eidencia cuatro apartamentos con proyecto futuro Jhon Arboleda 25082025 17:15:34-01-Sep-2025 -- Actualizacion masia por pendientes de atencion WO0000003084835</t>
  </si>
  <si>
    <t>PED-3486767-H2T6</t>
  </si>
  <si>
    <t>DEISY TATIANA VEGA AREDONDO</t>
  </si>
  <si>
    <t>deisytv16@gmail.com</t>
  </si>
  <si>
    <t>'RURAL_161071208500000001</t>
  </si>
  <si>
    <t>'161071208500000001</t>
  </si>
  <si>
    <t xml:space="preserve"> 20-AUG-2025 17:09:31 -- EPMCRMSVPRD Sr. Deisy Tatiana Vega Redondo con cdula 1026160803 En calidad de propietario solicita sericio nueo de energa HV para el municipio de Caldas Vda Urapanes requiere sericio bsico residencial a 110 V piso 1 solicita que EPM instale la red elctrica interna y certifique se toma como referencia la direccin RURAL161071208500000000161071208500000000 tel 3016172206 id 0d0ee49e-4d5c-4068-815c-bae42ebeebdc CHENAGIPedido automatico desde solicitud de sericio de energa01-Sep-2025 -- Actualizacion masia por pendientes de atencion WO0000003084835</t>
  </si>
  <si>
    <t>PED-3486795-Y1D6</t>
  </si>
  <si>
    <t>DIANA ASTUDILLO RAMIREZ</t>
  </si>
  <si>
    <t>dianapastudillo@gmail.com</t>
  </si>
  <si>
    <t>'CR 25 AB CL 55 -50 (INTERIOR 201 )</t>
  </si>
  <si>
    <t>'055225125000500201</t>
  </si>
  <si>
    <t xml:space="preserve"> 21-AUG-2025 09:14:51 -- EPMCRMSVPRD A tras del radicado 20250120153992 DIANA PATRICIA ASTUDILLO RAMIREZ cc 1128432840 solicita HV - Habilitacin de iienda de energa para la direccin CR 25 AB CL 55 -50 INTERIOR 201  aporta  Solicitud de alor agregado E1 RETIE CC Fotocopia factura predio ecino telefono contacto 3012261930 - e mail. DIANAPASTUDILLOGMAIL.COMPedido automatico desde solicitud de sericio de energa01-Sep-2025 -- Actualizacion masia por pendientes de atencion WO0000003084835</t>
  </si>
  <si>
    <t>MARELYN DURANGO MONTOYA</t>
  </si>
  <si>
    <t>'CL 38 D CR 26 H -19 (INTERIOR 401 )</t>
  </si>
  <si>
    <t>'053218406800190401</t>
  </si>
  <si>
    <t xml:space="preserve"> 21-AUG-2025 10:01:43 -- EPMCRMSVPRD Sra Marelyn Durango Montoya  CC 1146439246  solicita instalacin HV energa - construccin de domiciliaria y medidor ya cuenta con instalacin interna para la direccin CL 38 D CR 26 H -19 INTERIOR 401  del municipio de Medelln. Adjunta: . Presenta cdula formato de solicitud de energa retie factura ecina. Contacto: marleny durangi cel 3207316921 telfono: 3147730031Pedido automatico desde solicitud de sericio de energa01-Sep-2025 -- Actualizacion masia por pendientes de atencion WO0000003084835</t>
  </si>
  <si>
    <t>JUAN CARLOS RAVE GONZALEZ</t>
  </si>
  <si>
    <t>raulrave@hotmail.com</t>
  </si>
  <si>
    <t>'CL 34 A SUR CR 27 D -76 (INTERIOR 201 )</t>
  </si>
  <si>
    <t>'023214107400760201</t>
  </si>
  <si>
    <t xml:space="preserve"> 21-AUG-2025 13:50:47 -- EPMCRMSVPRD Sr. Juan Carlos Rae Monsale con cdula 98660219 afirma es propietario del inmueble solcita nueo sericio de energa para mpio Enigado barrio Uribe angel requiere sericio bsico residencial a 110 V piso 2 solicita que EPM instale la red elctrica externa ya que tiene red interna certificadaCarga mxima requerida en KVA: 90Niel de tensin: 1Tipo de sericio solicitado: Nuea cargaHay red elctrica cercana al predio: SiDistancia en metros: 10Se toma como referencia la direccin CL 34 A SUR CR 27 D -76 INTERIOR 201   tel. 3122746731 correo: raulraehotmail.com id 865e5cdd-209a-4a96-ba34-c88eeb622755 login rsalazalPedido automatico desde solicitud de sericio de energa01-Sep-2025 -- Actualizacion masia por pendientes de atencion WO0000003084835</t>
  </si>
  <si>
    <t>SARA MELISA YEPES</t>
  </si>
  <si>
    <t>sarisribon24@gmail.com</t>
  </si>
  <si>
    <t>'CL 49 AA CR 99 A -40 (INTERIOR 401 )</t>
  </si>
  <si>
    <t>'054919119100400401</t>
  </si>
  <si>
    <t xml:space="preserve"> 01-09-2025 13:50:22--FNXWEAPICRMPROD- 413 presentar declaracin de cumplimiento del electricista CL 49aa CR 99a 40 int 401 Angel Rodriguezse comunica la Sr sara melisa yepes para re programar la isita llamar antes de ir al tel:  3204768368311634318861aa157b-6902-47ef-953f-d7074c8c7afe dobrmosq 1092025 27-08-2025 16:37:19--NCORRRMOD- 413 presentar declaracin de cumplimiento del electricista CL 49aa CR 99a 40 int 401 Angel Rodriguez-01-Sep-2025 -- Actualizacion masia por pendientes de atencion WO0000003084835</t>
  </si>
  <si>
    <t>PED-3488349-V6Z7</t>
  </si>
  <si>
    <t>RODOLFO VELASQUEZ TORRES</t>
  </si>
  <si>
    <t>rodolfov1301@gmail.com</t>
  </si>
  <si>
    <t>'RURAL_146006000000000011</t>
  </si>
  <si>
    <t>'146006000000000011</t>
  </si>
  <si>
    <t xml:space="preserve"> 21-AUG-2025 16:04:35 -- EPMCRMSVPRD Sr. Rodolfo Velasquez Torres con cdula 71531914 afirma es propietario del inmueble solcita nueo sericio de energa para mpio MEDELLN barrio SAN JOS DE LA MONTAÑA requiere sericio bsico residencial a 110 V piso 1 solicita que EPM instale la red elctrica interna y certifique.Carga mxima requerida en KVA: 90Niel de tensin: 1Tipo de sericio solicitado: Nuea cargaHay red elctrica cercana al predio: SiDistancia en metros: 10Se toma como referencia la direccin RURAL146006000000000000BOQUERON PALMITAS SAN JOS DE LA MONTAÑA MEDELLN ANTIOQUIA tel. 3162970099 id 22c2b6e9-f1ff-41e2-99ac-6eb934ad39c7 login yalzasep. Pedido automatico desde solicitud de sericio de energa01-Sep-2025 -- Actualizacion masia por pendientes de atencion WO0000003084835</t>
  </si>
  <si>
    <t>PED-3488808-G1B9</t>
  </si>
  <si>
    <t>LUIS FERNANDO RODRIGUEZ ZAPATA</t>
  </si>
  <si>
    <t>wbeimarquiceno@hotmail.com</t>
  </si>
  <si>
    <t>'RURAL_136029930101000301</t>
  </si>
  <si>
    <t>'136029930101000301</t>
  </si>
  <si>
    <t xml:space="preserve"> 22-AUG-2025 08:55:45 -- EPMCRMSVPRD Propietaria solicita instalacin del sericio de energa para un tercer piso ubicado en CR 100A CL 57 43 INT 301 Anexa copia de cedula propietario compraenta autorizacin cananles de contacto declaracin retie copia de cedula y carn tcnico electricista Cel: 3105210697.Pedido automatico desde solicitud de sericio de energa01-Sep-2025 -- Actualizacion masia por pendientes de atencion WO0000003084835</t>
  </si>
  <si>
    <t>RUBEN DARIO BAENA RIVERA</t>
  </si>
  <si>
    <t>rudabari@gmail.com</t>
  </si>
  <si>
    <t>'RURAL_122015999880000101</t>
  </si>
  <si>
    <t>'122015999880000101</t>
  </si>
  <si>
    <t xml:space="preserve"> 22-AUG-2025 09:44:46 -- EPMCRMSVPRD Se presenta el Señor Rubn Daro Baena Riera con cdula 98539280 de Itag solicita instalacin de contador de energa uso residencial para el inmueble ubicado en la direccin RURAL122015999880000101 de Medelln Corregimiento de Santa Elena Vereda El Rosario.  Documentos que presenta: formato solicitud del sericio E1 solicitud de alor agregado cdula contrato ecino 13185496 declaracin de cumplimiento y tarjeta profesional.  Contacto: Rubn Baena - Cel. 33005573128. Faor llamar antes de ir la casa permanece sola.  Queda sujeto a erificacin en terreno.Pedido automatico desde solicitud de sericio de energa01-Sep-2025 -- Actualizacion masia por pendientes de atencion WO0000003084835</t>
  </si>
  <si>
    <t>PED-3489832-T8Z9</t>
  </si>
  <si>
    <t>JAIRO DE JESUS CANO ALVAREZ</t>
  </si>
  <si>
    <t>'CL 34 B CR 133 -57 (INTERIOR 301 )</t>
  </si>
  <si>
    <t>'083314203000570301</t>
  </si>
  <si>
    <t xml:space="preserve"> 22-AUG-2025 09:55:27 -- EPMCRMSVPRD Usuario solicita sericio de energa HV para la direccin CL 34 B CR 133 -157 INTERIOR 301 de Medelln presenta solicitud firmada y diligenciada declaracin de cumplimiento copia matricula electricista copia de cedula factura inmueble ecino telfono de contacto 3017026987 faor llamar antes de ir.Pedido automatico desde solicitud de sericio de energa01-Sep-2025 -- Actualizacion masia por pendientes de atencion WO0000003084835</t>
  </si>
  <si>
    <t>EDUAR FRANCISCO LOPEZ ARANGO</t>
  </si>
  <si>
    <t>Lopezarangoeduarfransico@gmail.com</t>
  </si>
  <si>
    <t>'RURAL_146024610000000001</t>
  </si>
  <si>
    <t>'146024610000000001</t>
  </si>
  <si>
    <t xml:space="preserve"> 22-AUG-2025 10:27:11 -- EPMCRMSVPRD El Sr Eduar Francisco Lopez Arango con C.C 1035875432 Tel 3203342560 solicita sericio de HV en la direccion de referencia RURAL146024610000000000RURALPALMITASMpio de Medellin correg Palmitas partidas de Ebejico solicita que EPM Certifique e instale red interna contador y acometidab58654d5-7063-4969-8890-80056a7e7c9dlaceagud51940755096laceagudPedido automatico desde solicitud de sericio de energa01-Sep-2025 -- Actualizacion masia por pendientes de atencion WO0000003084835</t>
  </si>
  <si>
    <t>PED-3489973-D4K6</t>
  </si>
  <si>
    <t>BEATRIZ QUINTERO MARTINEZ</t>
  </si>
  <si>
    <t>'RURAL_116005312515300101</t>
  </si>
  <si>
    <t>'116005312515300101</t>
  </si>
  <si>
    <t xml:space="preserve"> 22-AUG-2025 11:44:44 -- EPMCRMSVPRD Sra. Beatriz Quintero Martnez con cdula 1017133481 afirma es propietario del inmueble solcita nueo sericio de energa para el municipio de Medelln barrio Beln Aguas fras requiere sericio bsico residencial a 110 V piso  2 solicita que EPM instale la red elctrica externa ya cuenta con red elctrica interna y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RURAL116005312515300000116005312515300000 tel. 3137165557 id 5d51d5ad-1071-4c93-a179-66bbe8a4a491 aortizacorreo : yohanarestrepo320gmail.comPedido automatico desde solicitud de sericio de energa01-Sep-2025 -- Actualizacion masia por pendientes de atencion WO0000003084835</t>
  </si>
  <si>
    <t>VALERIA VERA OCHOA</t>
  </si>
  <si>
    <t>valeriaochoa241@gmail.com</t>
  </si>
  <si>
    <t>'CL 37 CR 106 A -78</t>
  </si>
  <si>
    <t>'083017006100780000</t>
  </si>
  <si>
    <t xml:space="preserve"> 22-AUG-2025 11:54:59 -- EPMCRMSVPRD Usuaria en calidad de propietaria solicita la instalacin del medidor de energa para la direccin CL 37 CR 106 A -78 de Medelln- Barrio San Jaier La Colina. Pta: Formulario diligenciado formato E1 cdula factura ecina contrato 734776 declaracin de cumplimiento y copia matricula del tcnico. Faor llamar antes de ir al celular 3245917321 Sra. Valeria Vera. Pedido automatico desde solicitud de sericio de energa01-Sep-2025 -- Actualizacion masia por pendientes de atencion WO0000003084835</t>
  </si>
  <si>
    <t>MARIA TERESA MARTINEZ BORJA</t>
  </si>
  <si>
    <t>'RURAL_116005312515300102</t>
  </si>
  <si>
    <t>'116005312515300102</t>
  </si>
  <si>
    <t xml:space="preserve"> 22-AUG-2025 12:01:01 -- EPMCRMSVPRD Sra. Mara Teresa Martnez Borja con cdula 30079806 afirma es propietaria del inmueble solcita nueo sericio de energa para el municipio de Medelln barrio Beln Aguas fras requiere sericio bsico residencial a 110 V piso  1 solicita que EPM instale la red elctrica externa ya cuenta con red elctrica interna y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RURAL116005312515300000116005312515300000 tel. 3137165557 id 5d51d5ad-1071-4c93-a179-66bbe8a4a491 aortizacorreo : yohanarestrepo320gmail.comPedido automatico desde solicitud de sericio de energa01-Sep-2025 -- Actualizacion masia por pendientes de atencion WO0000003084835</t>
  </si>
  <si>
    <t>LUZ MARINA ARROYAVE OCAMPO</t>
  </si>
  <si>
    <t>marinarroyave123@gmail.com</t>
  </si>
  <si>
    <t>'CL 39 SUR CR 24 G -13 (INTERIOR 301 )</t>
  </si>
  <si>
    <t>'023219004700130301</t>
  </si>
  <si>
    <t xml:space="preserve"> 22-AUG-2025 13:29:37 -- EPMCRMSVPRD Se presenta la señora Luz Marina Arroyae Ocampo con cdula 43750286 para solicitar acometida y medidor de energa en la direccin CL 39 SUR CR 24 G -13 INTERIOR 301  en el municipio de Enigado en el barrio Chingui 2. Presenta formato solicitud del sericio diligenciado formato sericios de alor agregado copia de cdula del propietario factura ecina contrato 12822930 declaracin de cumplimiento copia de matrcula profesional . Celular de contacto: 3128813823 -  3013361755 llamar antes de ir. Pedido automatico desde solicitud de sericio de energa01-Sep-2025 -- Actualizacion masia por pendientes de atencion WO0000003084835</t>
  </si>
  <si>
    <t>HERNAN DARIO GOMEZ MORA</t>
  </si>
  <si>
    <t>hernand012@hotmail.com</t>
  </si>
  <si>
    <t>'CL 39 A CR 118 B -53 (INTERIOR 202 )</t>
  </si>
  <si>
    <t>'083119108200530202</t>
  </si>
  <si>
    <t xml:space="preserve"> 22-AUG-2025 15:05:04 -- EPMCRMSVPRD Se presenta el señor Hernan Dario Gomez Mora con cdula 1.000.898.160 de Medelln solicita instalacin de contador de energa y acometida uso residencial para el inmueble ubicado en la direccin CL 39 A CR 118 B -55 INTERIOR 201  de Medelln San Jaier.  Documentos que presenta: formato solicitud del sericio E1 solicitud de alor agregado cdula contrato ecino 11110681 declaracin de cumplimiento y tarjeta profesional.  Contacto: Hernan Dario Gomez Mora - Cel. 318 237 48 43 - 300 309 97 30  Faor llamar antes de ir la casa permanece sola.  Queda sujeto a erificacin en terreno. Pedido automatico desde solicitud de sericio de energa01-Sep-2025 -- Actualizacion masia por pendientes de atencion WO0000003084835</t>
  </si>
  <si>
    <t>SOL BEATRIZ ALVAREZ</t>
  </si>
  <si>
    <t>marysoll2323@gmail.com</t>
  </si>
  <si>
    <t>'RURAL_122001344800000002_PROV.122001344800000000</t>
  </si>
  <si>
    <t>'122001344800000002</t>
  </si>
  <si>
    <t xml:space="preserve"> 22-AUG-2025 15:28:13 -- EPMCRMSVPRD Cliente requiere solicitud del sericio de energa por h presenta declaracin de cumplimiento. Cliente solicita contactarlo antes de la isita. Se indica que la solicitud queda sujeta a erificacin tcnica.Pedido automatico desde solicitud de sericio de energa01-Sep-2025 -- Actualizacion masia por pendientes de atencion WO0000003084835</t>
  </si>
  <si>
    <t>PED-3491129-D9J7</t>
  </si>
  <si>
    <t>HECTOR VARON MORENO</t>
  </si>
  <si>
    <t>claudia85zabala@gmail.com</t>
  </si>
  <si>
    <t>CR 107 CL 35 -34 (INTERIOR 103 )</t>
  </si>
  <si>
    <t>'RURAL_116005312515600105</t>
  </si>
  <si>
    <t>'116005312515300001</t>
  </si>
  <si>
    <t xml:space="preserve"> 22-AUG-2025 15:47:20 -- EPMCRMSVPRD Sr. Hctor Barn moreno con cdula 93372430 afirma es propietario del inmueble solicita nueo sericio de energa para mpio Medelln Vereda beln aguas fras  requiere sericio bsico residencial a 110 V piso 1 solicita que EPM instale la red elctrica externaCarga mxima requerida en KVA: 96Niel de tensin: 1Tipo de sericio solicitado: Nuea cargaHay red elctrica cercana al predio: SiDistancia en metros: 10Se toma como referencia la direccin RURAL116005312515300000116005312515300000 tel 3057423189 id 45b8cb6b-21e8-43f5-a485-3f175abeb573 login lsalazho Pedido automatico desde solicitud de sericio de energa01-Sep-2025 -- Actualizacion masia por pendientes de atencion WO0000003084835</t>
  </si>
  <si>
    <t>JUAN ESTEBAN RESTREPO GUTIERREZ</t>
  </si>
  <si>
    <t>jerg1979@gmail.com</t>
  </si>
  <si>
    <t>'CL 51 A SUR CR 67 -56 (INTERIOR 201 )</t>
  </si>
  <si>
    <t>'045611107000560201</t>
  </si>
  <si>
    <t xml:space="preserve"> 01-09-2025 14:05:50--FNXWEAPICRMPROD-405413422 instalacin pendiente usuario debe presentar declaracin de cumplimiento del tcnico electricista permiso de seridumbre para acometida canalizada por zona erde y acera de casa ecina y realizar adecuaciones en Red interna cambiar cable nmero 10 por cable nmero 8 en pase instalar tomas de seguridad gfci y tapar o empotrar tubera sch40 en pared iienda ubicada en San Antonio de Prado calle 51 a sur  67-56 201 atiende el señor Juan Carlos Restrepo se deja registro fotogrfico y notificacin por escrito donde se informa que deben reprogramar pedido cuando termine el trabajos. Oberto SantosUsuario se presenta a la oficina para agendar nueamente la isita indica que ya tiene los requisitos solicitados en la isita anterior. 28-08-2025 16:27:47--NCORRRMOD-405413422 instalacin pendiente usuario debe presentar declaracin de cumplimiento del tcnico electricista permiso de seridumbre para acometida canalizada por zona erde y acera de casa ecina y realizar adecuaciones en Red interna cambiar cable nmero 10 por cable nmero 8 en pase instalar tomas de seguridad gfci y tapar o empotrar tubera sch40 en pared iienda ubicada en San Antonio de Prado calle 51 a sur  67-56 201 atiende el señor Juan Carlos Restrepo se deja registro fotogrfico y notificacin por escrito donde se informa que deben reprogramar pedido cuando termine el trabajos. Oberto Santos-01-Sep-2025 -- Actualizacion masia por pendientes de atencion WO0000003084835</t>
  </si>
  <si>
    <t>PED-3491224-H6C2</t>
  </si>
  <si>
    <t>RODOLFO QUINTERO MARTINEZ</t>
  </si>
  <si>
    <t>'RURAL_116005312515300103</t>
  </si>
  <si>
    <t>'116005312515300103</t>
  </si>
  <si>
    <t xml:space="preserve"> 22-AUG-2025 16:01:45 -- EPMCRMSVPRD Sr. Rodolfo Quintero Martinez con cdula 1214747991 afirma es propietario del inmueble solicita nueo sericio de energa para mpio Medelln Vereda belen aguas frias requiere sericio bsico residencial a 110 V piso 1 solicita que EPM instale la red elctrica externaCarga mxima requerida en KVA: 96Niel de tensin: 1Tipo de sericio solicitado: Nuea cargaHay red elctrica cercana al predio: SiDistancia en metros: 10Se toma como referencia la direccin RURAL116005312515300000116005312515300000 tel 3218822019 id 45b8cb6b-21e8-43f5-a485-3f175abeb573 login lsalazho Pedido automatico desde solicitud de sericio de energa01-Sep-2025 -- Actualizacion masia por pendientes de atencion WO0000003084835</t>
  </si>
  <si>
    <t>JENIFER  ADRIANA RIVERA  GONZALEZ</t>
  </si>
  <si>
    <t>JENNILEOGE@GMAIL.COM</t>
  </si>
  <si>
    <t>'RURAL_147048470000000001</t>
  </si>
  <si>
    <t>'147048470000000001</t>
  </si>
  <si>
    <t xml:space="preserve"> 22-AUG-2025 16:36:36 -- EPMCRMSVPRD La Sra Jenifer Adriana Riera Gonzalez con C.C 39178138 TEL 3113519501 Solicita sericio de HV en la direccion de referencia RURAL147048470000000000TRAVESIAS Mpio de Medellin correg San Cristobal da traesias cr 150 cl 67 -21  informa que ya tiene la red interna instalada y certificada solicita que EPM instale contador y acometida 87104d0d-0d70-4385-b6e2-e5649f61d2c6laceagudPedido automatico desde solicitud de sericio de energa01-Sep-2025 -- Actualizacion masia por pendientes de atencion WO0000003084835</t>
  </si>
  <si>
    <t>PED-3491360-M8J3</t>
  </si>
  <si>
    <t>JOHN JAIRO PEREZ MARTINEZ</t>
  </si>
  <si>
    <t>mejiajhon649@gmail.com</t>
  </si>
  <si>
    <t>'CR 112 C CL 14 A -20 (INTERIOR 112 )</t>
  </si>
  <si>
    <t>'081122304100200112</t>
  </si>
  <si>
    <t xml:space="preserve"> 22-AUG-2025 16:51:56 -- EPMCRMSVPRD Propietario: John Jairo Perez Martinez Cedula: 98451463 de Betania Celular: 3004333862  3014672894 Correo: mejiajhon649gmail.com Solicitud: Conexin para matrcula por HV no requiere nieles de corto circuito tipo de carga Monofsica y demanda futura de KVA 9.6 Direccin: CR 111 C 014 A 022 Municipio: Medelln AltaVista. Documentos aportados: Solicitud diligenciada.Electricista: Edwar Alexander Perez Martnez Cedula: 71230913 TP: 117983. Cel: 3205151540.Pedido automatico desde solicitud de sericio de energa01-Sep-2025 -- Actualizacion masia por pendientes de atencion WO0000003084835</t>
  </si>
  <si>
    <t>JOSE LUBIN MOSQUERA</t>
  </si>
  <si>
    <t>CR 2 CL 48 -186 (INTERIOR 201 )</t>
  </si>
  <si>
    <t>'CR 2 AF CL 47 -72 (INTERIOR 319 )</t>
  </si>
  <si>
    <t>'054022167000720319</t>
  </si>
  <si>
    <t xml:space="preserve"> 22-AUG-2025 18:50:19 -- EPMCRMSVPRD Sr. Jose Lubin Mosquera con cdula 4826659 En calidad de propietario solicita sericio nueo de energa HV para el municipio de Medelln B. buenos aires requiere sericio bsico residencial a 110 V piso 3 solicita que EPM instale la red elctrica interna y certifique se toma como referencia la direccin CR 2 AF CL 47 -72 INTERIOR 2219  tel 3147965910 id f804fe70-5662-42fc-9d48-21738efdc209 CHENAGIPedido automatico desde solicitud de sericio de energa01-Sep-2025 -- Actualizacion masia por pendientes de atencion WO0000003084835</t>
  </si>
  <si>
    <t>FRAN ANDERSON GALLEGO LONDOÑO</t>
  </si>
  <si>
    <t>frangallego54321@gmail.com</t>
  </si>
  <si>
    <t>CR 20 A CL 56 -82</t>
  </si>
  <si>
    <t>'CR 20 A CL 56 -74 (INTERIOR 201 )</t>
  </si>
  <si>
    <t>'055220106000740201</t>
  </si>
  <si>
    <t xml:space="preserve"> 23-AUG-2025 11:13:11 -- EPMCRMSVPRD Sr. Fran Anderson Gallego Londoño  con cdula 1017138637  afirma es propietario del inmueble solcita nueo sericio de energa para mpio Medelln barrioel pinal  requiere sericio bsico residencial a 110 V piso 2  solicita que EPM instale la red elctrica externa y el contador Carga mxima requerida en KVA: 90Niel de tensin: 1Tipo de sericio solicitado: Nuea cargaHay red elctrica cercana al predio: SiDistancia en metros:10Se toma como referencia la direccin cr 20 a cl 56 -74 tel.3022498472  id d89b3ffc-b908-446c-99fd-f06b56855f04 ahenlond Pedido automatico desde solicitud de sericio de energa01-Sep-2025 -- Actualizacion masia por pendientes de atencion WO0000003084835</t>
  </si>
  <si>
    <t>LUIS NORBERTO RESTREPO RESTREPO</t>
  </si>
  <si>
    <t>luisrestrepo621@gmail.com</t>
  </si>
  <si>
    <t>'CR 99 E CL 49 -39 (INTERIOR 332 )</t>
  </si>
  <si>
    <t>'054929509000390332</t>
  </si>
  <si>
    <t xml:space="preserve"> 25-AUG-2025 08:12:52 -- EPMCRMSVPRD Se presenta el señor Luis Norberto Restrepo Restrepo con cdula 8309781 de Medellin solicita instalacin de contador de energa uso residencial para el inmueble ubicado en la direccin CR 99 E CL 49 -39 INTERIOR 301  de Medelln Barrio Juan 23 .  Documentos que presenta: formato solicitud del sericio E1 solicitud de alor agregado cdula contrato ecino 11346793 energa declaracin de cumplimiento y tarjeta profesional.  Contacto: Luis Norberto Restrepo Restrepo - Cel. 321 868 98 44.   Faor llamar antes de ir la casa permanece sola.  Queda sujeto a erificacin en terreno. Pedido automatico desde solicitud de sericio de energa01-Sep-2025 -- Actualizacion masia por pendientes de atencion WO0000003084835</t>
  </si>
  <si>
    <t>YURLEY ALVAREZ ORTIZ</t>
  </si>
  <si>
    <t>yurleyalvarezortiz@gmail.com</t>
  </si>
  <si>
    <t>'RURAL_147018040000000201</t>
  </si>
  <si>
    <t>'147018040000000201</t>
  </si>
  <si>
    <t xml:space="preserve"> 25-AUG-2025 08:31:51 -- EPMCRMSVPRD Usuaria en calidad de propietaria solicita conexin del sericio de energa por HV para la direccin RURAL147018040000000201 Vereda el Patio municipio de Medelln San Cristbal. Informa que ya tienen red interna. Falta la red externa y el medidor. Presenta formulario diligenciado declaracin de cumplimiento matricula profesional del electricista Contrato ecino 12351446 formato solicitud del sericio energa E1 formato P-689. por faor llamar al contacto: Yurley Alarez Ortiz. Numero de contacto 324 649 0860. Pedido sujeto a erificacin en terreno.Pedido automatico desde solicitud de sericio de energa01-Sep-2025 -- Actualizacion masia por pendientes de atencion WO0000003084835</t>
  </si>
  <si>
    <t>PED-3492008-N8P2</t>
  </si>
  <si>
    <t>ARNULFO ANTONIO SEPULVEDA ESCOBAR</t>
  </si>
  <si>
    <t>'CL 39 BE CR 113 B -27 (INTERIOR 201 )</t>
  </si>
  <si>
    <t>'083119253200270201</t>
  </si>
  <si>
    <t xml:space="preserve"> 25-AUG-2025 08:59:55 -- EPMCRMSVPRD Arnulfo Antonio Sepleda EscobarCC. 7004745Tels. 3168602180Buen da cliente solicita HV energa presenta documentos completos faor llamar antes de ir gracias. La solicitud es presentada por Yudy AndreaVilla Ramrez CC. 43201525 con Cel. 3146664718CL 39 BE CR 113 B -27 INTERIOR 201 TE:https:solicitudmatricula.conte.org.co:8080VAADINdynamicresource009e52909-1b09-408e-85ca-84d588e6f7f771794169.pdfPedido automatico desde solicitud de sericio de energa01-Sep-2025 -- Actualizacion masia por pendientes de atencion WO0000003084835</t>
  </si>
  <si>
    <t>MARIBEL CASTAÑO CASTAÑO</t>
  </si>
  <si>
    <t>'CL 39 BE CR 113 B -27 (INTERIOR 301 )</t>
  </si>
  <si>
    <t>'083119253200270301</t>
  </si>
  <si>
    <t xml:space="preserve"> 25-AUG-2025 09:12:35 -- EPMCRMSVPRD Maribel Castaño CastañoCC. 1017168808Tels. 3145678171Buen da cliente solicita HV energa presenta documentos completos faor llamar antes de ir gracias. La solicitud es presentada por Yudy AndreaVilla Ramrez CC. 43201525 con Cel. 3146664718CL 39 BE CR 113 B -27 INTERIOR 301 TE:https:solicitudmatricula.conte.org.co:8080VAADINdynamicresource009e52909-1b09-408e-85ca-84d588e6f7f771794169.pdfPedido automatico desde solicitud de sericio de energa01-Sep-2025 -- Actualizacion masia por pendientes de atencion WO0000003084835</t>
  </si>
  <si>
    <t>CLAUDIA MILENA CASTAÑO CASTAÑO</t>
  </si>
  <si>
    <t>alfredobrocha19@gmail.com</t>
  </si>
  <si>
    <t>'CL 39 BE CR 113 B -27 (INTERIOR 401 )</t>
  </si>
  <si>
    <t>'083119253200270401</t>
  </si>
  <si>
    <t xml:space="preserve"> 25-AUG-2025 09:46:20 -- EPMCRMSVPRD Propietaria del inmueble solicita instalacin nuea sericio de energia residencial construccin de domiciliaria acometida y medidor presenta formularios E1 y P-689 diligenciados y firmados cdula cuenta de sericios ecino CL 39 BE CR 113 B -27 Medellin contrato 669689 declaracin de cumplimiento y matricula profesional electricista Pedido automatico desde solicitud de sericio de energa01-Sep-2025 -- Actualizacion masia por pendientes de atencion WO0000003084835</t>
  </si>
  <si>
    <t>GLORIA PATRICIA ECHAVARRIA PINEDA</t>
  </si>
  <si>
    <t>riosalbe20@gmail.com</t>
  </si>
  <si>
    <t>'RURAL_116005603005000201</t>
  </si>
  <si>
    <t>'116005603005000201</t>
  </si>
  <si>
    <t xml:space="preserve"> 25-AUG-2025 10:00:52 -- EPMCRMSVPRD Rad 20250120156344 usuaria Gloria Patricia Echaarria Pineda cc 21448926 tel. 3128182672 solicita legalizacin de energa en modalidad HV para la direccin CR 110 CL 30 -55 INTERIOR 102  de Medelln. Adjunta cc solicitante formato alor agregado E1 EDELLN Declaracin del Cumplimiento RETIE firmada por Tcnico ALBEIRO DE JESUS RIOS GARCIA CC 15339652 MAT 57761 cuenta contrato 12670787 con direccin RURAL 116005602901000000. Correo johanna.gprgmail.comPedido automatico desde solicitud de sericio de energa01-Sep-2025 -- Actualizacion masia por pendientes de atencion WO0000003084835</t>
  </si>
  <si>
    <t>ALEJANDRA MARIA VELEZ ORTIZ</t>
  </si>
  <si>
    <t>aleja-tata1@hotmail.com</t>
  </si>
  <si>
    <t>'CL 65 CR 140 -93 (INTERIOR 331 )</t>
  </si>
  <si>
    <t>'086415000000930331</t>
  </si>
  <si>
    <t xml:space="preserve"> 25-AUG-2025 10:45:11 -- EPMCRMSVPRD Se presenta el Victor Ortiz en calidad de electrico de la señora Alejandra Maria Velez Ortiz solicitando la conexin del sericio de energa por HV para la direccin CL 65 CR 140 -93 INTERIOR 331  Barrio Aguas Frias municipio de Medelln San Cristbal. Informa que ya tienen red interna. Falta la red externa y el medidor. Presenta formulario diligenciado declaracin de cumplimiento matricula profesional del electricista Contrato ecino 13062525 formato solicitud del sericio energa E1 formato P-689. por faor llamar al contacto: Alejandra Maria Velez Ortiz. Numero de contacto 3225622384. Pedido sujeto a alidacin en terreno.Pedido automatico desde solicitud de sericio de energa01-Sep-2025 -- Actualizacion masia por pendientes de atencion WO0000003084835</t>
  </si>
  <si>
    <t>BETHY DEL CARMEN VASQUEZ NUÑEZ</t>
  </si>
  <si>
    <t>bethyvasquez@gmail.com</t>
  </si>
  <si>
    <t>'CL 6 SUR CR 80 AA -78 (INTERIOR 217 )</t>
  </si>
  <si>
    <t>'040816000110780217</t>
  </si>
  <si>
    <t xml:space="preserve"> 25-AUG-2025 11:19:15 -- EPMCRMSVPRD Gustao Alberto Deossa Gomez C.C 15.456.161 en calidad de tramitador del electricista Juan Guillermo Diaz Villada y del propietario Bethy del Carmen Vsquez Nuñez C.C 43.514.323 solicitan legalizar sericio de energa para la direccin CL 6 SUR CR 80 AA -78 INTERIOR 217  Municipio de Medellin presenta solicitud de sericio solicitud C-024 firmadas y diligenciadas copia de la cdula declaracin de cumplimiento RETIE copia de la tarjeta profesional del electricista factura de la instalacin contrato nmero 2713476. Celular  - 3117966968 Usuario solicita ser contactado antes de la isita. SUJETO A VALIDACIN EN TERRENO. Pedido automatico desde solicitud de sericio de energa01-Sep-2025 -- Actualizacion masia por pendientes de atencion WO0000003084835</t>
  </si>
  <si>
    <t>ANTONIO MORGADO QUIROGA</t>
  </si>
  <si>
    <t>antoniomorgadoquiroga@hotmail.com</t>
  </si>
  <si>
    <t>'RURAL_163007344000000001</t>
  </si>
  <si>
    <t>'163007344000000001</t>
  </si>
  <si>
    <t xml:space="preserve"> 01-09-2025 08:29:01--FNXWEAPICRMPROD-414 no fue posible ubicar al señor Morgado Antonio Quiroga no responde telfono y mensajes de WhatsApp la propiedad se encuentra sola en el momento de la isita se deja registro fotogrfico de llamadas mensajes de WhatsApp y direccin iienda ubicada en ereda el ajizal Itag 1630073440..101 sector el beneficio usuario debe reprogramar isita. Oberto Santos 29082025 10:18:26Sr Antonio Morgado Quiroga  solicita reprogramar pedido informa que ya cumple con los requisitos brindados por el personal desea que lo llamen antes de ir al telfono: 3178539906 -- 3117183087  ictor jmoraru  d3cb6056-349a-473e-b604-1fffcf1d4531  01-09-2025 08:23:09--NCORRRMOD-414 no fue posible ubicar al señor Morgado Antonio Quiroga no responde telfono y mensajes de WhatsApp la propiedad se encuentra sola en el momento de la isita se deja registro fotogrfico de llamadas mensajes de WhatsApp y direccin iienda ubicada en ereda el ajizal Itag 1630073440..101 sector el beneficio usuario debe reprogramar isita. Oberto Santos 29082025 10:18:26-01-Sep-2025 -- Actualizacion masia por pendientes de atencion WO0000003084835</t>
  </si>
  <si>
    <t>PED-3492765-L8M3</t>
  </si>
  <si>
    <t>BLANCA GLADYS OROZCO JARAMILLO</t>
  </si>
  <si>
    <t>gladisjaramillo@hotmail.com</t>
  </si>
  <si>
    <t>'RURAL_114009052000000201_114009052000000201</t>
  </si>
  <si>
    <t>'114009052000000301</t>
  </si>
  <si>
    <t xml:space="preserve"> 25-AUG-2025 11:57:59 -- EPMCRMSVPRD En calidad de propietaria la señora Blanca Orozco solicita la instalacin del sericio de energa para el inmueble ubicado en la direccin RURAL114009052000000201114009052000000201. contrato ecino 12970722- Vereda manzanillo las tres por el lado de los taques dos cuadras mirador del cielo.Pedido automatico desde solicitud de sericio de energa01-Sep-2025 -- Actualizacion masia por pendientes de atencion WO0000003084835</t>
  </si>
  <si>
    <t>JORGE GUSTAVO SILVA</t>
  </si>
  <si>
    <t>'CR 98 B CL 58 B -142</t>
  </si>
  <si>
    <t>'055928208201420000</t>
  </si>
  <si>
    <t xml:space="preserve"> 25-AUG-2025 14:06:12 -- EPMCRMSVPRD Usuario Jorge Gustao Sila solicita h  red interna Cel 3136792152.CR 98 B CL 58 B -142 MEDELLN ANTIOQUIA. Pedido automatico desde solicitud de sericio de energa01-Sep-2025 -- Actualizacion masia por pendientes de atencion WO0000003084835</t>
  </si>
  <si>
    <t>PED-3493164-J8R9</t>
  </si>
  <si>
    <t>ANGELO MOSQUERA MORENO</t>
  </si>
  <si>
    <t>'CL 28 CR 79 -138 (INTERIOR 306 )</t>
  </si>
  <si>
    <t>'052718009001380306</t>
  </si>
  <si>
    <t xml:space="preserve"> 25-AUG-2025 14:47:07 -- EPMCRMSVPRD Sr.angel Mosquera  moreno  con cdula 1128480811 afirma es propietario del inmueble solcita nueo sericio de energa para mpio medellin  barrio robledo miramar  requiere sericio bsico residencial a 110 V piso  3  solicita que EPM instale la acometida con e lcontador  red certificada .Se toma como referencia la direccin CL 28 CR 79 -138 INTERIOR 101  tel. 3022913545  id 9dd07e5b-2c90-4c38-8453-bd1616f8e18c login lasquem Pedido automatico desde solicitud de sericio de energa01-Sep-2025 -- Actualizacion masia por pendientes de atencion WO0000003084835</t>
  </si>
  <si>
    <t>PED-3493440-C1R7</t>
  </si>
  <si>
    <t>MARIA MAGDALENA PAREJA ALVAREZ</t>
  </si>
  <si>
    <t>parejamagdalena935@gmail.com</t>
  </si>
  <si>
    <t>'CR 52 CL 143 SUR -203 (INTERIOR 236 )</t>
  </si>
  <si>
    <t>'004522003002030236</t>
  </si>
  <si>
    <t xml:space="preserve"> 25-AUG-2025 15:19:50 -- EPMCRMSVPRD En calidad de propietaria solicita habilitacin iienda energa con red interna bsica direccin CR 52 CL 143 SUR -203 INTERIOR 236 br la Mansin celular 3017161324 Mara Magdalena Pareja.Pedido automatico desde solicitud de sericio de energa01-Sep-2025 -- Actualizacion masia por pendientes de atencion WO0000003084835</t>
  </si>
  <si>
    <t>PED-3493723-C4T4</t>
  </si>
  <si>
    <t>EVERNY RUBIO CORDOBA</t>
  </si>
  <si>
    <t>'CR 80 CL 24 F -40 (INTERIOR 101 )</t>
  </si>
  <si>
    <t>'052820004600400101</t>
  </si>
  <si>
    <t xml:space="preserve"> 25-AUG-2025 17:41:45 -- EPMCRMSVPRD Sra Eerny Rubio Cc 1077600211 en calidad de propietaria solicita h a 110 solicita la instalacion del contador y de la acometida ya cuenta con la red interna instalada y certificadaTel 3045567641-3147836303Mcpio MedellinBarrio Manrique la CruzDir CR 80 CL 24 F -40Se informa ans y cobrosId a9d1f0ac-9d0c-45c2-922a-9ad6e324f25bcareizaPedido automatico desde solicitud de sericio de energa01-Sep-2025 -- Actualizacion masia por pendientes de atencion WO0000003084835</t>
  </si>
  <si>
    <t>PED-3494469-Q9H9</t>
  </si>
  <si>
    <t>ADRIANA MIRLEY CORREA TORRES</t>
  </si>
  <si>
    <t>adri.781@hotmail.com</t>
  </si>
  <si>
    <t>'RURAL_146017020000000001_PROV.RURAL_14601702000000</t>
  </si>
  <si>
    <t>'146017020000000001</t>
  </si>
  <si>
    <t xml:space="preserve"> 26-AUG-2025 08:50:28 -- EPMCRMSVPRD La señora Adriana Mirley Correa Torres con cdula 43273455 en calidad de propietario solicita HV en el municipio de Medelln ereda la aldea parte alta se toma como referencia la direccin RURAL146017020000000000RURALPALMITAS informa que ya tiene la red elctrica interna instalada y certificada.  Telfono 3146824381  Id:4bd205d2-3dcb-4a68-9f5a-32b7b420d9ab  ymunagPedido automatico desde solicitud de sericio de energa01-Sep-2025 -- Actualizacion masia por pendientes de atencion WO0000003084835</t>
  </si>
  <si>
    <t>PED-3495196-Z1L5</t>
  </si>
  <si>
    <t>MARY HIGUITA</t>
  </si>
  <si>
    <t>solhiguitapelaez@gmail.com</t>
  </si>
  <si>
    <t>'CL 59 CR 120 F -3 (INTERIOR 215 )</t>
  </si>
  <si>
    <t>'085219000600030215</t>
  </si>
  <si>
    <t xml:space="preserve"> 26-AUG-2025 09:15:21 -- EPMCRMSVPRD Sra Mary Higuita con cc 1014239596 en calidad de propietaria solicita HV a 110   mun medellinbarrio san Jaier la loma dir CL 59 CR 120 F -3 INTERIOR 215  tel: 3104819977  tiene red interna instalada y certificada  id 9feeb4bf-9ca8-4123-b725-bdd4fb5ff71c  ltanganPedido automatico desde solicitud de sericio de energa01-Sep-2025 -- Actualizacion masia por pendientes de atencion WO0000003084835</t>
  </si>
  <si>
    <t>PED-3495289-H2C3</t>
  </si>
  <si>
    <t>JAVIER ANTONIO SIERRA RODAS</t>
  </si>
  <si>
    <t>javiersierra423@gmail.com</t>
  </si>
  <si>
    <t>'CR 52 CL 139 SUR -54 (INTERIOR 336 )</t>
  </si>
  <si>
    <t>'003522009000540336</t>
  </si>
  <si>
    <t xml:space="preserve"> 26-AUG-2025 09:20:56 -- EPMCRMSVPRD Jaier Antonio Sierra Rodas C.C 1.001.469.504 en calidad de propietario solicita sericio de energa por habilitacin iienda acometida y medidor para la direccin CR 52 CL 139 SUR -54 INTERIOR 336  Municipio de Caldas Barrio minuto de Dios. Presenta solicitud firmada y diligenciada copia de la cdula declaracin de cumplimiento RETIE copia de la tarjeta profesional y cdula del electricista y factura del primer piso contrato 5857547. Celular  - 3007523261. Usuaria solicita ser contactado antes de la isita. Nota: Se entrega cartilla para usuario del sericio de energa. SUJETO A VALIDACIN EN TERRENO.Pedido automatico desde solicitud de sericio de energa01-Sep-2025 -- Actualizacion masia por pendientes de atencion WO0000003084835</t>
  </si>
  <si>
    <t>PED-3495303-X2B8</t>
  </si>
  <si>
    <t>MILDRE YIVIRI PACHECO ALVAREZ</t>
  </si>
  <si>
    <t>pachecomildre4@gmail.com</t>
  </si>
  <si>
    <t>'CL 49 AA CR 99 EE -58 (INTERIOR 1132 )</t>
  </si>
  <si>
    <t>'054919119550581132</t>
  </si>
  <si>
    <t xml:space="preserve"> 26-AUG-2025 10:09:40 -- EPMCRMSVPRD SE PRESENTA USUARIO EN CALIDAD DE QUIEN DICE SER EL PROPIETARIO MILDRE YIVIRI PACHECO ALVAREZ CON PPT 4556088 SOLICITANDO SERVICIO DE H.V. CONSTRUCCIN DE ACOMETIDA Y MEDIDOR PARA LA INSTALACION RESIDENCIAL EN LA DIRECCIN CL 49 AA CR 99 EE -58 INTERIOR 1132  EN EL MUNICIPIO DE MEDELLIN BARRIO SAN JAVIER SECTOR LA DIVIZA   DEPARTAMENTO DE ANTIOQUIA PRESENTA CDULA DE CIUDADANA SOLICITUD DILIGENCIADA CARTA DE REQUISITOS TCNICOS COPIA DE LA TARJETA PROFESIONAL DEL TCNICO ELECTRICISTA QUE CERTIFICA LA INSTALACIN FACTURA DE SERVICIOS DE INSTALACION VECINA  A LA VUELTA DE LA ESQUINA CONTRATO 12224651 TELEFONO DE CONTACTO 3215159273 LLAMAR ANTES DE IR SUJETO A VERIFICACIN.Pedido automatico desde solicitud de sericio de energa01-Sep-2025 -- Actualizacion masia por pendientes de atencion WO0000003084835</t>
  </si>
  <si>
    <t>PED-3495480-X6T3</t>
  </si>
  <si>
    <t>ROSALBA  MARTINEZ CASTRO</t>
  </si>
  <si>
    <t>martica1955@hotmail.com</t>
  </si>
  <si>
    <t>RURAL_122003610000000000_122003610000000000</t>
  </si>
  <si>
    <t>'RURAL_122003602000000001_PROV.VEREDA MEDIA LUNA</t>
  </si>
  <si>
    <t>'122003602000000001</t>
  </si>
  <si>
    <t xml:space="preserve"> 26-AUG-2025 10:13:34 -- EPMCRMSVPRD Se solicita la habilitacin de la iienda sericio ubicado en la VEREDA MEDIA LUNA con ruta cercana RURAL122003602000000000 correspondiente al estrato 2 Dos.La persona de contacto es Rosalba Martnez Castro celular 314 489 93 01. Por faor comunicarse preiamente para agendar la isita. Presentar certificado de RETIE en el terreno.Nota: La habilitacin de la iienda genera un cobro adicional correspondiente al 19  del IVA.Pedido automatico desde solicitud de sericio de energa01-Sep-2025 -- Actualizacion masia por pendientes de atencion WO0000003084835</t>
  </si>
  <si>
    <t>PED-3495489-Y0X9</t>
  </si>
  <si>
    <t>ERICA JOHANA URREGO MANCO</t>
  </si>
  <si>
    <t>ericaurrego.eu@gmail.com</t>
  </si>
  <si>
    <t>'CL 57 B CR 16 B -59 (INTERIOR 149 )</t>
  </si>
  <si>
    <t>'055117206200590149</t>
  </si>
  <si>
    <t xml:space="preserve"> 26-AUG-2025 10:25:51 -- EPMCRMSVPRD Sra Erika Urrego con cdula 1020471092 en calidad de propietarioa solicita HV a 110V al lado de la direccin: Cl 57 b cr 16 b -59 interior 1147  y detras del interior 148 municipio de Medelln telfono 3016759863 Correo: urregoerica09gmail.com Solicita que EPM le instale y certifique red interna ID: cd1308e8-7da4-4179-930f-20eccec68c84 dobrmosqPedido automatico desde solicitud de sericio de energa01-Sep-2025 -- Actualizacion masia por pendientes de atencion WO0000003084835</t>
  </si>
  <si>
    <t>PED-3495556-V4Z6</t>
  </si>
  <si>
    <t>MARIA ESTER PARRA GIRALDO</t>
  </si>
  <si>
    <t>'CL 56 HG CR 18 B -61 (INTERIOR 3 )</t>
  </si>
  <si>
    <t>'055116878200610003</t>
  </si>
  <si>
    <t xml:space="preserve"> 26-AUG-2025 10:50:20 -- EPMCRMSVPRD Sra Mara Ester Parra Giraldo Cc 66722088 en calidad de propietaria solicita h a 110 solicita se le instale el contador y la acometida ya cuenta con la red interna instalada y certificadaTel 3044551126Contrato 2175899Mcpio MedellnBarrio 13 NoiembreDir CL 56 HG CR 18 B -61Se informa ans y cobrosId d123970d-3c17-41ca-afd0-efbc0f917957careizaPedido automatico desde solicitud de sericio de energa01-Sep-2025 -- Actualizacion masia por pendientes de atencion WO0000003084835</t>
  </si>
  <si>
    <t>PED-3495710-T3R3</t>
  </si>
  <si>
    <t>CATHERINE SIERRA RESTREPO</t>
  </si>
  <si>
    <t>'CL 56 A CR 14 -170</t>
  </si>
  <si>
    <t>'055116104001700000</t>
  </si>
  <si>
    <t xml:space="preserve"> 26-AUG-2025 10:51:01 -- EPMCRMSVPRD Caso 83356 - 10:40 a.m. 26082025Sra. Catherine Sierra Restrepo  con cdula 1214720270 afirma es propietaria del inmueble solcita nueo sericio de energa HV para mpio Medelln barrio Caicedo Villatina requiere sericio bsico residencial a 110 V piso 1 solicita que EPM instale la red elctrica externa contador y acometidaTiene red interna instalada y certificada.Carga mxima requerida en KVA: 90Niel de tensin: 1Tipo de sericio solicitado: Nuea cargaHay red elctrica cercana al predio: SiDistancia en metros: 10Se toma como referencia la direccin CL 56 A CR 14 -168 tel. 3042445809 correo: caterinesierrahotmail.com id 851bfe7c-e419-44aa-a697-d84aa656f500 login jsalalopPedido automatico desde solicitud de sericio de energa01-Sep-2025 -- Actualizacion masia por pendientes de atencion WO0000003084835</t>
  </si>
  <si>
    <t>DANIEL JAIME QUINCHIA HERNANDEZ</t>
  </si>
  <si>
    <t>quinchiaster@gmail.com</t>
  </si>
  <si>
    <t>'RURAL_130016340000000001</t>
  </si>
  <si>
    <t>'130016340000000001</t>
  </si>
  <si>
    <t xml:space="preserve"> 26-AUG-2025 11:16:31 -- EPMCRMSVPRD SE PRESENTA USUARIO EN CALIDAD DE QUIEN DICE SER EL PROPIETARIO DANIEL JAIME QUINCHIA HERNANDEZ CON C.C. 71.766.483 SOLICITANDO SERVICIO DE H.V. CONSTRUCCIN DE ACOMETIDA Y MEDIDOR PARA LA INSTALACION RESIDENCIAL EN LA DIRECCIN RURAL130016340000000001 EN EL MUNICIPIO DE MEDELLIN CORREGIMIENTO DE SAN TA ELENA VEREDA BARRO BLANCO  SECTOR MANGA LARGA 800   DEPARTAMENTO DE ANTIOQUIA PRESENTA CDULA DE CIUDADANA SOLICITUD DILIGENCIADA CARTA DE REQUISITOS TCNICOS COPIA DE LA TARJETA PROFESIONAL DEL TCNICO ELECTRICISTA QUE CERTIFICA LA INSTALACIN FACTURA DE SERVICIOS DE INSTALACION VECINA  CONTRATO 12627838 TELEFONO DE CONTACTO 3017715337 -   LLAMAR ANTES DE IR SUJETO A VERIFICACIN.Pedido automatico desde solicitud de sericio de energa01-Sep-2025 -- Actualizacion masia por pendientes de atencion WO0000003084835</t>
  </si>
  <si>
    <t>PED-3495824-K2X0</t>
  </si>
  <si>
    <t>LIBARDO ANCISAR MADRID OQUENDO</t>
  </si>
  <si>
    <t>libardoancisar@gmail.com</t>
  </si>
  <si>
    <t>CR 53 AB CL 46 -35</t>
  </si>
  <si>
    <t>'CR 72 A CL 37 SUR -19 (INTERIOR 101 )</t>
  </si>
  <si>
    <t>'043722107000190101</t>
  </si>
  <si>
    <t xml:space="preserve"> 26-AUG-2025 12:03:16 -- EPMCRMSVPRD Sr. Libardo Ancisar Madrid con cdula 98666823 afirma es propietario del inmueble solicita nueo sericio de energa para mpio Medellin corregimiento de san Antonio de prado requiere sericio bsico residencial a 110 V piso 2 solicita que EPM instale la red elctrica interna y certifiqueCarga mxima requerida en KVA: 96Niel de tensin: 1Tipo de sericio solicitado: Nuea cargaHay red elctrica cercana al predio: SiDistancia en metros:10Se toma como referencia la direccin CR 72 A CL 37 SUR -19 tel 3113083139 id f340145d-7710-41ee-a9a4-a14f92666076 khiguithNOTA:se le indica que ANS empieza a contar  apartir del 8 de septiembre para primera isita y cobro del 19 de ia en primera facturaPedido automatico desde solicitud de sericio de energa01-Sep-2025 -- Actualizacion masia por pendientes de atencion WO0000003084835</t>
  </si>
  <si>
    <t>PED-3495985-M6M2</t>
  </si>
  <si>
    <t>SARA TUBERQUIA AGUDELO</t>
  </si>
  <si>
    <t>'CL 57 CR 17 A -63 (INTERIOR 200 )</t>
  </si>
  <si>
    <t>'055117007100630200</t>
  </si>
  <si>
    <t xml:space="preserve"> 26-AUG-2025 12:22:57 -- EPMCRMSVPRD Sr. Sara Tuberquia Agudelo con cdula 1000292072 afirma es propietario del inmueble solcita nueo sericio de energa para mpio Medellin barrio 13 de noiembre enciso  requiere sericio bsico residencial a 110 V piso 2 solicita que EPM instale la red elctrica interna y certifique. Se le informa cobro del IVA del 19 sobre los trabajos realizados para la construccin de la red interna. Se toma como referencia la direccin CL 57 CR 17 A -63 tel. 3147105243 id 56b0940e-9313-4200-a746-d3a48371a20b  login dsepublaPedido automatico desde solicitud de sericio de energa01-Sep-2025 -- Actualizacion masia por pendientes de atencion WO0000003084835</t>
  </si>
  <si>
    <t>PED-3496026-L5R6</t>
  </si>
  <si>
    <t>CLAUDIA ISABEL DURANGO</t>
  </si>
  <si>
    <t>'CL 59 CR 16 D -153 (INTERIOR 104 )</t>
  </si>
  <si>
    <t>'055119006401530104</t>
  </si>
  <si>
    <t xml:space="preserve"> 26-AUG-2025 13:07:57 -- EPMCRMSVPRD Sr. Claudia Isabel Durango Moreno con cdula 43347644 afirma es propietario del inmueble solcita nueo sericio de energa para mpio MEDELLN barrio LLANADITAS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59 CR 16 D -153 INTERIOR 103  LLANADITAS MEDELLN ANTIOQUIA tel. 3242095500 id bb6cae05-9e42-4041-a705-6673c54bcf0c login yalzasep.Pedido automatico desde solicitud de sericio de energa01-Sep-2025 -- Actualizacion masia por pendientes de atencion WO0000003084835</t>
  </si>
  <si>
    <t>PED-3496125-V9D9</t>
  </si>
  <si>
    <t>ALEXANDRA MARIA VASQUEZ OSPINA</t>
  </si>
  <si>
    <t>alexamavas@hotmail.com</t>
  </si>
  <si>
    <t>'CL 18 CR 98 -51 (INTERIOR 101 )</t>
  </si>
  <si>
    <t>'051918008000510101</t>
  </si>
  <si>
    <t xml:space="preserve"> 26-AUG-2025 13:28:49 -- EPMCRMSVPRD Se presenta MARTIN ENRIQUE CORTEZ identificado con cc 71.683.120 en calidad de ELECTRICISTA solicita SERVICIO DE ENERGA EN HV DE USO RESIDENCIAL para la CL 18 CR 98 -51 INTERIOR 101  del municipio de Medelln a nombre de ALEXANDRA AMRIA VASQUEZ OSPINA identificada con CC 43.155.150  aporta nmero de contrato del ecino 12998402 present: solicitud diligenciada HV solicitud E1 copia de cdula copia de la declaracin de cumplimiento certificado del con 3247494416. Muchas GraciasPedido automatico desde solicitud de sericio de energa01-Sep-2025 -- Actualizacion masia por pendientes de atencion WO0000003084835</t>
  </si>
  <si>
    <t>PED-3496177-T0F2</t>
  </si>
  <si>
    <t>LUCELY MARTINEZ AGUDELO</t>
  </si>
  <si>
    <t>lucly03733@hotmail.com</t>
  </si>
  <si>
    <t>'CL 48 BB CR 110 -110 (INTERIOR 302 )</t>
  </si>
  <si>
    <t>'084118220001100302</t>
  </si>
  <si>
    <t xml:space="preserve"> 26-AUG-2025 14:14:21 -- EPMCRMSVPRD Usuaria en calidad de propietaria solicita instalacin de sericio de energa por habilitacin iienda en la direccin CL 48 BB CR 110 -110 INTERIOR 302  en Medelln Presenta formulario diligenciado cedula original factura ecina contrato 322942 declaracin de cumplimiento y copia de matrcula profesional  Contacto tel. 3217416806 faor llamar antes de la isita.Pedido automatico desde solicitud de sericio de energa01-Sep-2025 -- Actualizacion masia por pendientes de atencion WO0000003084835</t>
  </si>
  <si>
    <t>PED-3496365-V7Y0</t>
  </si>
  <si>
    <t>YULI MARCELA MARIN CASTILLO</t>
  </si>
  <si>
    <t>yulimarincastillo8@gmail.com</t>
  </si>
  <si>
    <t>'CL 39 BA CR 113 A -68 (INTERIOR 201 )</t>
  </si>
  <si>
    <t>'083119213100680201</t>
  </si>
  <si>
    <t xml:space="preserve"> 26-AUG-2025 14:59:03 -- EPMCRMSVPRD Se presenta Yuli Marcela Marin Castillo con cdula 1128416786 para solicitar sericio de energa nuea para la direccin CL 39 BA CR 113 A -68 INTERIOR 201  en el municipio de Medelln Barrio Los Alcaceres para lo cual presenta formulario de habilitacin de iienda y de solicitud de sericio copia de la cdula presenta factura del inmueble ecino con contrato 669815 se informa que la solicitud queda pendiente de erificacin tcnica celular 3002550406 correo yulimarincastillo8gmail.comPedido automatico desde solicitud de sericio de energa01-Sep-2025 -- Actualizacion masia por pendientes de atencion WO0000003084835</t>
  </si>
  <si>
    <t>PED-3496550-B4R3</t>
  </si>
  <si>
    <t>LUIS ALBERTO CARDONA QUINTERO</t>
  </si>
  <si>
    <t>CL 57 C CR 18 CC -33 (INTERIOR 301 )</t>
  </si>
  <si>
    <t>'CL 65 CR 16 DD -19 (INTERIOR 1373 )</t>
  </si>
  <si>
    <t>'056115006440191373</t>
  </si>
  <si>
    <t xml:space="preserve"> 26-AUG-2025 15:05:58 -- EPMCRMSVPRD Sr. Luis Alberto Cardona  con cdula 1058816621 afirma es propietario del inmueble solcita nueo sericio de energa para municipio Medelln barrio El Faro requiere sericio bsico residencial a 110 V piso 2 solicita que EPM instale la red elctrica externa ya cuenta con red interna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65 CR 16 DD -19 INTERIOR 1372  tel. 3022159101 id ddc91902-593a-4d4e-ad20-95b5b7917427 aortizacorreo : luizcardona612gmail.comNOTA : Usuario desea que por faor se comuniquen antes del desplazamiento debido a que el predio permanece solo labora con el fin de poder atender la isita. pide que al meo sea con un da antes de esta.Pedido automatico desde solicitud de sericio de energa01-Sep-2025 -- Actualizacion masia por pendientes de atencion WO0000003084835</t>
  </si>
  <si>
    <t>PED-3496574-F0T6</t>
  </si>
  <si>
    <t>EVELYN SERNA HERNANDEZ</t>
  </si>
  <si>
    <t>eve.ser19@gmail.com</t>
  </si>
  <si>
    <t>'CR 40 CL 53 -79 (INTERIOR 401 )</t>
  </si>
  <si>
    <t>'075420003000790401</t>
  </si>
  <si>
    <t xml:space="preserve"> 26-AUG-2025 15:16:43 -- EPMCRMSVPRD Señora Eelyn Serna Hernndez con nmero de cedula 1007222077 en calidad de propietaria solicita instalacin de sericio de energa por Habilitacin iienda en la direccin CR 40 CL 53 -79 INTERIOR 401  en Itag  Presenta autorizacin canales de contacto formulario diligenciado copia de cedula factura ecina Sra. Eelyn Serna Hernndez tel. 3158660478.Pedido automatico desde solicitud de sericio de energa01-Sep-2025 -- Actualizacion masia por pendientes de atencion WO0000003084835</t>
  </si>
  <si>
    <t>PED-3496624-C8Z6</t>
  </si>
  <si>
    <t>ERLY HERNEY ROMAN MAZO</t>
  </si>
  <si>
    <t>'CL 13 CR 111 -74 (INTERIOR 422 )</t>
  </si>
  <si>
    <t>'081113001000740422</t>
  </si>
  <si>
    <t xml:space="preserve"> 26-AUG-2025 15:19:59 -- EPMCRMSVPRD Se presenta Erly Herney Roman Mazo con cdula 1055832712 para solicitar sericio de energa nuea para la direccin CL 13 CR 111 -74 INTERIOR 422 en el municipio de Medelln Barrio Beln La Perla para lo cual presenta formulario de habilitacin de iienda y de solicitud de sericio copia de la cdula presenta factura del inmueble ecino con contrato 12923533 se informa que la solicitud queda pendiente de erificacin tcnica celular 3005018627 Pedido automatico desde solicitud de sericio de energa01-Sep-2025 -- Actualizacion masia por pendientes de atencion WO0000003084835</t>
  </si>
  <si>
    <t>PED-3496640-R3X3</t>
  </si>
  <si>
    <t>DELSY MARIA MORALES COLORADO</t>
  </si>
  <si>
    <t>deisymorales786@gmail.com</t>
  </si>
  <si>
    <t>'RURAL_161116342000000202_PROV.CORRALA PARTE BAJA E</t>
  </si>
  <si>
    <t>'161116342000000202</t>
  </si>
  <si>
    <t xml:space="preserve"> 27-AUG-2025 08:18:18 -- EPMCRMSVPRD En calidad de propietaria solicita habilitacin iienda para direccin cercana  RURAL161116342000000202. CORRALA PARTE BAJA EL HOLLO contacto Delsy Morales Celular 3128941295.Pedido automatico desde solicitud de sericio de energa01-Sep-2025 -- Actualizacion masia por pendientes de atencion WO0000003084835</t>
  </si>
  <si>
    <t>PED-3497428-V7P2</t>
  </si>
  <si>
    <t>LUZ MARINA PUERTA RUIZ</t>
  </si>
  <si>
    <t>marianapuerta89@gmail.com</t>
  </si>
  <si>
    <t>'RURAL_114013452000000000</t>
  </si>
  <si>
    <t>'114013452000000000</t>
  </si>
  <si>
    <t xml:space="preserve"> 27-AUG-2025 08:25:58 -- EPMCRMSVPRD Pedido HV ingresado por Control PrdidasUsuario: Luz Marina Puerta RuizCdula: 43417698Celular: 3013332629Direccin: 114013452000000000Pedido automatico desde solicitud de sericio de energa01-Sep-2025 -- Actualizacion masia por pendientes de atencion WO0000003084835</t>
  </si>
  <si>
    <t>PED-3497447-M0W2</t>
  </si>
  <si>
    <t>ENIO DAVID MIRANDA VEGA</t>
  </si>
  <si>
    <t>enio-oo@hotmail.com</t>
  </si>
  <si>
    <t>'RURAL_114013455400000000</t>
  </si>
  <si>
    <t>'114013455400000000</t>
  </si>
  <si>
    <t xml:space="preserve"> 27-AUG-2025 08:31:14 -- EPMCRMSVPRD Pedido HV ingresado por Control PrdidasUsuario: Enio Daid Miranda VegaCdula: 78711129Celular: 3216364345Direccin: 114013455400000000Pedido automatico desde solicitud de sericio de energa01-Sep-2025 -- Actualizacion masia por pendientes de atencion WO0000003084835</t>
  </si>
  <si>
    <t>PED-3497464-J3L0</t>
  </si>
  <si>
    <t>YASAIRA RIVAS HINESTROZA</t>
  </si>
  <si>
    <t>154hpz@gmail.com</t>
  </si>
  <si>
    <t>'CR 116 B CL 36 C -70 (INTERIOR 9803 )</t>
  </si>
  <si>
    <t>'083126206300709803</t>
  </si>
  <si>
    <t xml:space="preserve"> 27-AUG-2025 08:41:27 -- EPMCRMSVPRD Usuario en calidad de tramitador solicita instalacin de sericio de energa por habilitacin iienda en la direccin CR 116 B CL 36 C -70 INTERIOR 9803  en Medelln Presenta formulario diligenciado cedula original factura ecina contrato 12793113 declaracin de cumplimiento y copia de matrcula profesional  Contacto tel. 3117446613 faor llamar antes de la isitaPedido automatico desde solicitud de sericio de energa01-Sep-2025 -- Actualizacion masia por pendientes de atencion WO0000003084835</t>
  </si>
  <si>
    <t>PED-3497494-S7F7</t>
  </si>
  <si>
    <t>MARIA EUGENIA TORO CARDONA</t>
  </si>
  <si>
    <t>mariaeuto192@gmail.com</t>
  </si>
  <si>
    <t>'RURAL_103043428373000201_103043428373000201</t>
  </si>
  <si>
    <t>'103043428373000201</t>
  </si>
  <si>
    <t xml:space="preserve"> 27-AUG-2025 09:23:02 -- EPMCRMSVPRD Usuaria Maria Eugenia Toro Cardona quien dice ser propietaria solicita construccin de domiciliaria del sericio de energa para la instalacin con direccin RURAL103043428373000201103043428373000201 Municipio Medelln presenta todos los documentos diligenciados fotocopia de cedula. Telfono contacto 3003629478 - 3022646958. Faor llamar antes de realizar la isita. El pedido se ingresa sujeto a la erificacin en el terreno.Pedido automatico desde solicitud de sericio de energa01-Sep-2025 -- Actualizacion masia por pendientes de atencion WO0000003084835</t>
  </si>
  <si>
    <t>PED-3497630-Y8D4</t>
  </si>
  <si>
    <t>ALEJANDRA BRAN VILLEGAS</t>
  </si>
  <si>
    <t>alejandrabran243@gmail.com</t>
  </si>
  <si>
    <t>'CL 54 AA CR 7 A ESTE -15 (INTERIOR 100 )</t>
  </si>
  <si>
    <t>'705014117100150100</t>
  </si>
  <si>
    <t xml:space="preserve"> 27-AUG-2025 10:21:16 -- EPMCRMSVPRD Sra. Alejandra Bran Villegas con cdula 1152441288 afirma es propietario del inmueble solcita nueo sericio de energa para mpio Medellin barrio la sierra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XX No se le pregunta al cliente siempre poner 10Se toma como referencia la direccin CL 54 AA CR 7 A ESTE -15 INTERIOR 109  tel. 3042275412 correo: alejandrabran243gmail.com  id 0b5f6e3b-8526-4932-ade2-0922ac8cdbff login rsalazalPedido automatico desde solicitud de sericio de energa01-Sep-2025 -- Actualizacion masia por pendientes de atencion WO0000003084835</t>
  </si>
  <si>
    <t>PED-3497965-M0M6</t>
  </si>
  <si>
    <t>CARMEN IDALI OSSA OSORIO</t>
  </si>
  <si>
    <t>'RURAL_163018046500000001_163018046500000001</t>
  </si>
  <si>
    <t>'163018046500000001</t>
  </si>
  <si>
    <t xml:space="preserve"> 27-AUG-2025 10:29:20 -- EPMCRMSVPRD En calidad de propietario se presenta  y  solicita instalacin de sericio de energa por Habilitacin iienda en direccin RURAL163018046500000001163018046500000001 Itag nombre de CARMEN IDALI OSSA OSORIO  CC  43282212  Presenta formulario diligenciado copia de cedula declaracin de cumplimiento  y copia de matrcula profesional  Contacto:3128589524- y solicitan llamar antes de la isita Factura  ecino contrato 11303812 Se le informa que por asuntos operatios su solicitud se programar para atencin despus del 5 de septiembre 2025Pedido automatico desde solicitud de sericio de energa01-Sep-2025 -- Actualizacion masia por pendientes de atencion WO0000003084835</t>
  </si>
  <si>
    <t>PED-3498006-X2S5</t>
  </si>
  <si>
    <t>YURLEISY VALENCIA JORDAN</t>
  </si>
  <si>
    <t>yurleisy1997@hotmail.com</t>
  </si>
  <si>
    <t>CR 18 B CL 59 C -92 (INTERIOR 1150 )</t>
  </si>
  <si>
    <t>'Medellín</t>
  </si>
  <si>
    <t>'CL 55 CR 103 DA -80 (INTERIOR 312 )</t>
  </si>
  <si>
    <t>'085015003410800312</t>
  </si>
  <si>
    <t xml:space="preserve"> 27-AUG-2025 11:18:54 -- EPMCRMSVPRD Sra Yurleisy Valencia Jordan con cc 1010104623 en calidad de propietaria solicita HV a 110   mun medellinbarrio olaya herrera dir CL 55 CR 103 DA -80 INTERIOR 312  tel: 3213363705  tiene red interna instalada y certificada  id 59f9c2e7-c19e-48df-ad0c-162324aed6eb  ltanganPedido automatico desde solicitud de sericio de energa01-Sep-2025 -- Actualizacion masia por pendientes de atencion WO0000003084835</t>
  </si>
  <si>
    <t>PED-3498189-C9K6</t>
  </si>
  <si>
    <t>JORGE LUIS BOLIVAR SANCHEZ</t>
  </si>
  <si>
    <t>'CR 69 CL 40 A SUR -27 (INTERIOR 302 )</t>
  </si>
  <si>
    <t>'044629000100270302</t>
  </si>
  <si>
    <t xml:space="preserve"> 27-AUG-2025 11:20:04 -- EPMCRMSVPRD Se presenta la Sra. Karen Cspedes Vsquez con CC 1018227432 en nombre de la Sr Jorge Luis Bolar Snchez con CC 1036613614. Solicita sericio de energa HV110 oltios en la direccin CR 69 CL 40 A SUR -27 INTERIOR 302  barrio San AntonioMedelln. Presenta cdula formato diligenciado factura con contrato ecino  9649793. Informa que EPM realice todo el trabajo interno y externo residencial estrato 2. tel. de contacto 3113813465. Llamar antes de ir. sujeto a erificacin en terreno.Pedido automatico desde solicitud de sericio de energa01-Sep-2025 -- Actualizacion masia por pendientes de atencion WO0000003084835</t>
  </si>
  <si>
    <t>PED-3498196-Z5R4</t>
  </si>
  <si>
    <t>MARYORIS ARENAS GUTIERREZ</t>
  </si>
  <si>
    <t>Maryo-1919@hotmail.com</t>
  </si>
  <si>
    <t>'CL 22 AA CR 90 B -30 (INTERIOR 201 )</t>
  </si>
  <si>
    <t>'052912110200300201</t>
  </si>
  <si>
    <t xml:space="preserve"> 27-AUG-2025 11:29:01 -- EPMCRMSVPRD Cliente requiere solicitud del sericio de energa por h presenta declaracin de cumplimiento. Cliente solicita contactarlo antes de la isita. Se indica que la solicitud queda sujeta a erificacin tcnica.Pedido automatico desde solicitud de sericio de energa01-Sep-2025 -- Actualizacion masia por pendientes de atencion WO0000003084835</t>
  </si>
  <si>
    <t>PED-3498235-C0N3</t>
  </si>
  <si>
    <t>GLORIA PATRICIA CARDONA BOTERO</t>
  </si>
  <si>
    <t>'CL 59 C CR 131 -204 (INTERIOR 102 )</t>
  </si>
  <si>
    <t>'085319301002040102</t>
  </si>
  <si>
    <t xml:space="preserve"> 27-AUG-2025 11:31:08 -- EPMCRMSVPRD SE PRESENTA EL SEÑOR BRAYAN STIVEN CELIS RUIZ CON C.C. 1.216.721.912 CON DOCUMENTOS A NOMBRE DE GLORIA PATRICIA CARDONA BOTERO IDENTIFICADO CON CEDULA 32.143.027 SOLICITANDO SERVICIO DE H.V. CONSTRUCCIN DE ACOMETIDA Y MEDIDOR PARA LA INSTALACION RESIDENCIAL EN LA DIRECCIN CL 59 C CR 131 -204 INTERIOR 102  EN EL MUNICIPIO DE MEDELLIN BARRIO PLAYA RICA DEPARTAMENTO DE ANTIOQUIA PRESENTA CDULA DE CIUDADANA SOLICITUD DILIGENCIADA CARTA DE REQUISITOS TCNICOS COPIA DE LA TARJETA PROFESIONAL DEL TCNICO ELECTRICISTA QUE CERTIFICA LA INSTALACIN FACTURA DE SERVICIOS INSTALACION VECINA DIAGONAL CONTRATO 318862 TELEFONO DE CONTACTO 3207668269 -  LLAMAR ANTES DE IR SUJETO A VERIFICACIN.Pedido automatico desde solicitud de sericio de energa01-Sep-2025 -- Actualizacion masia por pendientes de atencion WO0000003084835</t>
  </si>
  <si>
    <t>PED-3498245-Y5N3</t>
  </si>
  <si>
    <t>EDISON FERNEY  ESCOBAR JIMENEZ</t>
  </si>
  <si>
    <t>efejfercho@hotmail.com</t>
  </si>
  <si>
    <t>PARTIDAS  SAN ANTONIO</t>
  </si>
  <si>
    <t>'RURAL_161144100000000123</t>
  </si>
  <si>
    <t>'161144100000000123</t>
  </si>
  <si>
    <t xml:space="preserve"> 27-AUG-2025 11:37:21 -- EPMCRMSVPRD Sr. Edison Ferney Escobar Jimnez con cdula 1012357139 afirma es propietario del inmueble solicita nueo sericio de energa para mpio CALDAS ANTIOQUIA barrioereda LA MIEL- LA MIEL requiere sericio bsico residencial a 110 V solicita que EPM instale la red externa. Carga mxima: 9 KVANiel de tensin: 1Tipo de sericio solicitado: Nuea cargaHay red elctrica cercana al predio: SiDistancia en metros:10Se toma como referencia la direccin RURAL161144100000000000RURAL CALDAS LA MIE tel 3016654553 id f54e7d92-9318-442d-8f16-20e8ae956928 aestrmonPedido automatico desde solicitud de sericio de energa01-Sep-2025 -- Actualizacion masia por pendientes de atencion WO0000003084835</t>
  </si>
  <si>
    <t>PED-3498273-T5X9</t>
  </si>
  <si>
    <t>JUAN ESTEBAN SUCERQUIA RESTREPO</t>
  </si>
  <si>
    <t>'RURAL_163012615000000100</t>
  </si>
  <si>
    <t>'163012615000000100</t>
  </si>
  <si>
    <t xml:space="preserve"> 27-AUG-2025 12:07:29 -- EPMCRMSVPRD En calidad de propietario se presenta  y  solicita instalacin de sericio de energa por Habilitacin iienda en direccion RURAL163012615000000100 Itagui nombre de JUAN ESTEBAN SUCERQUIA RESTREPO  CC  1036669881  Presenta formulario diligenciado copia de cedula declaracin de cumplimiento  y copia de matrcula profesional  Contacto:300564008- y solicitan llamar antes de la isita Factura  ecino contrato 11303812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idenficada en los mismos.Pedido automatico desde solicitud de sericio de energa01-Sep-2025 -- Actualizacion masia por pendientes de atencion WO0000003084835</t>
  </si>
  <si>
    <t>PED-3498371-Q9S3</t>
  </si>
  <si>
    <t>'CL 18 CR 98 -51 (INTERIOR 265 )</t>
  </si>
  <si>
    <t>'051918008000510265</t>
  </si>
  <si>
    <t xml:space="preserve"> 27-AUG-2025 12:10:40 -- EPMCRMSVPRD Usuaria ALEXANDRA MARIA VASQUEZ OSPINA con documento No 43.155.150 celular 314 800 19 34 - 324 649 94 16 solicita sericio de energa por HV para la direccin CL 18 CR 98 -51 INTERIOR 265  Medelln barrio belen manzanillo para que la empresa le instale medidor y la red externa. Presenta formatos diligenciados carta RETIE y carn CONTE del tcnico electricista factura del ecino 12998402 y cdula. Faor llamar antes de isitar. Quien hace la diligencia es el elctrico. Sujeto a erificacin.Pedido automatico desde solicitud de sericio de energa01-Sep-2025 -- Actualizacion masia por pendientes de atencion WO0000003084835</t>
  </si>
  <si>
    <t>PED-3498386-X6B3</t>
  </si>
  <si>
    <t>IDALIA MARIA CASTAÑEDA JARAMILLO</t>
  </si>
  <si>
    <t>idaliadydy2018@gmail.com</t>
  </si>
  <si>
    <t>'RURAL_163011172000000103_163011172000000103</t>
  </si>
  <si>
    <t>'163011172000000103</t>
  </si>
  <si>
    <t xml:space="preserve"> 27-AUG-2025 12:27:50 -- EPMCRMSVPRD En calidad de propietario se presenta  y  solicita instalacin de sericio de energa por Habilitacin iienda en direccion RURAL163011172000000103RURAL ITAGUI LOS GOMEZ nombre de IDALIA MARIA CASTAÑEDA JARAMILLO  CC  43593921  Presenta formulario diligenciado copia de cedula declaracin de cumplimiento  y copia de matrcula profesional  Contacto:3147504715- y solicitan llamar antes de la isita Factura  ecino contrato 202329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idenficada en los mismos.Pedido automatico desde solicitud de sericio de energa01-Sep-2025 -- Actualizacion masia por pendientes de atencion WO0000003084835</t>
  </si>
  <si>
    <t>PED-3498425-F2Y2</t>
  </si>
  <si>
    <t>MONICA CATALINA BURGOS GRANADOS</t>
  </si>
  <si>
    <t>sofimonijhony@gmail.com</t>
  </si>
  <si>
    <t>'CR 46 A CL 88 -46 (INTERIOR 344 )</t>
  </si>
  <si>
    <t>'078426108000460344</t>
  </si>
  <si>
    <t xml:space="preserve"> 27-AUG-2025 12:33:23 -- EPMCRMSVPRD En calidad propietaria solicita habilitacin iienda para el sericio de energa en la direccin CR 46 A CL 88 -46 INTERIOR 344  en el municipio Itag Antioquia en el barrio San Fernando Sector La raya para esta solicitud presenta formato diligenciado y firmado factura de EPM del ecino ms cercano y cedula del solicitante.Pedido automatico desde solicitud de sericio de energa01-Sep-2025 -- Actualizacion masia por pendientes de atencion WO0000003084835</t>
  </si>
  <si>
    <t>PED-3498431-T3Z1</t>
  </si>
  <si>
    <t>EDGAR ANTONIO BERMUDEZ GONZALEZ</t>
  </si>
  <si>
    <t>'CL 22 CR 84 -60</t>
  </si>
  <si>
    <t>'052812004000600000</t>
  </si>
  <si>
    <t xml:space="preserve"> 27-AUG-2025 12:40:59 -- EPMCRMSVPRD Sr. Edgar Antonio Bermudez Gonzalez con cdula 98533076 afirma es propietario del inmueble solicita nueo sericio de energa para mpio MEDELLN barrio ALTAVISTA requiere sericio bsico residencial a 110 V piso 1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CL 22 CR 84 -59 INTERIOR 101  ALTAVISTA MEDELLN ANTIOQUIA tel 3217515081 id 98ada418-75ee-442f-bc4b-af2fcb8d4616 login jcorrePedido automatico desde solicitud de sericio de energa01-Sep-2025 -- Actualizacion masia por pendientes de atencion WO0000003084835</t>
  </si>
  <si>
    <t>PED-3498456-L7Q7</t>
  </si>
  <si>
    <t>YESID ALEJANDRO MACHADO FLOREZ</t>
  </si>
  <si>
    <t>'RURAL_136029733600000101</t>
  </si>
  <si>
    <t>'136029733600000101</t>
  </si>
  <si>
    <t xml:space="preserve"> 27-AUG-2025 13:12:50 -- EPMCRMSVPRD El usuario solicita habilitacin de iienda del sericio de energa ubicado en la direccin: Vereda Blanquizal interior 101 ruta cercana: RURAL136029733600000000OLAYA HERRERA. Presentar el certificado de RETIE directamente en el terreno.Contacto: Yesid Alejandro Machado celular: 300 117 6714 no presenta certificado de estratificacinPedido automatico desde solicitud de sericio de energa01-Sep-2025 -- Actualizacion masia por pendientes de atencion WO0000003084835</t>
  </si>
  <si>
    <t>PED-3498524-C1Z1</t>
  </si>
  <si>
    <t>'RURAL_136029733600000201</t>
  </si>
  <si>
    <t>'136029733600000201</t>
  </si>
  <si>
    <t xml:space="preserve"> 27-AUG-2025 13:18:52 -- EPMCRMSVPRD El usuario solicita habilitacin de iienda del sericio de energa ubicado en la direccin: Vereda Blanquizal interior 201 ruta cercana: RURAL136029733600000000OLAYA HERRERA. Presentar el certificado de RETIE directamente en el terreno.Contacto: Yesid Alejandro Machado celular: 300 117 6714 no presenta certificado de estratificacinPedido automatico desde solicitud de sericio de energa01-Sep-2025 -- Actualizacion masia por pendientes de atencion WO0000003084835</t>
  </si>
  <si>
    <t>PED-3498538-T2P3</t>
  </si>
  <si>
    <t>DARIO ANTONIO RAMIREZ GOMEZ</t>
  </si>
  <si>
    <t>'CR 57 CL 27 -17 (INTERIOR 401 )</t>
  </si>
  <si>
    <t>'052527007000170401</t>
  </si>
  <si>
    <t xml:space="preserve"> 27-AUG-2025 14:40:16 -- EPMCRMSVPRD Usuario Dario Antonio Ramirez Gomez con documento No 8.247.215 celular 313 791 21 06 solicita sericio de energa por HV para la direccin CR 57 CL 27 -17 INTERIOR 401  Medelln barrio trinidad para que la empresa le instale medidor y la red externa. Presenta formatos diligenciados carta RETIE y carn CONTE del tcnico electricista factura del ecino contrato No. 1415226 y cdula. Faor llamar antes de isitar. Quien hace la diligencia es el señor YERSON RAMIREZ CC 1.152.448.448. Sujeto a erificacin.Pedido automatico desde solicitud de sericio de energa01-Sep-2025 -- Actualizacion masia por pendientes de atencion WO0000003084835</t>
  </si>
  <si>
    <t>PED-3498828-B9G3</t>
  </si>
  <si>
    <t>LUZ YESICA AGUDELO ARANGO</t>
  </si>
  <si>
    <t>yessicaagudeloarango@gmail.com</t>
  </si>
  <si>
    <t>'CL 10 SUR CR 54 -74 (INTERIOR 218 )</t>
  </si>
  <si>
    <t>'041510004000740218</t>
  </si>
  <si>
    <t xml:space="preserve"> 27-AUG-2025 14:42:48 -- EPMCRMSVPRD Sra. Luz Yessica Agudelo Arango con cdula 1027960132 afirma es propietario del inmueble solcita nueo sericio de energa para mpio Medelln barrio La Colinita requiere sericio bsico residencial a 110 V piso 1 solicita que EPM instale la red elctrica interna y certifique. Se le informa cobro del IVA del 19 sobre los trabajos realizados para la construccin de la red interna Se informa que este HV queda sujeto a erificacin del funcionario ya que no es claro cuantos contadores hay actualmente instaladosCarga mxima requerida en KVA: 90Niel de tensin: 1Tipo de sericio solicitado: Nuea cargaHay red elctrica cercana al predio: SiDistancia en metros: 10Se toma como referencia la direccin CL 10 SUR CR 54 -74 INTERIOR 201  LA COLINA MEDELLN ANTIOQUIA tel. 3022477439 id 6fc94fb5-d4dd-4a42-bb4b-6fc7c1799991 login turangoPedido automatico desde solicitud de sericio de energa01-Sep-2025 -- Actualizacion masia por pendientes de atencion WO0000003084835</t>
  </si>
  <si>
    <t>PED-3498845-Y7Z9</t>
  </si>
  <si>
    <t>GLORIA ISABEL LOPEZ SOTO</t>
  </si>
  <si>
    <t>'CL 49 CR 99 -133 (INTERIOR 103 )</t>
  </si>
  <si>
    <t>'054919009001330103</t>
  </si>
  <si>
    <t xml:space="preserve"> 27-AUG-2025 14:43:54 -- EPMCRMSVPRD Sr. Gloria Isabel Lopez Soto con cdula 1022032367  afirma es propietario del inmueble solicita nueo sericio de energa para mpio MEDELLN ANTIOQUIA barrioereda JUAN XXIII LA QUIEBRA requiere sericio bsico residencial a 110 V solicita que EPM instale la red elctrica interna y certifique.Carga mxima: 9 KVANiel de tensin: 1Tipo de sericio solicitado: Nuea cargaHay red elctrica cercana al predio: SiDistancia en metros:10Se toma como referencia la direccin CL 49 CR 99 -133  tel 3105058708 id bf5162ef-7dcd-414a-b6c9-2967b054a9f7 aestrmonPedido automatico desde solicitud de sericio de energa01-Sep-2025 -- Actualizacion masia por pendientes de atencion WO0000003084835</t>
  </si>
  <si>
    <t>PED-3498853-D5H1</t>
  </si>
  <si>
    <t>SANDRA MILENA  SALAZAR HINCAPIE</t>
  </si>
  <si>
    <t>sandramilenasalazar25@gmail.com</t>
  </si>
  <si>
    <t>'RURAL_122023550000000210_122023550000000210</t>
  </si>
  <si>
    <t>'122023550000000210</t>
  </si>
  <si>
    <t xml:space="preserve"> 27-AUG-2025 14:57:13 -- EPMCRMSVPRD Sra. Sandra Salazar con cdula 1017180261 afirma es propietaria del inmueble solcita nueo sericio de energa para municipio de Medelln Corregimiento Santa Elena ereda el plan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RURAL122023550000000201122023550000000201 tel. 301280843873e5dccf-c48c-445b-8a9b-4a7a2a31c408 aortizacorreo  : sandramilenasalazar25gmail.comPedido automatico desde solicitud de sericio de energa01-Sep-2025 -- Actualizacion masia por pendientes de atencion WO0000003084835</t>
  </si>
  <si>
    <t>PED-3498904-M5T4</t>
  </si>
  <si>
    <t>NINFA MORENO BEJARANO</t>
  </si>
  <si>
    <t>CR 10 CL 55 -189</t>
  </si>
  <si>
    <t>'CR 10 CL 55 -175 (INTERIOR 200 )</t>
  </si>
  <si>
    <t>'055120005001750200</t>
  </si>
  <si>
    <t xml:space="preserve"> 27-AUG-2025 15:37:06 -- EPMCRMSVPRD Sra. Ninfa Moreno Bejarano con cdula 42988582 afirma es propietario del inmueble solcita nueo sericio de energa para mpio Medelln Barrio Caicedo requiere sericio bsico residencial a 110 V piso 2 solicita que EPM instale la red elctrica externaSe toma como referencia la direccin CR 10 CL 55 -175 tel. 2217060 id 28d773d9-c419-40d3-8528-74677f2d04b1 login lsalazho Pedido automatico desde solicitud de sericio de energa01-Sep-2025 -- Actualizacion masia por pendientes de atencion WO0000003084835</t>
  </si>
  <si>
    <t>PED-3499089-V8M8</t>
  </si>
  <si>
    <t>EDGAR DE JESUS CANO CORREA</t>
  </si>
  <si>
    <t>canocorreae@gmail.com</t>
  </si>
  <si>
    <t>'RURAL_147008597000000001</t>
  </si>
  <si>
    <t>'147008597000000001</t>
  </si>
  <si>
    <t xml:space="preserve"> 27-AUG-2025 15:48:27 -- EPMCRMSVPRD SE PRESENTA USUARIO EN CALIDAD DE QUIEN DICE SER EL PROPIETARIO EDGAR DE JESUS CANO CORREA CON C.C. 98.772.580 SOLICITANDO SERVICIO DE H.V. CONSTRUCCIN DE ACOMETIDA Y MEDIDOR PARA LA INSTALACION RESIDENCIAL EN LA DIRECCIN RURAL147008597000000001 EN EL MUNICIPIO DE MEDELLIN CORREGIMIENTO DE SAN CRISTOBAL VEREDA LA PALMA SECTOR PALMA ALTA  DEPARTAMENTO DE ANTIOQUIA PRESENTA CDULA DE CIUDADANA SOLICITUD DILIGENCIADA CARTA DE REQUISITOS TCNICOS COPIA DE LA TARJETA PROFESIONAL DEL TCNICO ELECTRICISTA QUE CERTIFICA LA INSTALACIN FACTURA DE SERVICIOS DE INSTALACION CONTIGUA CONTRATO 12432744 TELEFONO DE CONTACTO 3016168334 LLAMAR ANTES DE IR SUJETO A VERIFICACIN.Pedido automatico desde solicitud de sericio de energa01-Sep-2025 -- Actualizacion masia por pendientes de atencion WO0000003084835</t>
  </si>
  <si>
    <t>PED-3499135-S1H3</t>
  </si>
  <si>
    <t>RUBEN DARIO DE JESUS GARZON TAPIAS</t>
  </si>
  <si>
    <t>15255rg@gmail.com</t>
  </si>
  <si>
    <t>'CL 112 SUR CR 54 -189 (INTERIOR 120 )</t>
  </si>
  <si>
    <t>'001512004001890120</t>
  </si>
  <si>
    <t xml:space="preserve"> 27-AUG-2025 16:34:27 -- EPMCRMSVPRD Sr. Ruben Dario Tapias Garzon con cdula 15255788  afirma es propietario del inmueble solcita nueo sericio de energa para mpio Caldas Vereda la Raya requiere sericio bsico residencial a 110 V piso 1 solicita que EPM instale la red elctrica interna y externa.Se toma como referencia la direccin CL 112 SUR CR 54 -189 INTERIOR 121  tel. 3205291216 id fb0ce402-947d-456c-a334-9791194a5558 login lsalazhoPedido automatico desde solicitud de sericio de energa01-Sep-2025 -- Actualizacion masia por pendientes de atencion WO0000003084835</t>
  </si>
  <si>
    <t>PED-3499301-W2J7</t>
  </si>
  <si>
    <t>LUZ FANNY CARDONA ROLDAN</t>
  </si>
  <si>
    <t>fanyc1628@gmail.com</t>
  </si>
  <si>
    <t>'RURAL_161088600000000001_PROV.VEREDA EL 60</t>
  </si>
  <si>
    <t>'161088600000000001</t>
  </si>
  <si>
    <t xml:space="preserve"> 27-AUG-2025 16:38:03 -- EPMCRMSVPRD En calidad de propietaria solicita  habilitacin iienda zona rural con red interna bsica ruta cercana  RURAL161088600000000000 .ereda el 60 contacto FANNY CARDONA celular 3206787135.Pedido automatico desde solicitud de sericio de energa01-Sep-2025 -- Actualizacion masia por pendientes de atencion WO0000003084835</t>
  </si>
  <si>
    <t>PED-3499308-H7S9</t>
  </si>
  <si>
    <t>ROCELYS CORDOBA MURILLO</t>
  </si>
  <si>
    <t>roseliscordobamurillo@gmail.com</t>
  </si>
  <si>
    <t>'CL 62 CR 103 C -35 (INTERIOR 105 )</t>
  </si>
  <si>
    <t>'086012003300350105</t>
  </si>
  <si>
    <t xml:space="preserve"> 28-AUG-2025 08:25:06 -- EPMCRMSVPRD Sr.roselis cordoba  con cdula 39317066 afirma es propietario del inmueble solicita nueo sericio de energa para mpio medellin barrio allejuelos  requiere sericio bsico residencial a 110 V piso 1 solicita que EPM instale la contador y acometida Carga mxima requerida en KVA: 96Niel de tensin: 1Tipo de sericio solicitado: Nuea cargaHay red elctrica cercana al predio: SiDistancia en metros:  10Se toma como referencia la direccin CL 62 CR 103 C -35  tel:3019208917 Correo:roseliscordobamurillogmail.com  id d25e4cb7-2a00-4350-b1f5-bcd1a6972546 dobrmosqPedido automatico desde solicitud de sericio de energa01-Sep-2025 -- Actualizacion masia por pendientes de atencion WO0000003084835</t>
  </si>
  <si>
    <t>PED-3499627-P7L3</t>
  </si>
  <si>
    <t>'CL 62 CR 103 C -35 (INTERIOR 301 )</t>
  </si>
  <si>
    <t>'086012003300350301</t>
  </si>
  <si>
    <t xml:space="preserve"> 28-AUG-2025 08:33:40 -- EPMCRMSVPRD Sr.roselis cordoba  con cdula 39317066 afirma es propietario del inmueble solicita nueo sericio de energa para mpio medellin barrio allejuelos  requiere sericio bsico residencial a 110 V piso 3 solicita que EPM instale la red elctrica interna y certifiqueCarga mxima requerida en KVA: 96Niel de tensin: 1Tipo de sericio solicitado: Nuea cargaHay red elctrica cercana al predio: SiDistancia en metros:  10Se toma como referencia la direccin CL 62 CR 103 C -35  tel:3019208917 Correo:roseliscordobamurillogmail.com  id d25e4cb7-2a00-4350-b1f5-bcd1a6972546 dobrmosq Pedido automatico desde solicitud de sericio de energa01-Sep-2025 -- Actualizacion masia por pendientes de atencion WO0000003084835</t>
  </si>
  <si>
    <t>PED-3499650-J0Z4</t>
  </si>
  <si>
    <t>LUZ DARY RENGIFO GAVIRIA</t>
  </si>
  <si>
    <t>'CL 39 F CR 115 A -129 (INTERIOR 114 )</t>
  </si>
  <si>
    <t>'083119605101290114</t>
  </si>
  <si>
    <t>HVNORTE</t>
  </si>
  <si>
    <t>Habilitación Viviendas Metronorte</t>
  </si>
  <si>
    <t xml:space="preserve"> 28-AUG-2025 09:09:54 -- EPMCRMSVPRD DESEA SERVICIO PREPAGOSra. Vanessa Duque Rengifo es la hija de la propietaria quien la autoriza a tomar la solicitud la Sra. Luz Dary Rengifo con cdula 42898131 afirma es propietaria del inmueble solcita nueo sericio de energa para el municipio de Medelln barrio San Jaier requiere sericio bsico residencial a 110 V piso  3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39 F CR 115 A -129 INTERIOR 113  tel. 3103693854 id c339d3cc-3798-466d-9dfb-edd421e0b0de aortizacorreo : duquerengifogmail.comPedido automatico desde solicitud de sericio de energa01-Sep-2025 -- Actualizacion masia por pendientes de atencion WO0000003084835</t>
  </si>
  <si>
    <t>PED-3499756-D8D6</t>
  </si>
  <si>
    <t>GLORIA MARIA PARRA AGUDELO</t>
  </si>
  <si>
    <t>isabelcmp18@gmail.com</t>
  </si>
  <si>
    <t>'CR 57 CL 34 -18 (INTERIOR 301 )</t>
  </si>
  <si>
    <t>'073527004000180301</t>
  </si>
  <si>
    <t xml:space="preserve"> 28-AUG-2025 09:13:02 -- EPMCRMSVPRD Cliente GLORIA MARIA PARRA AGUDELO:  cdula 21515108 . En calidad de propietario solicita H.V a 110 para un tercer piso en el municipio de Iragui  Barrio santa ana  direccin CR 57 CL 34 -18  Telfono de contacto 3218309522  5917537 correo electrnico isabelcmp18gmail.com. Estrato:  Confirma que requiere parte interna y externa ID  56046980-08c2-44a4-8001-94e14390bef8Mgutielu se le informa ANS y cobro por medio de la factura  Pedido automatico desde solicitud de sericio de energa01-Sep-2025 -- Actualizacion masia por pendientes de atencion WO0000003084835</t>
  </si>
  <si>
    <t>PED-3499772-X0S7</t>
  </si>
  <si>
    <t>ELIEECER JOSE PEREZ SIERRA</t>
  </si>
  <si>
    <t>elperez@dinissan.com.co</t>
  </si>
  <si>
    <t>'CL 18 D CR 89 -11 (INTERIOR 254 )</t>
  </si>
  <si>
    <t>'051818409000110254</t>
  </si>
  <si>
    <t xml:space="preserve"> 28-AUG-2025 09:13:15 -- EPMCRMSVPRD Propietario Eliecer Jos Prez Sierra con documento nmero 1.152.469.560 celular: 3022837929 solicita sericio de Legalizacin de energa para la direccin CL 18 D CR 89 -11 INTERIOR 254  barrio Beln AltaVista Municipio Medelln para que la empresa legalice el sericio usuario informa que ya tiene todo instalado incluso el medidor. Presenta formatos diligenciados carta RETIE y carn CONTE del tcnico electricista contrato de sericios de ecino 6589010 y copia cedula. Presenta solicitud electricista Alfredo Maturana Bermdez con cdula 82140596 celular: 3235219806.Pedido automatico desde solicitud de sericio de energa01-Sep-2025 -- Actualizacion masia por pendientes de atencion WO0000003084835</t>
  </si>
  <si>
    <t>PED-3499774-F8H8</t>
  </si>
  <si>
    <t>MARIA FABIOLA GAVIRIA HENAO</t>
  </si>
  <si>
    <t>CL 39 F CR 115 A -113 (INTERIOR 140 )</t>
  </si>
  <si>
    <t>'CL 39 F CR 115 A -113 (INTERIOR 146 )</t>
  </si>
  <si>
    <t>'083119605101130146</t>
  </si>
  <si>
    <t xml:space="preserve"> 28-AUG-2025 09:23:18 -- EPMCRMSVPRD DESEA SERVICIO PREPAGOSra. Vanessa Duque Rengifo es la NIETA de la propietaria quien la autoriza a tomar la solicitud: Sra. Mara Fabiola Gairia de Rengifo con cdula 22190255 afirma es propietaria del inmueble solcita nueo sericio de energa para municipio de Medelln barrio San Jaier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metros:10Se toma como referencia la direccin CL 39 F CR 115A -113 INTERIOR 140 tel.3103693854-3006605483 id c339d3cc-3798-466d-9dfb-edd421e0b0de aortizacorreo : duquerengifogmail.comPedido automatico desde solicitud de sericio de energa01-Sep-2025 -- Actualizacion masia por pendientes de atencion WO0000003084835</t>
  </si>
  <si>
    <t>PED-3499818-S2Y9</t>
  </si>
  <si>
    <t>SERGIO DE JESUS GUZMAN RIOS</t>
  </si>
  <si>
    <t>johanaguzman2612@gmail.com</t>
  </si>
  <si>
    <t>'RURAL_136029809982000001_CR 99 CL 57B -86</t>
  </si>
  <si>
    <t>'136029809982000001</t>
  </si>
  <si>
    <t xml:space="preserve"> 28-AUG-2025 09:51:47 -- EPMCRMSVPRD Se presenta Sergio De Jesus Guzman Rios con cdula 71584856 para solicitar sericio de energa para la direccin RURAL136029809982000001 del municipio de Medelln barrio Olaya Herrera para lo cual presenta formulario del operador de red y formulario de habilitacin de iienda RETIE- Declaracin de cumplimiento fotocopia de la tarjeta profesional copia de la cdula presenta certificado de energa prepago del inmueble ecino contrato 6738259 se informa que la solicitud queda pendiente de erificacin tcnica celular 3145528533.Pedido automatico desde solicitud de sericio de energa01-Sep-2025 -- Actualizacion masia por pendientes de atencion WO0000003084835</t>
  </si>
  <si>
    <t>PED-3499951-G2R8</t>
  </si>
  <si>
    <t>ERIKA JULIETH ACEVEDO BUITRAGO</t>
  </si>
  <si>
    <t>ejab1983@hotmail.com</t>
  </si>
  <si>
    <t>'CR 109 CL 57 -30 (INTERIOR 103 )</t>
  </si>
  <si>
    <t>'085029007000300103</t>
  </si>
  <si>
    <t xml:space="preserve"> 28-AUG-2025 10:06:00 -- EPMCRMSVPRD Sra. Erika Julieth Aceedo Buitrago con cdula 39176590 afirma es propietario del inmueble solcita nueo sericio de energa para mpio Medelln barrio Olaya Herrera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CR 109 CL 57 -30 INTERIOR 101  OLAYA HERRERA MEDELLN ANTIOQUIA tel. 3217183747 id 563ff34a-f99f-4cd0-b58e-d51d6dfe69dd login turangoPedido automatico desde solicitud de sericio de energa01-Sep-2025 -- Actualizacion masia por pendientes de atencion WO0000003084835</t>
  </si>
  <si>
    <t>PED-3499977-V7Z2</t>
  </si>
  <si>
    <t>MARIA FAENY SEGURO MONTOYA</t>
  </si>
  <si>
    <t>'RURAL_146023441000000001_PROV.146023441000000000</t>
  </si>
  <si>
    <t>'146023441000000001</t>
  </si>
  <si>
    <t xml:space="preserve"> 28-AUG-2025 10:59:01 -- EPMCRMSVPRD Sra. Maria Faeny Seguro Montoya  con cdula 1048018638 afirma es propietario del inmueble solcita nueo sericio de energa para mpio Medellin Corregimiento palmitas ereda la potrera parte requiere sericio bsico residencial a 110 V piso 1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RURAL146023441000000000146023441000000000 tel. 3216114380 correo: duquin16hotmail.com id 55734c60-696e-45a1-94c2-2316c7aa3918 login rsalazalPedido automatico desde solicitud de sericio de energa01-Sep-2025 -- Actualizacion masia por pendientes de atencion WO0000003084835</t>
  </si>
  <si>
    <t>PED-3500129-R9D7</t>
  </si>
  <si>
    <t>CONSUELO DE JESUS TABORDA GOMEZ</t>
  </si>
  <si>
    <t>'CL 54 CR 11 -22 (INTERIOR 309 )</t>
  </si>
  <si>
    <t>'055114001000220309</t>
  </si>
  <si>
    <t xml:space="preserve"> 28-AUG-2025 10:59:31 -- EPMCRMSVPRD Usuaria en calidad de propietaria solicita instalacin de sericio de energa por habilitacin iienda en la direccin CL 54 CR 11 -22 INTERIOR 309  en Medelln Presenta formulario diligenciado cedula original factura ecina contrato 11885731 declaracin de cumplimiento y copia de matrcula profesional  Contacto tel. 3135942872 faor llamar antes de la isitaPedido automatico desde solicitud de sericio de energa01-Sep-2025 -- Actualizacion masia por pendientes de atencion WO0000003084835</t>
  </si>
  <si>
    <t>PED-3500126-L0K0</t>
  </si>
  <si>
    <t>MARIA ALEIDA BALZAN ARBOLEDA</t>
  </si>
  <si>
    <t>ALEIDABAL674@GMAIL.COM</t>
  </si>
  <si>
    <t>'CL 29 CR 50 C -39 (INTERIOR 110 )</t>
  </si>
  <si>
    <t>'072519000300390110</t>
  </si>
  <si>
    <t xml:space="preserve"> 28-AUG-2025 11:09:48 -- EPMCRMSVPRD En calidad de mandadario se presenta Jos Bustamante se presenta  y  solicita instalacin de sericio de energa por Habilitacin iienda en direccion cl 29 cr 50 c -39 interior 110  Yarumito Itagui nombre de MARIA ALEIDA BALZAN ARBOLEDA  CC  21677219  Presenta formulario diligenciado copia de cedula declaracin de cumplimiento  y copia de matrcula profesional  Contacto:3105461815- y solicitan llamar antes de la isita Factura  ecino contrato 589645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identificada en los mismos.Pedido automatico desde solicitud de sericio de energa01-Sep-2025 -- Actualizacion masia por pendientes de atencion WO0000003084835</t>
  </si>
  <si>
    <t>PED-3500176-M5L7</t>
  </si>
  <si>
    <t>XIOMARA VALENTINA JIMENEZ TABORDA</t>
  </si>
  <si>
    <t>valen.321jime@gmail.co</t>
  </si>
  <si>
    <t>'CL 55 CR 65 -37 (INTERIOR 401 )</t>
  </si>
  <si>
    <t>'075615005000370401</t>
  </si>
  <si>
    <t xml:space="preserve"> 28-AUG-2025 11:24:09 -- EPMCRMSVPRD Propietaria Sra. Xiomara Valentina Jimnez Taborda identificada con cdula 1001469671 y Cel: 3007630852 solicita sericio de energa HV para la direccin CL 55 CR 65 -37 INTERIOR 401   barrio Calatraa en el municipio de  Itag. Presenta formatos de solicitud diligenciada copia de la cdula y factura del ecino cercano Instalacin cercana: CL 55 CR 65 -37  con contrato: 13202925. Correo electrnico: alen.321jimegmail.co. Cliente solicita que EPM le certifique y le instale la red interna y la red externa.Pedido automatico desde solicitud de sericio de energa01-Sep-2025 -- Actualizacion masia por pendientes de atencion WO0000003084835</t>
  </si>
  <si>
    <t>PED-3500237-C8Z1</t>
  </si>
  <si>
    <t>'CL 29 CR 50 C -39 (INTERIOR 210 )</t>
  </si>
  <si>
    <t>'072519000300390210</t>
  </si>
  <si>
    <t xml:space="preserve"> 28-AUG-2025 11:30:44 -- EPMCRMSVPRD En calidad de mandadario se presenta Jos Bustamante se presenta  y  solicita instalacin de sericio de energa por Habilitacin iienda en direccion cl 29 cr 50 c -39 interior 210  Yarumito Itagui nombre de MARIA ALEIDA BALZAN ARBOLEDA  CC  21677219  Presenta formulario diligenciado copia de cedula declaracin de cumplimiento  y copia de matrcula profesional  Contacto:3105461815- y solicitan llamar antes de la isita Factura  ecino contrato 589645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identificada en los mismos.Pedido automatico desde solicitud de sericio de energa01-Sep-2025 -- Actualizacion masia por pendientes de atencion WO0000003084835</t>
  </si>
  <si>
    <t>PED-3500257-L0X2</t>
  </si>
  <si>
    <t>'CL 29 CR 50 C -39 (INTERIOR 310 )</t>
  </si>
  <si>
    <t>'072519000300390310</t>
  </si>
  <si>
    <t xml:space="preserve"> 28-AUG-2025 11:48:38 -- EPMCRMSVPRD En calidad de mandadario se presenta Jos Bustamante se presenta  y  solicita instalacin de sericio de energa por Habilitacin iienda en direccion cl 29 cr 50 c -39 interior 310  Yarumito Itagui nombre de MARIA ALEIDA BALZAN ARBOLEDA  CC  21677219  Presenta formulario diligenciado copia de cedula declaracin de cumplimiento  y copia de matrcula profesional  Contacto:3105461815- y solicitan llamar antes de la isita Factura  ecino contrato 589645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identificada en los mismos.Pedido automatico desde solicitud de sericio de energa01-Sep-2025 -- Actualizacion masia por pendientes de atencion WO0000003084835</t>
  </si>
  <si>
    <t>PED-3500307-X8Q0</t>
  </si>
  <si>
    <t>YUDI ANDREA BOLIVAR USUGA</t>
  </si>
  <si>
    <t>bolivaryudi7@gmail.com</t>
  </si>
  <si>
    <t>'CR 17 D CL 62 -49 (INTERIOR 202 )</t>
  </si>
  <si>
    <t>'056127402000490202</t>
  </si>
  <si>
    <t xml:space="preserve"> 28-AUG-2025 11:58:30 -- EPMCRMSVPRD Sra. Yudi Andrea Bolar suga con cdula 1017273282 afirma es propietario del inmueble solcita nueo sericio de energa para mpio Medelln barrio El Faro requiere sericio bsico residencial a 110 V piso 2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CR 17 D CL 62 -49 MEDELLN ANTIOQUIA tel. 3004748739 id a5bd3621-d4e0-42c0-ab7d-45e7da49ca12 login turangoPedido automatico desde solicitud de sericio de energa01-Sep-2025 -- Actualizacion masia por pendientes de atencion WO0000003084835</t>
  </si>
  <si>
    <t>PED-3500338-L0Q6</t>
  </si>
  <si>
    <t>ROSMERY FLOREZ GRACIANO</t>
  </si>
  <si>
    <t>calilleri.85@gmail.es</t>
  </si>
  <si>
    <t>'CL 18 CR 71 -33 (INTERIOR 201 )</t>
  </si>
  <si>
    <t>'051718001000330201</t>
  </si>
  <si>
    <t xml:space="preserve"> 28-AUG-2025 12:45:59 -- EPMCRMSVPRD Sr. Rosmery Florez Graciano con cdula cc 52057768 y tel. 3122787832  afirma es propietario del inmueble solcita nueo sericio de energa para mpio Medelln barrio Beln requiere sericio bsico residencial a 110 V piso 3  solicita que EPM instale la red elctrica interna y certifique. Se le informa cobro del IVA del 19 sobre los trabajos realizados para la construccin de la red interna.  se toma como referencia la direccin CL 18 CR 71 -33 INTERIOR 201 814691f7-a4e2-48a9-8daf-7353efecff99Pedido automatico desde solicitud de sericio de energa01-Sep-2025 -- Actualizacion masia por pendientes de atencion WO0000003084835</t>
  </si>
  <si>
    <t>PED-3500423-T8D6</t>
  </si>
  <si>
    <t>MARIA LUCELLY QUINTERO QUINTERO</t>
  </si>
  <si>
    <t>'CL 56 BD CR 21 -39</t>
  </si>
  <si>
    <t>'055216241000390000</t>
  </si>
  <si>
    <t xml:space="preserve"> 28-AUG-2025 15:19:28 -- EPMCRMSVPRD Pedido HV  INTERNA ingresado por Control PrdidasUsuario: Mara Lucelly Quintero QuinteroCedula: 21778849Celular: 3137022981Direccin: CL 56 BD CR 21 -39Pedido automatico desde solicitud de sericio de energa01-Sep-2025 -- Actualizacion masia por pendientes de atencion WO0000003084835</t>
  </si>
  <si>
    <t>PED-3500920-Y9Z7</t>
  </si>
  <si>
    <t>DANIEL HOLGUIN MONTOYA</t>
  </si>
  <si>
    <t>'RURAL_147023400800000012_147023400800000012</t>
  </si>
  <si>
    <t>'147023400800000012</t>
  </si>
  <si>
    <t xml:space="preserve"> 28-AUG-2025 15:26:10 -- EPMCRMSVPRD Sr. Daniel Holguin Montoya con cdula 1057756854 afirma es propietario del inmueble solcita nueo sericio de energa para mpio Medellin Corregimiento San cristobal  requiere sericio bsico residencial a 110 V piso 1 solicita que EPM instale la red elctrica interna y certifique. Se le informa cobro del IVA del 19 sobre los trabajos realizados para la construccin de la red interna.Se toma como referencia la direccin RURAL147023400800000000147023400800000000 tel. 3133961850  id 22eb6a05-f0ad-4b76-9374-350f02b99db6  login dsepubla Pedido automatico desde solicitud de sericio de energa01-Sep-2025 -- Actualizacion masia por pendientes de atencion WO0000003084835</t>
  </si>
  <si>
    <t>PED-3500949-H1J3</t>
  </si>
  <si>
    <t>FLORAIDA ESTRADA PEÑA</t>
  </si>
  <si>
    <t>'CL 61 B CR 103 D -62</t>
  </si>
  <si>
    <t>'086011203400620000</t>
  </si>
  <si>
    <t xml:space="preserve"> 28-AUG-2025 15:40:29 -- EPMCRMSVPRD Usuaria solicita sericio de energa HV para la direccin CL 61 B CR 103 D -62 de MEDELLIN  barrio: robledo las margaritas anexa solicitud diligenciada P-689 y solicitud prestacin del sericio cedula factura cercana contrato 13102412 declaracin de cumplimiento del elctrico copia carnet elctrico faor llamar antes de ir al mil 3218958174Pedido automatico desde solicitud de sericio de energa01-Sep-2025 -- Actualizacion masia por pendientes de atencion WO0000003084835</t>
  </si>
  <si>
    <t>PED-3501006-P1D5</t>
  </si>
  <si>
    <t>MARLENY DEL SOCORRO MORALES HERNANDEZ</t>
  </si>
  <si>
    <t>'CL 30 CR 31 -21 (INTERIOR 201 )</t>
  </si>
  <si>
    <t>'053310001000210201</t>
  </si>
  <si>
    <t xml:space="preserve"> 28-AUG-2025 15:47:51 -- EPMCRMSVPRD CL 30 CR 31 -21 INTERIOR 201   MEDELLINMario Perez Mejia solicita HV a nombre de Marleny del Socorro Morales Hernandez cel 3015109734Pedido automatico desde solicitud de sericio de energa01-Sep-2025 -- Actualizacion masia por pendientes de atencion WO0000003084835</t>
  </si>
  <si>
    <t>PED-3501038-W4D5</t>
  </si>
  <si>
    <t>KAREN ARREDONDO</t>
  </si>
  <si>
    <t>karenmais17@gmail.com</t>
  </si>
  <si>
    <t>'CR 31 CL 35 A -1 (INTERIOR 301 )</t>
  </si>
  <si>
    <t>'053321005100010301</t>
  </si>
  <si>
    <t xml:space="preserve"> 28-AUG-2025 17:49:02 -- EPMCRMSVPRD Sr. Karen Arredondo con cdula 1152190076 afirma es propietario del inmueble solicita nueo sericio de energa para mpio MEDELLN barrio LORETO requiere sericio bsico residencial a 110 V piso 3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CR 31 CL 35 A -1 LORETO MEDELLN ANTIOQUIA tel 3013550419 id be76a7c9-3ecf-4376-aed2-7034d57510ce login jcorrePedido automatico desde solicitud de sericio de energa01-Sep-2025 -- Actualizacion masia por pendientes de atencion WO0000003084835</t>
  </si>
  <si>
    <t>PED-3501298-V0X4</t>
  </si>
  <si>
    <t>TERESA YOLANDA PASTO ASITIMBAY</t>
  </si>
  <si>
    <t>esneideratp@gmail.com</t>
  </si>
  <si>
    <t>'RURAL_116005351679000301_116005351679000301</t>
  </si>
  <si>
    <t>'116005351679000301</t>
  </si>
  <si>
    <t xml:space="preserve"> 29-AUG-2025 10:44:09 -- EPMCRMSVPRD Usuaria en calidad de propietaria solicita sericio de energa HV para la direccin RURAL116005351679000301116005351679000301 en la ciudad de Medelln presenta cedula de ciudadana formulario diligenciado y factura de sericios del ecino mas cercano No. 13034368. Faor llamar antes de ir Telfono 3146900354. Pedido automatico desde solicitud de sericio de energa01-Sep-2025 -- Actualizacion masia por pendientes de atencion WO0000003084835</t>
  </si>
  <si>
    <t>PED-3502551-Z4B4</t>
  </si>
  <si>
    <t>FABIO LINDOMAR RUIZ NIETO</t>
  </si>
  <si>
    <t>CR 65 D CL 25 -78 (INTERIOR 201 )</t>
  </si>
  <si>
    <t>'CR 65 D CL 25 -78 (INTERIOR 301 )</t>
  </si>
  <si>
    <t>'052625405000780301</t>
  </si>
  <si>
    <t xml:space="preserve"> 29-AUG-2025 10:54:08 -- EPMCRMSVPRD Usuario Fabio Lindomar Ruiz Nieto con documento No 98.633.492 celular 301 273 41 26 solicita sericio de energa por HV para la direccin CR 65 D CL 25 -78 INTERIOR 301  Medelln barrio trinidad para que la empresa le instale medidor y la red externa. Presenta formatos diligenciados carta RETIE y carn CONTE del tcnico electricista factura del ecino No. 11684575 y cdula. Faor llamar antes de isitar. Sujeto a erificacin.Pedido automatico desde solicitud de sericio de energa01-Sep-2025 -- Actualizacion masia por pendientes de atencion WO0000003084835</t>
  </si>
  <si>
    <t>PED-3502605-Q3D1</t>
  </si>
  <si>
    <t>YOLIS MARIA TOVAR AGUIRRE</t>
  </si>
  <si>
    <t>yolistovar2016@gmail.com</t>
  </si>
  <si>
    <t>'CR 80 CL 20 FF -15 (INTERIOR 113 )</t>
  </si>
  <si>
    <t>'052820000660150113</t>
  </si>
  <si>
    <t xml:space="preserve"> 29-AUG-2025 11:07:47 -- EPMCRMSVPRD Propietaria Yolis Maria Toar Aguirre con cdula 25876017 solicita h de energa con redes internas y externas para iienda ubicada en bello barrio paris presenta la cdula formato diligenciado y contrato del sericio de agua 603175. faor llamar 3023473357.Pedido automatico desde solicitud de sericio de energa01-Sep-2025 -- Actualizacion masia por pendientes de atencion WO0000003084835</t>
  </si>
  <si>
    <t>PED-3502663-D9B8</t>
  </si>
  <si>
    <t>FRANZ LEON  AVALOS DAVID</t>
  </si>
  <si>
    <t>'CR 17 A CL 56 H -8 (INTERIOR 1033 )</t>
  </si>
  <si>
    <t>'055127106800081033</t>
  </si>
  <si>
    <t xml:space="preserve"> 29-AUG-2025 11:12:57 -- EPMCRMSVPRD DESEA sericio de PREPAGOSr. Franz Leon Aalos Daid con cdula 8414680 afirma es propietario del inmueble solcita nueo sericio de energa para el municipio de Medelln barrio 13 de noiembre sector el pacifico requiere sericio bsico residencial a 110 V piso 2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CR 17 A CL 56 H -8 INTERIOR 1031  tel. 3245092154 id ceef0100-1ff4-4853-86f6-eb50ee0b4dc1 aortizacorreo:aalos.ambietal260gmail.comPedido automatico desde solicitud de sericio de energa01-Sep-2025 -- Actualizacion masia por pendientes de atencion WO0000003084835</t>
  </si>
  <si>
    <t>PED-3502676-J9M6</t>
  </si>
  <si>
    <t>DIEGO ALBERTO ZAPATA BARRIENTOS</t>
  </si>
  <si>
    <t>cl 5 sur cr 84 -80</t>
  </si>
  <si>
    <t>'CR 109 CL 57 -30 (INTERIOR 111 )</t>
  </si>
  <si>
    <t>'085029007000300111</t>
  </si>
  <si>
    <t xml:space="preserve"> 29-AUG-2025 11:24:33 -- EPMCRMSVPRD Sr. ZAPATA BARRIENTOS DIEGO ALBERTO    cdula: 1045077194    afirma que es la propietario   solicita el sericio de energa  para mpio : medellin    piso 1  solicita que EPM le instale todo pero el señor insiste en que primero quiere hablar con los tcnicos sobre el alor    y certifique  Carga mxima requerida en KVA: 9Niel de tensin: 1 Tipo de sericio solicitado: Nuea cargaHay red elctrica cercana al predio: SiDistancia en metros: 10 Se toma como referencia la direccin :CR 109 CL 57 -30 INTERIOR 102  OLAYA HERRERA MEDELLN ANTIOQUIA tel : 3023126207  id: ca908489-fde1-40b0-b41f-123b89f6e2b0  login mmontoyl  Pedido automatico desde solicitud de sericio de energa01-Sep-2025 -- Actualizacion masia por pendientes de atencion WO0000003084835</t>
  </si>
  <si>
    <t>PED-3502740-W2M5</t>
  </si>
  <si>
    <t>LUZ ELIANA POLO URREGO</t>
  </si>
  <si>
    <t>luz.polo2002@gmail.com</t>
  </si>
  <si>
    <t>'CR 85 CL 49 D -90 (INTERIOR 202 )</t>
  </si>
  <si>
    <t>'054825009400900202</t>
  </si>
  <si>
    <t xml:space="preserve"> 29-AUG-2025 11:59:50 -- EPMCRMSVPRD Se presenta Luz Eliana Polo Urrego con cdula 43592832 para solicitar sericio de energa nuea para la direccin CR 85 CL 49 D -90 INTERIOR 202  en el municipio de Medelln Barrio Calasanz para lo cual presenta formulario de habilitacin de iienda y de solicitud de sericio copia de la cdula presenta factura del inmueble ecino con contrato 1342682 se informa que la solicitud queda pendiente de erificacin tcnica celular 3157923692 correo luz.polo2002gmail.com Pedido automatico desde solicitud de sericio de energa01-Sep-2025 -- Actualizacion masia por pendientes de atencion WO0000003084835</t>
  </si>
  <si>
    <t>PED-3502862-H2Z2</t>
  </si>
  <si>
    <t>CONSUELO TORRES DURANGO</t>
  </si>
  <si>
    <t>'CL 65 A CR 144 -56 (INTERIOR 1346 )</t>
  </si>
  <si>
    <t>'086415104000561346</t>
  </si>
  <si>
    <t xml:space="preserve"> 29-AUG-2025 14:22:16 -- EPMCRMSVPRD La Sra Consuelo Torres Durango con  C.C 24510650 Tel 3042542864 Solicita sericio de HV en la direccion de referencia cl 65 a cr 144 -56 interior 1135  Mpio de Medellin correg San Cristobal Barrio Palenque informa que ya tiene la red interna instalada y certificada solicita que EPM instale contador y acometida5df6cdd8-b9cc-4824-Pedido automatico desde solicitud de sericio de energa01-Sep-2025 -- Actualizacion masia por pendientes de atencion WO0000003084835</t>
  </si>
  <si>
    <t>PED-3503158-F9G2</t>
  </si>
  <si>
    <t>RAMON ANTONIO GUZMAN ROJAS</t>
  </si>
  <si>
    <t>guzmanrojas2709@gmail.com</t>
  </si>
  <si>
    <t>CL 121 CR 42 BB -122 (INTERIOR 201 )</t>
  </si>
  <si>
    <t>'CR 19 CL 56 HE -24 (INTERIOR 301 )</t>
  </si>
  <si>
    <t>'055129006850240301</t>
  </si>
  <si>
    <t xml:space="preserve"> 29-AUG-2025 14:39:29 -- EPMCRMSVPRD Solicitud sericio de energa Habilitacin ViiendaSr. RAMN ANTONIO GUZMAN ROJAS  con cdula 71229933  afirma es propietario del inmueble solicita nueo sericio de energa para mpio MEDELLN  barrio EN ENCISO plazoleta los Mangos  requiere sericio bsico residencial a 110 V piso 2 solicita que EPM instale la red elctrica EXTERNA y MEDIDOR tiene certificacin interna Carga mxima requerida en KVA: 9 Niel de tensin: 1Niel de tensin de la medida: 1Tipo de sericio solicitado: Nuea cargaHay red elctrica cercana al predio: SiRequiere construccin red interna yo instalacin del medidor: Si Hay red elctrica cercana al predio: Si Distancia actual del predio a la red ms cercana mts: 10 esto no se le pregunta al cliente se pone siempre por defecto 10Se toma como referencia la direccin CR 19 CL 56 HE -24  DIRECCIN PARA EL SERVICIO NUEVA CR 19 CL 56 HE -24 INTERIOR 301  tel SOLO WPP 3227037688 Llamadas 3237507047 email  guzmanrojas2709gmail.com   id 78d5c3d8-a25d-4633-9487-4bb5ae1de92a  LSIERRAGPedido automatico desde solicitud de sericio de energa01-Sep-2025 -- Actualizacion masia por pendientes de atencion WO0000003084835</t>
  </si>
  <si>
    <t>PED-3503203-Q5X2</t>
  </si>
  <si>
    <t>CARLOS ANDRES PEREZ CORREA</t>
  </si>
  <si>
    <t>Cap29perez@gmail.com</t>
  </si>
  <si>
    <t>'RURAL_146021352000000316_CL 137 CR 216 -316</t>
  </si>
  <si>
    <t>'146021352000000316</t>
  </si>
  <si>
    <t xml:space="preserve"> 29-AUG-2025 14:57:35 -- EPMCRMSVPRD LEGALIZACIN PARA LA DIR CL 137 CR 216 -316 MPIO MEDELLN - ANEXOS: SOLICITUD FIRMADA - COPIA CC -FACTURA CONTRATO 178664 - DECLARACION DE CUMPLIMIENTO RETIE - CONTACTO Carlos Andres Perez Correa CEL 3136858409 EMAIL cap29perezgmail.com - RADICADO 202501201498301-Sep-2025 -- Actualizacion masia por pendientes de atencion WO0000003084835</t>
  </si>
  <si>
    <t>PED-3503248-J5G6</t>
  </si>
  <si>
    <t>DUVER ELIAS AVENDAÑO GONZALEZ</t>
  </si>
  <si>
    <t>'CR 19 CL 59 C -59</t>
  </si>
  <si>
    <t>'055129009300590000</t>
  </si>
  <si>
    <t xml:space="preserve"> 29-AUG-2025 16:51:41 -- EPMCRMSVPRD Sr. Duer Elias Aendaño Gonzalez con cdula 1010104893 En calidad de propietario solicita sericio nueo de energa HV para el municipio de Medelln B. llanadas requiere sericio bsico residencial a 110 V piso 1 solicita que EPM instale la red elctrica interna y certifique se toma como referencia la direccin CR 19 CL 59 C -57 INTERIOR 2100  tel 3135645495-3122680227 id 5d15a75d-c299-4626-a0f3-a7cecce16077 CHENAGIPedido automatico desde solicitud de sericio de energa01-Sep-2025 -- Actualizacion masia por pendientes de atencion WO0000003084835</t>
  </si>
  <si>
    <t>PED-3503569-G8S8</t>
  </si>
  <si>
    <t>CAROLINA GALLEGO ECHEVERRI</t>
  </si>
  <si>
    <t>margaramariaev@gmail.com</t>
  </si>
  <si>
    <t>'RURAL_125004603710000023</t>
  </si>
  <si>
    <t>'125004603710000023</t>
  </si>
  <si>
    <t xml:space="preserve"> 29-AUG-2025 17:46:59 -- EPMCRMSVPRD Sra. Carolina Gallego con cdula 1038263376 afirma es propietario del inmueble solicita nueo sericio de energa para mpio Enigado ereda Pantanillo requiere sericio bsico residencial a 110 V solicita que EPM instale la red elctrica interna y certifique.Carga mxima: 96 KVANiel de tensin: 1Tipo de sericio solicitado: Nuea cargaHay red elctrica cercana al predio: SiDistancia en metros: 35Se toma como referencia la direccin RURAL125004603710000000125004603710000000 tel 3122685000 id 252e8b16-4fe5-41e6-8967-c0b92fae02cb login mgomezPedido automatico desde solicitud de sericio de energa01-Sep-2025 -- Actualizacion masia por pendientes de atencion WO0000003084835</t>
  </si>
  <si>
    <t>PED-3503648-B1X8</t>
  </si>
  <si>
    <t>CLAUDIA LILIANA GARCIA</t>
  </si>
  <si>
    <t>'CL 56 CR 102 -231</t>
  </si>
  <si>
    <t>'085016002002310000</t>
  </si>
  <si>
    <t xml:space="preserve"> 29-AUG-2025 18:12:24 -- EPMCRMSVPRD Sr. Claudia Liliana Garcia con cdula 1128470665 afirma autorizacin de propietario solicita nueo sericio de energa para mpio MEDELLN barrio OLAYA HERRERA requiere sericio bsico residencial a 110 V piso 1 Informa tener red elctrica interna certificada.Carga mxima requerida en KVA: 96Niel de tensin: 1Tipo de sericio solicitado: Nuea cargaHay red elctrica cercana al predio: SiDistancia en metros: 10 Se toma como referencia la direccin CL 56 CR 102 -229 MEDELLN ANTIOQUIA tel 3001233992 id 3f013126-b96a-4b11-8831-664fdc079a86 login jcorrePedido automatico desde solicitud de sericio de energa01-Sep-2025 -- Actualizacion masia por pendientes de atencion WO0000003084835</t>
  </si>
  <si>
    <t>PED-3503673-W7Y1</t>
  </si>
  <si>
    <t>'CL 56 CR 102 -231 (INTERIOR 201 )</t>
  </si>
  <si>
    <t>'085016002002310201</t>
  </si>
  <si>
    <t xml:space="preserve"> 29-AUG-2025 18:13:28 -- EPMCRMSVPRD Sr. Claudia Liliana Garcia con cdula 1128470665 afirma autorizacin de propietario solicita nueo sericio de energa para mpio MEDELLN barrio OLAYA HERRERA requiere sericio bsico residencial a 110 V piso 2 Informa tener red elctrica interna certificada.Carga mxima requerida en KVA: 96Niel de tensin: 1Tipo de sericio solicitado: Nuea cargaHay red elctrica cercana al predio: SiDistancia en metros: 10 Se toma como referencia la direccin CL 56 CR 102 -229 MEDELLN ANTIOQUIA tel 3001233992 id 3f013126-b96a-4b11-8831-664fdc079a86 login jcorrePedido automatico desde solicitud de sericio de energa01-Sep-2025 -- Actualizacion masia por pendientes de atencion WO0000003084835</t>
  </si>
  <si>
    <t>PED-3503674-M9F4</t>
  </si>
  <si>
    <t>MARIA PIEDAD CASTAÑO ROMAN</t>
  </si>
  <si>
    <t>'TRAN 33 SUR DIAG 29 -6 (INTERIOR 108 )</t>
  </si>
  <si>
    <t>'023293009000060108</t>
  </si>
  <si>
    <t xml:space="preserve"> 30-AUG-2025 07:37:31 -- EPMCRMSVPRD Se presenta LuisGuillermoGarroCarmona con CC 70553496 en calidad de TRAMITADOR solicita legalizacin del sericio de energa para la direccin TRAN 33 SUR DIAG 29 -6 INTERIOR 108 Municipio Enigado indica claramente que el uso del sericio es residencial ya tiene la red interna instalada acometida y medidor.Presenta: Solicitud diligenciada Factura de la iienda ecina N. 1332697 direccin de referencia TRAN 33 SUR DIAG 29 -6 INTERIOR 107 indica usuario que es la casa aledaña a la instalacin. Declaracin de cumplimiento Copia de matrcula profesionalContacto: MARIA PIEDAD CASTAÑO ROMN.  Cel. 3215028063-6042069405SUJETO A VERIFICACINNOTA: Faor de llamar antes de isitar casa sola.01-Sep-2025 -- Actualizacion masia por pendientes de atencion WO0000003084835</t>
  </si>
  <si>
    <t>PED-3503712-S8H8</t>
  </si>
  <si>
    <t>JOIMER ELIAS VILLEGAS ARRIETA</t>
  </si>
  <si>
    <t>villegaselias123@outlook.com</t>
  </si>
  <si>
    <t>'CL 18 CR 90 -39 (INTERIOR 357 )</t>
  </si>
  <si>
    <t>'051918000000390357</t>
  </si>
  <si>
    <t xml:space="preserve"> 01-SEP-2025 07:52:06 -- EPMCRMSVPRD Usuario Joimer Elias Villegas Arrieta con documento No 1.152.438.220 celular 304 536 54 56 - 313  837 23 64 solicita sericio de energa por HV para la direccin CL 18 CR 90 -39 INTERIOR 357  Medelln BARRIO BELEN ALTAVISTA para que la empresa le instale medidor y la red externa. Presenta formatos diligenciados carta RETIE y carn CONTE del tcnico electricista factura del ecino contrato No. 12795042 y cdula. Faor llamar antes de isitar. Sujeto a erificacin.Pedido automatico desde solicitud de sericio de energa01-Sep-2025 -- Actualizacion masia por pendientes de atencion WO0000003084835</t>
  </si>
  <si>
    <t>PED-3503981-X0D1</t>
  </si>
  <si>
    <t>GILBERTO ANTONIO ZAPATA SANCHEZ</t>
  </si>
  <si>
    <t>gilbertozapatasanchez79@gmail.com</t>
  </si>
  <si>
    <t>'CR 26 CL 40 E SUR -20 (INTERIOR 304 )</t>
  </si>
  <si>
    <t>'024226000500200304</t>
  </si>
  <si>
    <t xml:space="preserve"> 01-SEP-2025 07:55:53 -- EPMCRMSVPRD Sr. Luis zapata   con cdula 98561268  Cel. 3013778638  Correo: gilbertoantoniozapatasanchez0gmail.com en calidad de suario  solicita HV 110 para un CUARTO  Piso En el municipio de ENVIGADO  BARRIO LA MINA PARTE INTERMEDIA  direccin CR 26 CL 40 E SUR -20 INTERIOR 306  . Requiere que EPM instale y certifique la red interna y le instale el medidor y la acometida elctrica id. bd668760-59a4-441d-9951-2ea89562a2d0   jmoraruCarga mxima requerida en KVA: 96Niel de tensin: 1Tipo de sericio solicitado: Nuea cargaHay red elctrica cercana al predio: SiPedido automatico desde solicitud de sericio de energa01-Sep-2025 -- Actualizacion masia por pendientes de atencion WO0000003084835</t>
  </si>
  <si>
    <t>PED-3503987-L8N0</t>
  </si>
  <si>
    <t>CARLOS ALCIDES ISAZA MUÑOZ</t>
  </si>
  <si>
    <t>icarlosalcides@yahoo.es</t>
  </si>
  <si>
    <t>'CR 96 C CL 49 AA -67 (INTERIOR 132 )</t>
  </si>
  <si>
    <t>'054926309110670132</t>
  </si>
  <si>
    <t xml:space="preserve"> 01-SEP-2025 08:02:25 -- EPMCRMSVPRD El usuario en calidad de propietario solicita la habilitacin de iienda del sericio de energa ubicado en la direccin: CR 96 C CL 49 AA -67 INTERIOR 132  ruta cercana: 054926309110670130 ESTRATO 1 UNO.  Requiere que la empresa le instale todo. Nota: La habilitacin de la iienda genera un cobro adicional correspondiente al 19  del IVA.Contacto: Carlos Alcides Isaza celular: 3105246284.Pedido automatico desde solicitud de sericio de energa01-Sep-2025 -- Actualizacion masia por pendientes de atencion WO0000003084835</t>
  </si>
  <si>
    <t>PED-3504001-L5D3</t>
  </si>
  <si>
    <t>YERLIN TATIANA HIDALGO NARVAEZ</t>
  </si>
  <si>
    <t>hidalgoyerlin88@gmail.com</t>
  </si>
  <si>
    <t>'CR 113 CL 36 C -23 (INTERIOR 202 )</t>
  </si>
  <si>
    <t>'083123006300230202</t>
  </si>
  <si>
    <t xml:space="preserve"> 01-SEP-2025 08:58:20 -- EPMCRMSVPRD La Sra Yerlin Tatiana Hidalgo Naraez con C.C 1152685608 Tel 3112855802 solicita sericio de HV en la direccion de referencia cr 113 cl 36 C -23 Mpio de Medellin Barro 20 de Julio parte alta independencia 3 solicita que EPM Certifique e instale todo el sericio red interna contador y acometida70ff8af0-cb62-4cf7-a9ae-617543e49471laceagudPedido automatico desde solicitud de sericio de energa01-Sep-2025 -- Actualizacion masia por pendientes de atencion WO0000003084835</t>
  </si>
  <si>
    <t>PED-3504157-Y2J0</t>
  </si>
  <si>
    <t>YENI PAOLA JARAMILLO TORRES</t>
  </si>
  <si>
    <t>yeni-aries@hotmail.com</t>
  </si>
  <si>
    <t>'CL 48 BB CR 99 DF -7</t>
  </si>
  <si>
    <t>'054918229460070000</t>
  </si>
  <si>
    <t xml:space="preserve"> 01-SEP-2025 09:03:52 -- EPMCRMSVPRD SE PRESENTA USUARIO EN CALIDAD DE QUIEN DICE SER EL PROPIETARIO YENI PAOLA JARAMILLO TORRES CON C.C. 1.017.209.389 SOLICITANDO SERVICIO DE H.V. CONSTRUCCIN DE ACOMETIDA Y MEDIDOR PARA LA INSTALACION RESIDENCIAL EN LA DIRECCIN CL 48 BB CR 99 DF -7 EN EL MUNICIPIO DE MEDELLIN BARRIO SAN JAVIER SECTOR EL SOCORRO POR LA ENTRADA DE LA LUZ DEL MUNDO LA GABRIELA   DEPARTAMENTO DE ANTIOQUIA PRESENTA CDULA DE CIUDADANA SOLICITUD DILIGENCIADA CARTA DE REQUISITOS TCNICOS COPIA DE LA TARJETA PROFESIONAL DEL TCNICO ELECTRICISTA QUE CERTIFICA LA INSTALACIN INDICA QUE LA INSTALACION VECINA CONTIGUA TIENE SERVICIO DE ENERGIA PREPAGO CON CONTRATO 12981833 TELEFONO DE CONTACTO 3128811762 - 3042802584 LLAMAR ANTES DE IR SUJETO A VERIFICACIN.Pedido automatico desde solicitud de sericio de energa01-Sep-2025 -- Actualizacion masia por pendientes de atencion WO0000003084835</t>
  </si>
  <si>
    <t>PED-3504178-Z4G3</t>
  </si>
  <si>
    <t>GUSTAVO ADOLFO VELEZ LONDOÑO</t>
  </si>
  <si>
    <t>gustavovlz9584@gmail.com</t>
  </si>
  <si>
    <t>CL 49 AA CR 99 EE -64</t>
  </si>
  <si>
    <t>'CL 48 DD CR 99 E -57 (INTERIOR 108 )</t>
  </si>
  <si>
    <t>'054918449500570108</t>
  </si>
  <si>
    <t xml:space="preserve"> 01-SEP-2025 09:11:12 -- EPMCRMSVPRD Se presenta GUSTAVO ADOLFO VELEZ LONDOÑO identificada con cc 71.599.584 solicita sericio HV de uso residencial para la para la CL 48 DD CR 99 E -57 INTERIOR 108  aporta nmero de contrato del ecino 13090169 present: solicitud diligenciada HV solicitud E1 copia de cdula copia de la declaracin de cumplimiento certificado del cont del tcnico electricista. Se le informa requerimientos ans sujeto a erificacin en terreno por faor llamar antes de ir al : 3005619552. Muchas GraciasPedido automatico desde solicitud de sericio de energa01-Sep-2025 -- Actualizacion masia por pendientes de atencion WO0000003084835</t>
  </si>
  <si>
    <t>PED-3504207-B5H9</t>
  </si>
  <si>
    <t>OMAIRA SERNA BERNAL</t>
  </si>
  <si>
    <t>andreselmallalive@gmail.com</t>
  </si>
  <si>
    <t>'CL 54 CR 3 -60 (INTERIOR 1090 )</t>
  </si>
  <si>
    <t>'055014003000601090</t>
  </si>
  <si>
    <t xml:space="preserve"> 01-SEP-2025 09:31:27 -- EPMCRMSVPRD propietaria Omaira Serna Bernal con cdula 1007407720 solicita h de energa con redes internas y externas para iienda ubicada en el barrio Caicedo presenta la cdula formato diligenciado y factura del ecino mas cercano. llamar 3122431320.Pedido automatico desde solicitud de sericio de energa01-Sep-2025 -- Actualizacion masia por pendientes de atencion WO0000003084835</t>
  </si>
  <si>
    <t>PED-3504287-D7G7</t>
  </si>
  <si>
    <t>NANCY BEATRIZ ALZATE NATERA</t>
  </si>
  <si>
    <t>nancyalzate@hotmail.es</t>
  </si>
  <si>
    <t>'CR 119 CL 39 F -31 (INTERIOR 101 )</t>
  </si>
  <si>
    <t>'083129009600310101</t>
  </si>
  <si>
    <t xml:space="preserve"> 01-SEP-2025 09:43:18 --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101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</si>
  <si>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PED-3504344-N3X3</t>
  </si>
  <si>
    <t>'CR 119 CL 39 F -31 (INTERIOR 301 )</t>
  </si>
  <si>
    <t>'083129009600310301</t>
  </si>
  <si>
    <t xml:space="preserve"> 01-SEP-2025 09:44:32 --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301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</si>
  <si>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PED-3504352-P2L8</t>
  </si>
  <si>
    <t>'CR 119 CL 39 F -31 (INTERIOR 202 )</t>
  </si>
  <si>
    <t>'083129009600310202</t>
  </si>
  <si>
    <t xml:space="preserve"> 01-SEP-2025 09:48:24 --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202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</si>
  <si>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PED-3504362-N0J9</t>
  </si>
  <si>
    <t>YHON ALFREDO CARDONA MAYA</t>
  </si>
  <si>
    <t>jhonalfredomayya@icloud.com</t>
  </si>
  <si>
    <t>'CR 129 CL 61 -66 (INTERIOR 401 )</t>
  </si>
  <si>
    <t>'086229001000660401</t>
  </si>
  <si>
    <t xml:space="preserve"> 01-SEP-2025 10:29:05 -- EPMCRMSVPRD Sr. Jhon Alfredo  Cardona Amaya  con cdula 1128480617  afirma es propietario del inmueble solicita nueo sericio de energa para mpio Medelln  Cgto: San Cristbal  requiere sericio bsico residencial a 110 V solicita que EPM instale la red elctrica interna y certifique.Carga mxima: 96 KVANiel de tensin: 1Tipo de sericio solicitado: Nuea cargaHay red elctrica cercana al predio: SiNoDistancia en metros: 10 Se toma como referencia la direccin CR 129 CL 61 -66 INTERIOR 301   tel 3113083139 id eb6674ea-3ebb-464e-9e09-defe59af73f9 mcalobaPedido automatico desde solicitud de sericio de energa01-Sep-2025 -- Actualizacion masia por pendientes de atencion WO0000003084835</t>
  </si>
  <si>
    <t>PED-3504513-N1G1</t>
  </si>
  <si>
    <t>'TRAN 33 SUR DIAG 29 -26 (INTERIOR 101 )</t>
  </si>
  <si>
    <t>'023293009000260101</t>
  </si>
  <si>
    <t xml:space="preserve"> 01-SEP-2025 10:46:50 -- EPMCRMSVPRD Sr. Maria Piedad Castaña con cdula 42876852 afirma es propietario del inmueble solcita nueo sericio de energa para mpio Enigado barrioereda Santo de Misael  requiere sericio bsico residencial a 110 V piso 1 solicita que EPM instale la red elctrica interna y certifique. Se le informa cobro del IVA del 19 sobre los trabajos realizados para la construccin de la red interna.  La casa permanece sola sin embargo piden que llamen dado que es una sra mayor para estar atenta 604 2069405  Se toma como referencia la direccin TRAN 33 SUR DIAG 29 -6 INTERIOR 107 es la casa del lado  tel. 3215028063 id dcecb0c7-8c66-4f5c-9d8d-27c57cfa15ef  login dsepublaPedido automatico desde solicitud de sericio de energa01-Sep-2025 -- Actualizacion masia por pendientes de atencion WO0000003084835</t>
  </si>
  <si>
    <t>PED-3504586-S8W8</t>
  </si>
  <si>
    <t>LUZ AMPARO SERNA MORALES</t>
  </si>
  <si>
    <t>'CL 48 D CR 99 B -292 (INTERIOR 2301 )</t>
  </si>
  <si>
    <t>'054918409202922301</t>
  </si>
  <si>
    <t xml:space="preserve"> 01-SEP-2025 11:31:27 -- EPMCRMSVPRD La usuaria en calidad de propietaria solicita la habilitacin de iienda del sericio de energa ubicado en la direccin: CL 48 D CR 99 B -292 INTERIOR 2301  BARRIO SAN JAVIER ruta cercana: 054918409202922211 ESTRATO 1 UNO.  Requiere que la empresa le instale todo. Nota: La habilitacin de la iienda genera un cobro adicional correspondiente al 19  del IVA.Contacto: Luz Amparo Serna celular: 314 811 95 96.Pedido automatico desde solicitud de sericio de energa01-Sep-2025 -- Actualizacion masia por pendientes de atencion WO0000003084835</t>
  </si>
  <si>
    <t>PED-3504800-T9T5</t>
  </si>
  <si>
    <t>'CL 48 D CR 99 B -292 (INTERIOR 2401 )</t>
  </si>
  <si>
    <t>'054918409202922401</t>
  </si>
  <si>
    <t xml:space="preserve"> 01-SEP-2025 11:36:01 -- EPMCRMSVPRD La usuaria en calidad de propietaria solicita la habilitacin de iienda del sericio de energa ubicado en la direccin: CL 48 D CR 99 B -292 INTERIOR 2401  BARRIO SAN JAVIER ruta cercana: 054918409202922211 ESTRATO 1 UNO.  Requiere que la empresa le instale todo. Nota: La habilitacin de la iienda genera un cobro adicional correspondiente al 19  del IVA.Contacto: Luz Amparo Serna celular: 314 811 95 96.Pedido automatico desde solicitud de sericio de energa01-Sep-2025 -- Actualizacion masia por pendientes de atencion WO0000003084835</t>
  </si>
  <si>
    <t>PED-3504814-F9K0</t>
  </si>
  <si>
    <t>HAMEL EUSEBIO PEREZ ASCENDRA</t>
  </si>
  <si>
    <t>hamelrecort26@gmail.com</t>
  </si>
  <si>
    <t>'CR 2 CL 52 -72</t>
  </si>
  <si>
    <t>'055022002000720000</t>
  </si>
  <si>
    <t xml:space="preserve"> 01-SEP-2025 12:05:52 -- EPMCRMSVPRD Sr. Hamel Eusebio Perez Ascendra con cdula 1067919407 afirma con autorizacin de propietario solicitar el sericio nueo de energa para mpio MEDELLN barrio LAS ESTANCIAS requiere sericio bsico residencial a 110 V piso 1 solicita certificacin de la red elctrica interna.Carga mxima requerida en KVA: 96Niel de tensin: 1Tipo de sericio solicitado: Nuea cargaHay red elctrica cercana al predio: SiDistancia en metros: 10 Se toma como referencia la direccin CR 2 CL 52 -70 LAS ESTANCIAS MEDELLN ANTIOQUIA tel 3246003867 id 3813998c-f6f2-421d-acc6-ff9e597d6f1b login jcorrePedido automatico desde solicitud de sericio de energa01-Sep-2025 -- Actualizacion masia por pendientes de atencion WO0000003084835</t>
  </si>
  <si>
    <t>PED-3504917-M7Y1</t>
  </si>
  <si>
    <t>CARLOS MARIO AREIZA JARAMILLO</t>
  </si>
  <si>
    <t>fabiolaesterjaramillo@gmail.com</t>
  </si>
  <si>
    <t>'RURAL_146015406100000000</t>
  </si>
  <si>
    <t>'146015406100000000</t>
  </si>
  <si>
    <t xml:space="preserve"> 01-SEP-2025 12:59:49 -- EPMCRMSVPRD Nota: Llamar antes de ir ya que la casa esta sola: Por faor llamar al contacto: Carlos Mario Areiza Jaramillo. Numero de contacto 3105306157. Usuario en calidad de propietario solicita conexin del sericio de energa por HV para la direccin RURAL146015406100000000 Vereda la Volcana municipio de Medelln Corregimiento de san Sebastin de palmitas. Informa que el inmueble esta terminado pero no tiene red interna ni red externa ni medidor. Presenta formulario diligenciado Contrato ecino 12632998 formato solicitud del sericio energa E1 formato P-689. Pedido automatico desde solicitud de sericio de energa01-Sep-2025 -- Actualizacion masia por pendientes de atencion WO0000003084835</t>
  </si>
  <si>
    <t>PED-3505054-Q8D5</t>
  </si>
  <si>
    <t>JULIAN JAVIER MONA URREA</t>
  </si>
  <si>
    <t>julianjmour@hotmail.com</t>
  </si>
  <si>
    <t>'RURAL_163010191000000202</t>
  </si>
  <si>
    <t>'163010191000000202</t>
  </si>
  <si>
    <t xml:space="preserve"> 01-SEP-2025 13:30:28 -- EPMCRMSVPRD En calidad propietaria solicita habilitacin iienda para el sericio de energa en la direccin RURAL163010191000000202 en el municipio Itag Antioquia en el barrio los gomez para esta solicitud presenta formato diligenciado y firmado declaracin de cumplimiento tarjeta profesional y cedula del elctrico factura de EPM del ecino ms cercano y cedula del solicitante.Pedido automatico desde solicitud de sericio de energa01-Sep-2025 -- Actualizacion masia por pendientes de atencion WO0000003084835</t>
  </si>
  <si>
    <t>PED-3505142-P3C2</t>
  </si>
  <si>
    <t>DAVID ALEXANDER GAVIRIA FLOREZ</t>
  </si>
  <si>
    <t>'CR 116 CL 34 -98 (INTERIOR 111 )</t>
  </si>
  <si>
    <t>'083126004000980111</t>
  </si>
  <si>
    <t xml:space="preserve"> 01-SEP-2025 13:35:18 -- EPMCRMSVPRD Solicita energa h para la direccion CR 116 CL 34 -98 INTERIOR 111  Medelln anexa cuenta con contrato 13179342 cedula declaracin cumplimiento matricula telfono contacto 3106317257 llamar antes de ir. Pedido automatico desde solicitud de sericio de energa01-Sep-2025 -- Actualizacion masia por pendientes de atencion WO0000003084835</t>
  </si>
  <si>
    <t>PED-3505145-G4D3</t>
  </si>
  <si>
    <t>DANIELA ESPINOSA ZAPATA</t>
  </si>
  <si>
    <t>danielaespisazapata503@gmail.com</t>
  </si>
  <si>
    <t>'RURAL_161050039000000001_RURAL_161050039000000001</t>
  </si>
  <si>
    <t>'161050039000000001</t>
  </si>
  <si>
    <t xml:space="preserve"> 01-SEP-2025 13:35:39 -- EPMCRMSVPRD En calidad de mandadario se presenta Juan Guillermo Diaz Villada se presenta  y  solicita instalacin de sericio de energa por Habilitacin iienda en direccion RURAL161050039000000001RURAL161050039000000001 caldas nombre de DANIELA ESPINOSA ZAPATA  CC  1026157192  Presenta formulario diligenciado copia de cedula declaracin de cumplimiento  y copia de matrcula profesional  Contacto: 3045646141- y solicitan llamar antes de la isita Factura  ecino contrato 10476487 Se le informa que por asuntos operatios su solicitud se programar para atencin despus del 5 de septiembre 2025 El solicitante manifiesta que los documentos aportados son copia del documento original por lo que responder ante autoridad competente por cualquier irregularidad que sea identificada en los mismos.Pedido automatico desde solicitud de sericio de energa01-Sep-2025 -- Actualizacion masia por pendientes de atencion WO0000003084835</t>
  </si>
  <si>
    <t>PED-3505152-K5P0</t>
  </si>
  <si>
    <t>DELSY MARIA AGAMEZ RIVAS</t>
  </si>
  <si>
    <t>kelly.agamez32@gmail.com</t>
  </si>
  <si>
    <t>'CR 119 C CL 60 C -3 (INTERIOR 201 )</t>
  </si>
  <si>
    <t>'086129300300030201</t>
  </si>
  <si>
    <t xml:space="preserve"> 01-SEP-2025 13:54:35 -- EPMCRMSVPRD Sr. Delsy Maria Agamez Rias con cdula 32107193 afirma es propietario del inmueble solicita nueo sericio de energa para mpio MEDELLN barrio ROBLE MAR requiere sericio bsico residencial a 110 V piso 2 solicita certificacin de la red elctrica interna.Carga mxima requerida en KVA: 96Niel de tensin: 1Tipo de sericio solicitado: Nuea cargaHay red elctrica cercana al predio: SiDistancia en metros: 10 Se toma como referencia la direccin CR 119 C CL 60 C -3 MEDELLN ANTIOQUIA tel 3106136226 id 300d4d22-cfca-4d39-a0fd-f048cfdcb25f login jcorrePedido automatico desde solicitud de sericio de energa01-Sep-2025 -- Actualizacion masia por pendientes de atencion WO0000003084835</t>
  </si>
  <si>
    <t>PED-3505198-Y9D8</t>
  </si>
  <si>
    <t>DEISY AUXILIO RESTREPO RESTREPO</t>
  </si>
  <si>
    <t>deisyrestreporestrepo1804@gmail.com</t>
  </si>
  <si>
    <t>'CL 30 CR 50 C -37 (INTERIOR 102 )</t>
  </si>
  <si>
    <t>'073510000300370102</t>
  </si>
  <si>
    <t xml:space="preserve"> 01-SEP-2025 14:24:06 -- EPMCRMSVPRD Sra. Deisy Restrepo con cdula 43185245 afirma es propietario del inmueble solicita nueo sericio de energa para mpio Itagui barrio Yarumito requiere sericio bsico residencial a 110 V solicita que EPM instale la red elctrica interna y certifique.Carga mxima: 96 KVANiel de tensin: 1Tipo de sericio solicitado: Nuea cargaHay red elctrica cercana al predio: SiNoDistancia en metros: 10Se toma como referencia la direccin CL 30 CR 50 C -37 INTERIOR 102  tel 3238044334 id 8af1735e-f364-44aa-9fbb-b054c4a609b8 login mgomezPedido automatico desde solicitud de sericio de energa01-Sep-2025 -- Actualizacion masia por pendientes de atencion WO0000003084835</t>
  </si>
  <si>
    <t>PED-3505287-G4R6</t>
  </si>
  <si>
    <t>GERSON MANUEL GALLEGO COLORADO</t>
  </si>
  <si>
    <t>gallegogerson03@gmail.com</t>
  </si>
  <si>
    <t>'RURAL_161142011000000202</t>
  </si>
  <si>
    <t>'161142011000000202</t>
  </si>
  <si>
    <t xml:space="preserve"> 01-SEP-2025 14:24:50 -- EPMCRMSVPRD En calidad de propietario Gerson Manuel Gallego Colorado C.C 1.026.161.956 solicita sericio de energa construccin de domiciliaria  red interna para la direccin RURAL161142011000000202 de Caldas sector la miel. Presenta solicitud de sericios de alor agregado firmada copia de la cdula y factura del ecino contrato 11624932.Pedido automatico desde solicitud de sericio de energa01-Sep-2025 -- Actualizacion masia por pendientes de atencion WO0000003084835</t>
  </si>
  <si>
    <t>PED-3505293-L9H2</t>
  </si>
  <si>
    <t>MELIZA VILLADA GARCIA</t>
  </si>
  <si>
    <t>villadameliza6@gmail.com</t>
  </si>
  <si>
    <t>'RURAL_161144004000000001_PROV.BR LA MIEL SECTOR LA</t>
  </si>
  <si>
    <t>'161144004000000001</t>
  </si>
  <si>
    <t xml:space="preserve"> 01-SEP-2025 14:34:47 -- EPMCRMSVPRD En calidad de propietaria solicita habilitacin iienda energa con red interna bsica direccion cercana RURAL161144004000000000 BR LA MIEL SECTOR LA MANUELA contacto Meliza Villada celular 3024534853.Pedido automatico desde solicitud de sericio de energa01-Sep-2025 -- Actualizacion masia por pendientes de atencion WO0000003084835</t>
  </si>
  <si>
    <t>PED-3505325-P6W0</t>
  </si>
  <si>
    <t>YURI ANDREA SALAZAR RESTREPO</t>
  </si>
  <si>
    <t>yurisalazarrestrepo@hotmail.com</t>
  </si>
  <si>
    <t>'RURAL_163009512000000001_RURAL ITAGUI EL AJIZAL</t>
  </si>
  <si>
    <t>'163009512000000001</t>
  </si>
  <si>
    <t xml:space="preserve"> 01-SEP-2025 14:35:40 -- EPMCRMSVPRD Propietaria Sra. Yuri Andrea Salazar Restrepo identificada con cdula 1039884001 y Cel: 3013555990 solicita sericio de energa HV para la direccin RURAL163009512000000001RURAL ITAGUI EL AJIZAL  en el municipio de  Itag. Presenta formatos de solicitud diligenciada copia de la cdula y factura del ecino cercano Instalacin cercana: RURAL163009512000000000RURAL ITAGUI EL AJIZAL con contrato: 259029. Correo electrnico: yurisalazarrestrepohotmail.com. Cliente informa que ya tiene construida la red interna y certificada por electricista particular y requiere la red externa por parte de EPM.Pedido automatico desde solicitud de sericio de energa01-Sep-2025 -- Actualizacion masia por pendientes de atencion WO0000003084835</t>
  </si>
  <si>
    <t>PED-3505331-S0D3</t>
  </si>
  <si>
    <t>ELKIN ALBERTO RESTREPO RESTREPO</t>
  </si>
  <si>
    <t>'CL 30 CR 50 C -37 (INTERIOR 205 )</t>
  </si>
  <si>
    <t>'073510000300370205</t>
  </si>
  <si>
    <t xml:space="preserve"> 01-SEP-2025 15:29:23 -- EPMCRMSVPRD se comunica el sr Elkin Alberto restrepo restrepo con cc 98524870 solicita sericio de energa para muni Itagbarriosanta catalina 2 para un 2 piso en direccin de referencia CL 30 CR 50 C -37 INTERIOR 203 tel: 3006721383 correo:elkinrestrepo1905hotmail.com8dbe311e-3725-4320-9fbf-cdeb0a9ebc6e dobrmosqPedido automatico desde solicitud de sericio de energa01-Sep-2025 -- Actualizacion masia por pendientes de atencion WO0000003084835</t>
  </si>
  <si>
    <t>PED-3505520-Z5J2</t>
  </si>
  <si>
    <t>DEYANIRA CIRO QUINTERO</t>
  </si>
  <si>
    <t>CL 58 CC CR 85 D -11 (INTERIOR 301 )</t>
  </si>
  <si>
    <t>'CL 58 CC CR 85 D -15 (INTERIOR 302 )</t>
  </si>
  <si>
    <t>'055818335400150302</t>
  </si>
  <si>
    <t xml:space="preserve"> 01-SEP-2025 15:44:39 -- EPMCRMSVPRD Se presenta Deyanira Ciro Quintero con cdula 21664489 para solicitar sericio de energa para la direccin CL 58 CC CR 85 D -15 INTERIOR 302  del municipio de Medelln barrio Bucaros para lo cual presenta formulario del operador de red y formulario de habilitacin de iienda RETIE- Declaracin de cumplimiento fotocopia de la tarjeta profesional copia de la cdula presenta factura del inmueble ecino contrato 11888045 se informa que la solicitud queda pendiente de erificacin tcnica celular 3168201453 contacto 3117212573.Pedido automatico desde solicitud de sericio de energa01-Sep-2025 -- Actualizacion masia por pendientes de atencion WO0000003084835</t>
  </si>
  <si>
    <t>PED-3505557-D2Z1</t>
  </si>
  <si>
    <t>GERALDIN BOLIVAR PINILLO</t>
  </si>
  <si>
    <t>yeras18@gmail.com</t>
  </si>
  <si>
    <t>'RURAL_163007228600000201_163007228600000201</t>
  </si>
  <si>
    <t>'163007228600000201</t>
  </si>
  <si>
    <t xml:space="preserve"> 01-SEP-2025 16:56:28 -- EPMCRMSVPRD En calidad de propietaria Geraldin Boliar Pinillo con CC: 1036679171 solicita la instalacin del medidor de energa para la iienda ubicada en la RURAL163007228600000201163007228600000201 en Itagui contrato ecino 12807803. Presenta cedula formatos de epm matricula electricista declaracin de cumplimiento factura. Pedido automatico desde solicitud de sericio de energa01-Sep-2025 -- Actualizacion masia por pendientes de atencion WO0000003084835</t>
  </si>
  <si>
    <t>PED-3505998-F0Z6</t>
  </si>
  <si>
    <t>-3007210733</t>
  </si>
  <si>
    <t>-3128887747</t>
  </si>
  <si>
    <t>-3123903756</t>
  </si>
  <si>
    <t>-3228801375</t>
  </si>
  <si>
    <t>-3105308106</t>
  </si>
  <si>
    <t>-3145909891</t>
  </si>
  <si>
    <t>-3114027072</t>
  </si>
  <si>
    <t>-3027439201</t>
  </si>
  <si>
    <t>2282818-3046648411</t>
  </si>
  <si>
    <t>-3194992776</t>
  </si>
  <si>
    <t>2536397-3128133206</t>
  </si>
  <si>
    <t>4921319-3127021649</t>
  </si>
  <si>
    <t>-3216473550</t>
  </si>
  <si>
    <t>-3128295134</t>
  </si>
  <si>
    <t>4960329-3127093433</t>
  </si>
  <si>
    <t>-3225021851</t>
  </si>
  <si>
    <t>-3183101477</t>
  </si>
  <si>
    <t>-3117203563</t>
  </si>
  <si>
    <t>2020858-3122615937</t>
  </si>
  <si>
    <t>-3117647717</t>
  </si>
  <si>
    <t>-3006399614</t>
  </si>
  <si>
    <t>2526949-3114245322</t>
  </si>
  <si>
    <t>2783238-3184353072</t>
  </si>
  <si>
    <t>-3215487612</t>
  </si>
  <si>
    <t>-3207654220</t>
  </si>
  <si>
    <t>4180447-3128907148</t>
  </si>
  <si>
    <t>-3104586295</t>
  </si>
  <si>
    <t>-3235875946</t>
  </si>
  <si>
    <t>2912989-3007071915</t>
  </si>
  <si>
    <t>-3148428139</t>
  </si>
  <si>
    <t>-3045563913</t>
  </si>
  <si>
    <t>-3135578176</t>
  </si>
  <si>
    <t>2220889-3108957134</t>
  </si>
  <si>
    <t>-3183788845</t>
  </si>
  <si>
    <t>-3003055354</t>
  </si>
  <si>
    <t>4910460-3002972124</t>
  </si>
  <si>
    <t>-3124443361</t>
  </si>
  <si>
    <t>-3218877513</t>
  </si>
  <si>
    <t>-3122699305</t>
  </si>
  <si>
    <t>-3113593216</t>
  </si>
  <si>
    <t>-3155553543</t>
  </si>
  <si>
    <t>-3177535224</t>
  </si>
  <si>
    <t>-3148831723</t>
  </si>
  <si>
    <t>-3135448068</t>
  </si>
  <si>
    <t>-3017510607</t>
  </si>
  <si>
    <t>-3146357997</t>
  </si>
  <si>
    <t>-3128674553</t>
  </si>
  <si>
    <t>-3015681296</t>
  </si>
  <si>
    <t>-3022716725</t>
  </si>
  <si>
    <t>-3206793909</t>
  </si>
  <si>
    <t>-3013652750</t>
  </si>
  <si>
    <t>-3235339696</t>
  </si>
  <si>
    <t>-3226231854</t>
  </si>
  <si>
    <t>-3243422729</t>
  </si>
  <si>
    <t>-3108857286</t>
  </si>
  <si>
    <t>-3004029884</t>
  </si>
  <si>
    <t>-3172623804</t>
  </si>
  <si>
    <t>-3004141732</t>
  </si>
  <si>
    <t>-3206572898</t>
  </si>
  <si>
    <t>3622638-3023322244</t>
  </si>
  <si>
    <t>-3127786299</t>
  </si>
  <si>
    <t>-3194880290</t>
  </si>
  <si>
    <t>-3233638820</t>
  </si>
  <si>
    <t>3528467-3012779158</t>
  </si>
  <si>
    <t>-3506519915</t>
  </si>
  <si>
    <t>5671191-3007462834</t>
  </si>
  <si>
    <t>3454429-</t>
  </si>
  <si>
    <t>-3122508348</t>
  </si>
  <si>
    <t>-3105318065</t>
  </si>
  <si>
    <t>-3233676521</t>
  </si>
  <si>
    <t>-3126120587</t>
  </si>
  <si>
    <t>-3018937018</t>
  </si>
  <si>
    <t>-3003041057</t>
  </si>
  <si>
    <t>-3126477687</t>
  </si>
  <si>
    <t>2179712-3116791063</t>
  </si>
  <si>
    <t>-3052270505</t>
  </si>
  <si>
    <t>-3043299125</t>
  </si>
  <si>
    <t>-3137530493</t>
  </si>
  <si>
    <t>6019721-3225446280</t>
  </si>
  <si>
    <t>-3012470336</t>
  </si>
  <si>
    <t>-3012584103</t>
  </si>
  <si>
    <t>-3024106058</t>
  </si>
  <si>
    <t>-3147083835</t>
  </si>
  <si>
    <t>3306012-3008488252</t>
  </si>
  <si>
    <t>-3233907268</t>
  </si>
  <si>
    <t>-3123113068</t>
  </si>
  <si>
    <t>-3146306770</t>
  </si>
  <si>
    <t>-3137249298</t>
  </si>
  <si>
    <t>-3185291186</t>
  </si>
  <si>
    <t>-3146013525</t>
  </si>
  <si>
    <t>-3008739499</t>
  </si>
  <si>
    <t>-3237278564</t>
  </si>
  <si>
    <t>-3137683435</t>
  </si>
  <si>
    <t>-3137643249</t>
  </si>
  <si>
    <t>-3207600129</t>
  </si>
  <si>
    <t>-3156450346</t>
  </si>
  <si>
    <t>-3016172206</t>
  </si>
  <si>
    <t>-3012261930</t>
  </si>
  <si>
    <t>-3207316921</t>
  </si>
  <si>
    <t>-3122746731</t>
  </si>
  <si>
    <t>-3204768368</t>
  </si>
  <si>
    <t>-3162970099</t>
  </si>
  <si>
    <t>-3105210697</t>
  </si>
  <si>
    <t>2811406-3005573128</t>
  </si>
  <si>
    <t>2531180-3017026987</t>
  </si>
  <si>
    <t>-3203342560</t>
  </si>
  <si>
    <t>-3137165557</t>
  </si>
  <si>
    <t>-3245917321</t>
  </si>
  <si>
    <t>-3128813823</t>
  </si>
  <si>
    <t>-3182374843</t>
  </si>
  <si>
    <t>5890412-3207881986</t>
  </si>
  <si>
    <t>-3057423189</t>
  </si>
  <si>
    <t>5963897-3177075279</t>
  </si>
  <si>
    <t>-3218822019</t>
  </si>
  <si>
    <t>-3113519501</t>
  </si>
  <si>
    <t>-3004333862</t>
  </si>
  <si>
    <t>-3147965910</t>
  </si>
  <si>
    <t>2879829-3022498472</t>
  </si>
  <si>
    <t>-3218689844</t>
  </si>
  <si>
    <t>-3246490860</t>
  </si>
  <si>
    <t>-3168602180</t>
  </si>
  <si>
    <t>-3145678171</t>
  </si>
  <si>
    <t>-3133483870</t>
  </si>
  <si>
    <t>-3128182672</t>
  </si>
  <si>
    <t>-3225622384</t>
  </si>
  <si>
    <t>-3117966968</t>
  </si>
  <si>
    <t>-3178539906</t>
  </si>
  <si>
    <t>8174031-3138174031</t>
  </si>
  <si>
    <t>-3136792152</t>
  </si>
  <si>
    <t>2575018-3022913545</t>
  </si>
  <si>
    <t>-3045567641</t>
  </si>
  <si>
    <t>4980266-3146824381</t>
  </si>
  <si>
    <t>-3104819977</t>
  </si>
  <si>
    <t>-3007523261</t>
  </si>
  <si>
    <t>-3215159273</t>
  </si>
  <si>
    <t>-3144899301</t>
  </si>
  <si>
    <t>2917559-3016759863</t>
  </si>
  <si>
    <t>2925815-3044551126</t>
  </si>
  <si>
    <t>-3042445809</t>
  </si>
  <si>
    <t>-3017715337</t>
  </si>
  <si>
    <t>-3113083139</t>
  </si>
  <si>
    <t>-3147105243</t>
  </si>
  <si>
    <t>-3106000860</t>
  </si>
  <si>
    <t>-3148001934</t>
  </si>
  <si>
    <t>-3217416806</t>
  </si>
  <si>
    <t>3808080-3002550406</t>
  </si>
  <si>
    <t>-3022159101</t>
  </si>
  <si>
    <t>-3158660478</t>
  </si>
  <si>
    <t>-3128733687</t>
  </si>
  <si>
    <t>-3128941295</t>
  </si>
  <si>
    <t>4170616-3013332629</t>
  </si>
  <si>
    <t>-3216364345</t>
  </si>
  <si>
    <t>4797998-3148487224</t>
  </si>
  <si>
    <t>-3003629478</t>
  </si>
  <si>
    <t>-3042275412</t>
  </si>
  <si>
    <t>-3137375322</t>
  </si>
  <si>
    <t>-3213363705</t>
  </si>
  <si>
    <t>-3113813465</t>
  </si>
  <si>
    <t>-3015133245</t>
  </si>
  <si>
    <t>4277651-3207668269</t>
  </si>
  <si>
    <t>6125678-3016654553</t>
  </si>
  <si>
    <t>-3245849763</t>
  </si>
  <si>
    <t>-3225447114</t>
  </si>
  <si>
    <t>-3122633360</t>
  </si>
  <si>
    <t>-3217515081</t>
  </si>
  <si>
    <t>-3013165599</t>
  </si>
  <si>
    <t>2656285-3007759723</t>
  </si>
  <si>
    <t>-3022477439</t>
  </si>
  <si>
    <t>-3105058708</t>
  </si>
  <si>
    <t>5741192-3012808438</t>
  </si>
  <si>
    <t>2217060-3234481484</t>
  </si>
  <si>
    <t>-3016168334</t>
  </si>
  <si>
    <t>-3205291216</t>
  </si>
  <si>
    <t>-3206787135</t>
  </si>
  <si>
    <t>-3045469250</t>
  </si>
  <si>
    <t>4536528-3103693854</t>
  </si>
  <si>
    <t>5917537-3128255120</t>
  </si>
  <si>
    <t>-3022837929</t>
  </si>
  <si>
    <t>2527609-3103693854</t>
  </si>
  <si>
    <t>-3017742832</t>
  </si>
  <si>
    <t>-3217183747</t>
  </si>
  <si>
    <t>-3216114380</t>
  </si>
  <si>
    <t>2995258-3146569063</t>
  </si>
  <si>
    <t>-3105461815</t>
  </si>
  <si>
    <t>-3007630852</t>
  </si>
  <si>
    <t>-3004748739</t>
  </si>
  <si>
    <t>5047709-</t>
  </si>
  <si>
    <t>2228996-3137022981</t>
  </si>
  <si>
    <t>-3133961850</t>
  </si>
  <si>
    <t>-3218958174</t>
  </si>
  <si>
    <t>3718629-3015109734</t>
  </si>
  <si>
    <t>-3013550419</t>
  </si>
  <si>
    <t>3006451-3146900354</t>
  </si>
  <si>
    <t>2359943-3012734126</t>
  </si>
  <si>
    <t>-3023473357</t>
  </si>
  <si>
    <t>-3245092154</t>
  </si>
  <si>
    <t>-3016258895</t>
  </si>
  <si>
    <t>-3157923692</t>
  </si>
  <si>
    <t>-3042542864</t>
  </si>
  <si>
    <t>5287591-3237507047</t>
  </si>
  <si>
    <t>-3136858409</t>
  </si>
  <si>
    <t>-3135645495</t>
  </si>
  <si>
    <t>-3122685000</t>
  </si>
  <si>
    <t>-3001233992</t>
  </si>
  <si>
    <t>2765583-3002167890</t>
  </si>
  <si>
    <t>-3045365456</t>
  </si>
  <si>
    <t>4946443-3017292469</t>
  </si>
  <si>
    <t>-3105246284</t>
  </si>
  <si>
    <t>-3112855802</t>
  </si>
  <si>
    <t>-3128811762</t>
  </si>
  <si>
    <t>-3005619552</t>
  </si>
  <si>
    <t>-3122431320</t>
  </si>
  <si>
    <t>4927684-3135357533</t>
  </si>
  <si>
    <t>-3245680147</t>
  </si>
  <si>
    <t>-3148119596</t>
  </si>
  <si>
    <t>-3246003867</t>
  </si>
  <si>
    <t>-3105306157</t>
  </si>
  <si>
    <t>-3137323424</t>
  </si>
  <si>
    <t>-3043642100</t>
  </si>
  <si>
    <t>-3045656141</t>
  </si>
  <si>
    <t>-3106136226</t>
  </si>
  <si>
    <t>-3238044334</t>
  </si>
  <si>
    <t>-3012724461</t>
  </si>
  <si>
    <t>-3024534853</t>
  </si>
  <si>
    <t>3778860-3013555990</t>
  </si>
  <si>
    <t>5591808-3044399814</t>
  </si>
  <si>
    <t>4223680-3117212573</t>
  </si>
  <si>
    <t>-3194030344</t>
  </si>
  <si>
    <t xml:space="preserve">HV CANALIZADA </t>
  </si>
  <si>
    <t xml:space="preserve">405 (REQUIERE PERMISO DE SERVIDUMBRE Y ES HV + INT + BORNERA) X JAIRO V </t>
  </si>
  <si>
    <t>520 (FALTAN REDES ACOMETIDA APROX DE 55 MTRS) X JAIRO VALENCIA</t>
  </si>
  <si>
    <t xml:space="preserve">422-413 (LA RED INTERNA NO CUMPLE TIENE TUBERIA EXPUESTA Y FALTA PAPELERIA) X JAIRO VALENICA </t>
  </si>
  <si>
    <t xml:space="preserve">422 (DEBE INSTALAR 1 CIRCUITO MAS Y 1 BREAKERS DE 20 AMP) X ORLANDO TORRES </t>
  </si>
  <si>
    <t xml:space="preserve">HV + PASE 8 MTRS TRAFO 18119 X ORLANDO TORRES </t>
  </si>
  <si>
    <t xml:space="preserve">HV + INT TRAFO 319916 TRAFO 11 MTRS) X ORLANDO TORRES </t>
  </si>
  <si>
    <t xml:space="preserve">414 (USUARIO NO CONTESTAN Y CASA CON MENOR DE EDAD) X JONNY G </t>
  </si>
  <si>
    <t xml:space="preserve">520 (REQUIERE MENSAJERO PARA ACOMETIDAS) X JONNY G </t>
  </si>
  <si>
    <t>HV + PASE + BONRERA TRAFO 38902 X JONNY G</t>
  </si>
  <si>
    <t>605 (PASA X ENCIMA  DE LA VIVIENDA) X JONNY G</t>
  </si>
  <si>
    <t xml:space="preserve">HV  PASE (SEMI INTEGRAAL) TRAFO 24483 X CARLOS I  -414 (CASA SOLA NO CONTESTAN) X CARLOS IDARRAGA </t>
  </si>
  <si>
    <t xml:space="preserve">HV + PASE TRAFO 333309 X CARLOS IDARRAGA </t>
  </si>
  <si>
    <t xml:space="preserve">422 (USUARIO SOLICITA VISITA DE LA INTERVENTORIA PORQUE EL 1ERO NO LE DIJO QUE NECESITABA GABINETE Y EL BLOQUE TIENE 7 CONTADORES Y FALTAN  5 MAS Y SON 2 BLOQUES DE A 6 APTOS) X CARLOS I23536196DARRAGA </t>
  </si>
  <si>
    <t xml:space="preserve">422 (FALTAN 3 POLOS A TIERRA) X CARLOS IDARRAGA) X CARLOS I </t>
  </si>
  <si>
    <t xml:space="preserve">422  413 (FALTAN ARREGLOS Y LA DECL CUMPL) X CARLOS IDARRAGA </t>
  </si>
  <si>
    <t xml:space="preserve">422 (USUARIO DEBE SACARA EL PASE HASTA DONDE ESTE EL POSTE ESTA A 60 MTRS) X CARLOS IDARRAGA </t>
  </si>
  <si>
    <t xml:space="preserve">607 (PEDIDO DUPLICADO CON EL 23464847) X ORLANDO TORRES </t>
  </si>
  <si>
    <t xml:space="preserve">HV + PASE  X ORLANDO TORRES </t>
  </si>
  <si>
    <t xml:space="preserve">460 (DEBE INSTALAR GABINETE PROPIEDAD HORIZONTAL CON DIFERENTES DUEÑOS  6 APTOS ES PROYECTO) X ORLANDO TORRES </t>
  </si>
  <si>
    <t xml:space="preserve">414 (SE LLEGO A PAGINA SE PREGUNTA POR EL SEÑOR JUAN NO LO CONOCEN Y EL CELULAR EN CORREO DE VOZ) X ORLANDO TORRES </t>
  </si>
  <si>
    <t xml:space="preserve">440 (DEBE REUBICAR ACOMETIDA E INSTALAR GRAPAS) X ORLANDO TORRES </t>
  </si>
  <si>
    <t xml:space="preserve">601 (USUARIO NEESITA ES SOLICITUD DE ENERGIA PREPAGO POR CORTE DE MEDIDOR POSPAGO) X JONNY G </t>
  </si>
  <si>
    <t xml:space="preserve">522 (USUARIO SOLICITA VISITA PARA VALIDAR AUTORIZACION DE 5TO MEDIDOR Y UBICACIÓN DE EL) X JONNY G </t>
  </si>
  <si>
    <t xml:space="preserve">HV + PASE + BORNERA TRAFO 29635 X JONNY G </t>
  </si>
  <si>
    <t>PED-3523235-Y4T0</t>
  </si>
  <si>
    <t>'CL 56 SUR CR 38 -119 (INTERIOR 306 )'</t>
  </si>
  <si>
    <t>Diego Alonso Gil Arenas</t>
  </si>
  <si>
    <t>diegogil@epm.com.co</t>
  </si>
  <si>
    <t xml:space="preserve"> 12-SEP-2025 09:39:18 -- EPMCRMSVPRD Se presenta el señor Diego Alonso Gil Arenas con cdula 8163182 de Medelln solicita instalacin de contador de energa uso residencial para el inmueble ubicado en la direccin CL 56 SUR CR 38 -119 INTERIOR 306  de Sabaneta Maria Auxiliadora.  Documentos que presenta: formato solicitud del sericio E1 solicitud de alor agregado cdula declaracin de cumplimiento y tarjeta profesional.  Contacto: Diego Alonso Gil Arenas - Cel. 301 400 30 94.  Faor llamar antes de ir la casa permanece sola.  Queda sujeto a erificacin en terreno. Pedido automatico desde solicitud de sericio de energa</t>
  </si>
  <si>
    <t>'015316008001190306</t>
  </si>
  <si>
    <t>PED-3522944-Y1S8</t>
  </si>
  <si>
    <t>'CR 69 CL 28 -42 (INTERIOR 302 )'</t>
  </si>
  <si>
    <t>Marcos Fidel Arroyave Suarez</t>
  </si>
  <si>
    <t xml:space="preserve"> 12-SEP-2025 08:34:08 -- EPMCRMSVPRD Usuario en calidad de propietario solicita instalacin de sericio de energa por habilitacin iienda en la direccin CR 69 CL 28 -42 INTERIOR 302  en Medelln. Presenta formulario diligenciado cedula original factura ecina contrato 13050532 declaracin de cumplimiento y copia de matrcula profesional  Contacto tel. 3218221541.Pedido automatico desde solicitud de sericio de energa</t>
  </si>
  <si>
    <t>'052629008000420302</t>
  </si>
  <si>
    <t>Robinson Lopez Rivera</t>
  </si>
  <si>
    <t xml:space="preserve"> 12-SEP-2025 12:47:42 -- EPMCRMSVPRD SE PRESENTA USUARIO EN CALIDAD DE QUIEN DICE SER EL PROPIETARIO ROBINSON LOPEZ RIVERA CON C.C. 71.527.309 SOLICITANDO SERVICIO DE H.V. CONSTRUCCIN DE ACOMETIDA Y MEDIDOR PARA LA INSTALACION RESIDENCIAL EN LA DIRECCIN CR 21 CL 45 -65 INTERIOR 301  EN EL MUNICIPIO DE MEDELLIN BARRIO BUENOS AIRES  UNA CUADRA ANTES DEL BATALLON 2 CUADRAS ARRIBA DEL CENTRO COMERCIAL LA CENTRAL   DEPARTAMENTO DE ANTIOQUIA PRESENTA CDULA DE CIUDADANA SOLICITUD DILIGENCIADA CARTA DE REQUISITOS TCNICOS COPIA DE LA TARJETA PROFESIONAL DEL TCNICO ELECTRICISTA QUE CERTIFICA LA INSTALACIN FACTURA DE SERVICIOS DE LA MISMA INSTALACION CONTRATO 13231278 TELEFONO DE CONTACTO 3014936880 LLAMAR ANTES DE IR SUJETO A VERIFICACIN.Pedido automatico desde solicitud de sericio de energa</t>
  </si>
  <si>
    <t xml:space="preserve"> 12-SEP-2025 12:46:33 -- EPMCRMSVPRD SE PRESENTA USUARIO EN CALIDAD DE QUIEN DICE SER EL PROPIETARIO ROBINSON LOPEZ RIVERA CON C.C. 71.527.309 SOLICITANDO SERVICIO DE H.V. CONSTRUCCIN DE ACOMETIDA Y MEDIDOR PARA LA INSTALACION RESIDENCIAL EN LA DIRECCIN CR 21 CL 45 -65 INTERIOR 302  EN EL MUNICIPIO DE MEDELLIN BARRIO BUENOS AIRES  UNA CUADRA ANTES DEL BATALLON 2 CUADRAS ARRIBA DEL CENTRO COMERCIAL LA CENTRAL   DEPARTAMENTO DE ANTIOQUIA PRESENTA CDULA DE CIUDADANA SOLICITUD DILIGENCIADA CARTA DE REQUISITOS TCNICOS COPIA DE LA TARJETA PROFESIONAL DEL TCNICO ELECTRICISTA QUE CERTIFICA LA INSTALACIN FACTURA DE SERVICIOS DE LA MISMA INSTALACION CONTRATO 13231279 TELEFONO DE CONTACTO 3014936880 LLAMAR ANTES DE IR SUJETO A VERIFICACIN.Pedido automatico desde solicitud de sericio de energa</t>
  </si>
  <si>
    <t>Yonilis Jordan Rivas</t>
  </si>
  <si>
    <t xml:space="preserve"> 12-SEP-2025 07:17:41 -- EPMCRMSVPRD Usuario en calidad de hijo de la propietaria Yonilis Jordan Rias con cdula 1041087232 solicita el sericio de energa por HV para la direccin CL 53 CR 2 C -39 INTERIOR 211barrio Caicedo La Arenera municipio de Medelln. Presenta formatos diligenciados factura ecino 12810820 cdula original declaracin de cumplimiento matrcula del electricista 27201. Telfonos de contacto: 3207290167-3205799496. Sujeto a erificacin en terreno. Llamar antes de realizar la isita.Pedido automatico desde solicitud de sericio de energa</t>
  </si>
  <si>
    <t>Jose Danilo Enciso Franco</t>
  </si>
  <si>
    <t xml:space="preserve"> 12-SEP-2025 12:14:09 -- EPMCRMSVPRD Sr. Danilo Enciso Franco con cdula 1039703209 afirma es propietario del inmueble solicita nueo sericio de energa para mpio Medellin barrio La libertad requiere sericio bsico residencial a 110 V solicita que EPM instale la red elctrica externa ya cuenta con interna.Carga mxima: 9 KVANiel de tensin: 1Tipo de sericio solicitado: Nuea cargaHay red elctrica cercana al predio: SiDistancia en metros: 10Se toma como referencia la direccin CL 56 BD CR 21 -5 INTERIOR 201  tel 3217318683 danilofranco1996hotmail.com id 7462b073-0807-482a-95f3-cfbf732f8f6a carbolaPedido automatico desde solicitud de sericio de energa</t>
  </si>
  <si>
    <t>Veronica Isabel Muñoz Henao</t>
  </si>
  <si>
    <t xml:space="preserve"> 12-09-2025 15:02:26--FNXWEAPICRMPROD-Sra Veronica Isabel Muñoz Henao solicita reprogramar el pedido confirma pendientes solucionados. Mpio Medelln Barrio Enciso sector la finquita. CEL 3003421929 id 10864cbb-c7f4-4d70-9292-83a25d73772f wlopezol -413.Tener el certificado del tcnico electricista. 419.La iienda an le falta cocina y baño para hacer habitable. 422.Terminar red interna falta instalar tomas  suhiches  y plafones y caja de distribucin por aparatear circuitos. NORMA RA8-020.Jhon Zapata 23-07-2025 09:33:04--NCORRRMOD-413.Tener el certificado del tcnico electricista. 419.La iienda an le falta cocina y baño para hacer habitable. 422.Terminar red interna falta instalar tomas  suhiches  y plafones y caja de distribucin por aparatear circuitos. NORMA RA8-020.Jhon Zapata-</t>
  </si>
  <si>
    <t>Maria De Fatima Ardila Jaramillo</t>
  </si>
  <si>
    <t xml:space="preserve"> 11-SEP-2025 16:52:02 -- EPMCRMSVPRD Sr. Maria De Fatima Ardila Jaramillo  con cdula 32180749  afirma es propietario del inmueble solcita nueo sericio de energa para mpio medellin  barrio calanzan ferriny   requiere sericio bsico residencial a 110 V piso  3  solicita que EPM instale la  el contador ya  tiene acometida y red  interna certificada   Se toma como referencia la direccin CR 82 B CL 54 A -44 INTERIOR 301   tel. 3196084337  id 72f85b0d-b84e-40d9-a367-94b3698681bd login lasqumo Pedido automatico desde solicitud de sericio de energa</t>
  </si>
  <si>
    <t>Joaquin Emilio Arias David</t>
  </si>
  <si>
    <t xml:space="preserve"> 11-SEP-2025 16:36:20 -- EPMCRMSVPRD Usuario presenta formato de Habilitacin iienda  de energa cedula factura de sericios de casa ecina  declaracin de cumplimiento y copia de tarjeta profesional de elctrico  Por faor llamar antes de ir al contacto cel 3015109734 Pedido automatico desde solicitud de sericio de energa</t>
  </si>
  <si>
    <t xml:space="preserve"> 11-SEP-2025 16:41:48 -- EPMCRMSVPRD Usuario en calidad de propietario del cual solicita la conexin del sericio de energa para la direccin CL 58 AB CR 97 AA -19 INTERIOR 301  en el municipio de Medelln - Barrio Blanquizal presenta formulario diligenciado copia de cdula del propietario declaracin de cumplimiento matricula profesional del electricista formato solicitud del sericio energa. Contacto 3015109734.Pedido automatico desde solicitud de sericio de energa</t>
  </si>
  <si>
    <t>PED-2096933-Y6F3</t>
  </si>
  <si>
    <t>'CL 84 CR 58 -322'</t>
  </si>
  <si>
    <t>Maria Fernanda Zambrano Barrera</t>
  </si>
  <si>
    <t>1804mafe@gmail.com</t>
  </si>
  <si>
    <t xml:space="preserve"> 11-09-2025 15:44:54--FNXWEAPICRMPROD-Usuario Maria Fernanda Zambrano  Solicita la reprogramacin confirma que ya cumple con lo solicitado por el personal   atiende isita Elias  CEL 3116712599 5475ba52-3e8c-47cc-b530-290cd36f1870ymunag 405 Tramitar permiso a terceros para instalar acometida y medidor en fachada ecina Todo debe ser por escrito anexar fotocopia de cdula de ciudadana de la persona que otorga el permiso a diligenciar si es posible. Se dej formato de la empresa se anexa registro fotogrfico. Requiere HVred bsica. Emil Cadrazco 06-11-2024 10:36:13--NCORRRMOD- 405 Tramitar permiso a terceros para instalar acometida y medidor en fachada ecina Todo debe ser por escrito anexar fotocopia de cdula de ciudadana de la persona que otorga el permiso a diligenciar si es posible. Se dej formato de la empresa se anexa registro fotogrfico. Requiere HVred bsica. Emil Cadrazco-</t>
  </si>
  <si>
    <t>'078514008003220000</t>
  </si>
  <si>
    <t>PED-3522985-D9V0</t>
  </si>
  <si>
    <t>'CL 35 D CR 108 A -84 (INTERIOR 204 )'</t>
  </si>
  <si>
    <t>David De Jesus Arenas Correa</t>
  </si>
  <si>
    <t>CL 31 CR 65 F -06</t>
  </si>
  <si>
    <t xml:space="preserve"> 12-SEP-2025 08:44:16 -- EPMCRMSVPRD Se presenta DAVID DE JESUS ARENAS CORREA con documento de identidad nmero 8.104.264 y factura de contrato ecino 502273 paginacin CL 35 D CR 108 A -84 INTERIOR 104  para solicitar  energa HV  sencillo Construccin de acometida y medidor por EPM para la direccin Cl 35 D Cr 108 A -84 Interior 204  del municipio de Medelln  Antioquia para iienda terminada y con red interna construida por Tcnico Particular. Adjunta Tarjeta Retie de Tcnico. No presenta certificado de estrato por lo que se sugiere asignar estrato proisional del ecino.Cliente solicita notificacin expresa al correo electrnico daidarenas139gmail.com. Faor contactar al cliente a los  telfonos de contacto: 3124318335 3017311237Cliente solicita notificacin expresa al correo electrnico daidarenas139gmail.comPedido automatico desde solicitud de sericio de energa</t>
  </si>
  <si>
    <t>'083015408100840204</t>
  </si>
  <si>
    <t>PED-3522194-K1P6</t>
  </si>
  <si>
    <t>'CL 34 B CR 112 -60 (INTERIOR 316 )'</t>
  </si>
  <si>
    <t>ANDREA PATRICIA GUISAO DAVID</t>
  </si>
  <si>
    <t xml:space="preserve"> 11-SEP-2025 14:44:57 -- EPMCRMSVPRD Usuaria en calidad de propietaria solicita instalacin del sericio de energa  para el inmueble ubicado en la direccin CL 34 B CR 112 -60 INTERIOR 316  contrato 13115702. Ubicado en el barrio Belencito corazn municipio de Medelln.Pedido automatico desde solicitud de sericio de energa</t>
  </si>
  <si>
    <t>'083114202000600316</t>
  </si>
  <si>
    <t>Leidy Yoana Suarez Rayo</t>
  </si>
  <si>
    <t xml:space="preserve"> 12-09-2025 09:44:07--FNXWEAPICRMPROD-Solicita reprogramar isita ya cuenta con las condiciones necesarias Leidy Yoana Suarez Rayo314762152203be706b-b17a-44b6-ae09-09a443fdfdb7CHENAGI405-presentar permisos a terceros firmado por los propietarios para instalar acometida por fachadas ecinas Camilo Perez 26-08-2025 16:02:41--NCORRRMOD-405-presentar permisos a terceros firmado por los propietarios para instalar acometida por fachadas ecinas Camilo Perez-</t>
  </si>
  <si>
    <t>'CL 39 DA CR 117 -59'</t>
  </si>
  <si>
    <t>Wilcor Alejandro Noguera Davalillo</t>
  </si>
  <si>
    <t xml:space="preserve"> 12-SEP-2025 11:27:14 -- EPMCRMSVPRD Solicita habilitacin de iienda NO PRESENT CERTIFICADO DE ESTRATIFICACIN direccin cercana CL 39 DA CR 117 -63 barrio san Jaier ESTRATO 1 UNO contacto: WILCOR NOGUERA celular: 3054124603 por faor llamar para antes de agendar la isita. Presentar certificado de RETIE en el terreno.  CL 39 DA CR 117 -59.Nota:La habilitacin de la iienda genera un cobro correspondiente al19  del IVA. Pedido automatico desde solicitud de sericio de energa</t>
  </si>
  <si>
    <t>Claudia Marcela Gutierrez Campuzano</t>
  </si>
  <si>
    <t xml:space="preserve"> 12-09-2025 07:01:34-AVILLEGAMOD-. 05-SEP-2025 13:18:16 -- DGUISAOT Se presenta el señor Carlos Rodas autorizado de la señora Claudia Marcela Gutirrez Campuzano con cdula 32150084 como propietaria a solicitar el retiro de la energa prepago a pospago de la instalacin CR 110 CL 36 -9 INTERIOR 103  ya se encuentra sin deuda presenta formato de solicitud cedula y carta de sana posesin. Faor llamar antes de ir al celular 3013701534.</t>
  </si>
  <si>
    <t>Martha Gladys Vargas Jaramillo</t>
  </si>
  <si>
    <t xml:space="preserve"> 12-SEP-2025 09:19:44 -- EPMCRMSVPRD Solicitud de portafolio HV en la direccin CL 56 CR 129 -56 interior 101  Mpio Medelln direccin ecina CL 56 CR 129 -56 Pedido automatico desde solicitud de sericio de energa</t>
  </si>
  <si>
    <t xml:space="preserve"> 12-SEP-2025 09:46:01 -- EPMCRMSVPRD Solicitud de portafolio HV en la direccin CL 56 CR 129 -56 interior 102  Mpio Medelln direccin ecina CL 56 CR 129 -56Pedido automatico desde solicitud de sericio de energa</t>
  </si>
  <si>
    <t>Maria Elizabeth Ochoa Garcia</t>
  </si>
  <si>
    <t xml:space="preserve"> 15-08-2025 12:26:06--FNXWEAPICRMPROD-Sr Elisabeth Ochoa solicita nuea isita ya realizaron adecuaciones  id a13c9c45-c223-48ff-a70f-276823831d5a  ltangan  413 419 presentar declaracin de cumplimiento del electricista predio en construccin no habitable terminar construccin CR 131b CL 58 81 Angel Rodriguez 30072025 18:03:41 31-07-2025 08:26:42--NCORRRMOD- 413 419 presentar declaracin de cumplimiento del electricista predio en construccin no habitable terminar construccin CR 131b CL 58 81 Angel Rodriguez 30072025 18:03:41-</t>
  </si>
  <si>
    <t>Fredy Antonio Cavadiaz Lopez</t>
  </si>
  <si>
    <t xml:space="preserve"> 11-SEP-2025 16:23:28 -- EPMCRMSVPRD El Sr Fredy Antonio Caadiaz Lopez con C.C 1063145189 Tel 3157966765 solicita sericio de HV en la direccin de referencia CL 61 AA CR 104 -43 INTERIOR 134  Mpio de Medelln Barrio Vallejuelo informa que ya tiene la red interna instalada y certificada solicita que EPM instale contador y acometida26745342-8038-4ca6-8c53-10d5a7cb45f4laceagudPedido automatico desde solicitud de sericio de energa</t>
  </si>
  <si>
    <t xml:space="preserve"> 11-SEP-2025 16:36:27 -- EPMCRMSVPRD El Sr Fredy Antonio Caadiaz Lopez con C.C 1063145189 Tel 3234817612 solicita sericio de HV en la direccin de referencia CL 61 AA CR 104 -43 INTERIOR 134  Mpio de Medelln Barrio Vallejuelo informa que ya tiene la red interna instalada y certificada solicita que EPM instale contador y acometida26745342-8038-4ca6-8c53-10d5a7cb45f4laceagudPedido automatico desde solicitud de sericio de energa</t>
  </si>
  <si>
    <t xml:space="preserve"> 11-SEP-2025 16:52:02 -- EPMCRMSVPRD El Sr Fredy Antonio Caadiaz Lopez con C.C 1063145189 Tel 3157966765 solicita sericio de HV en la direccin de referencia CL 61 AA CR 104 -43 INTERIOR 134  Mpio de Medelln Barrio Vallejuelo informa que ya tiene la red interna instalada y certificada solicita que EPM instale contador y acometida26745342-8038-4ca6-8c53-10d5a7cb45f4laceagudPedido automatico desde solicitud de sericio de energa</t>
  </si>
  <si>
    <t>PED-3410505-W0J0</t>
  </si>
  <si>
    <t>'CR 106 B CL 60 C -68'</t>
  </si>
  <si>
    <t>Sandra Milena Salinas Acevedo</t>
  </si>
  <si>
    <t xml:space="preserve"> 20-08-2025 09:16:49--FNXWEAPICRMPROD-Sra Sandra Salinas solicita reprogramar el pedido confirma pendientes solucionados. Mpio Medelln Barrio Robledo las margaritas cel 3016040810 ID 1a6e41b7-9c4d-4d3f-8e64-82fbdc2eef60 wlopezol  422 instalar lnea de polo a tierra que falta sacar tubo PVC canchado para alimentar caja de brekes CR 106b CL 60c 68 Angel Rodriguez 13082025 14:15:49 13-08-2025 16:33:43--NCORRRMOD- 422 instalar lnea de polo a tierra que falta sacar tubo PVC canchado para alimentar caja de brekes CR 106b CL 60c 68 Angel Rodriguez 13082025 14:15:49-</t>
  </si>
  <si>
    <t>'086026200300680000</t>
  </si>
  <si>
    <t>Humberto De Jesus Zapata Cruz</t>
  </si>
  <si>
    <t xml:space="preserve"> 20-08-2025 14:11:25--FNXWEAPICRMPROD-Usuario Humberto  solicita reprogramar pedido xxxxx pendientes ok llamar antes de ir numero de contacto 3116346866 ID 3b8a513b-c7de-4494-801f-e29c7d0293bc y aestrmon419 422 predio en construccin no habitable terminar construccin instalar baño cocina instalar minimo 3 circuitos que cumpla norma retie en calibre 12 con brekes de 20 amp presentar declaracin de cumplimiento del electricista CL 66 CR 131 17 Angel Rodriguez 9082025 18:42:52 11-08-2025 08:47:01--NCORRRMOD- 419 422 predio en construccin no habitable terminar construccin instalar baño cocina instalar minimo 3 circuitos que cumpla norma retie en calibre 12 con brekes de 20 amp presentar declaracin de cumplimiento del electricista CL 66 CR 131 17 Angel Rodriguez 9082025 18:42:52-</t>
  </si>
  <si>
    <t>'RURAL_103014838000000001_Prov.103014838000000000'</t>
  </si>
  <si>
    <t>Juan Camilo Henao Bermudez</t>
  </si>
  <si>
    <t>'RURAL_122016410000000002_ENTRADADEFRANK#295(0185)'</t>
  </si>
  <si>
    <t>Gloria Cecilia Betancur Sierra</t>
  </si>
  <si>
    <t xml:space="preserve"> 12-SEP-2025 10:00:38 -- EPMCRMSVPRD Solicita habilitacin de iienda NO PRESENT CERTIFICADO DE ESTRATIFICACIN ruta cercana RURAL122016410000000000ENTRADADEFRANK2950185 ESTRATO 2 DOS contacto: Gloria Elena Betancur celular: 319 294 47 49 por faor llamar para antes de agendar la isita. Presentar certificado de RETIE en el terreno. Nota:La habilitacin de la iienda genera un cobro correspondiente al19  del IVA. Pedido automatico desde solicitud de sericio de energa</t>
  </si>
  <si>
    <t>'RURAL_122023644000000011_122023644000000011_CR 22'</t>
  </si>
  <si>
    <t>Andres Alejandro Vahos Vahos</t>
  </si>
  <si>
    <t xml:space="preserve"> 12-SEP-2025 13:05:01 -- EPMCRMSVPRD con radicado 20250120167023 Cliente Andres Alejandro Vahos Vahos con CC 71770528 solicita sericio de energa por habilitacin iienda  iienda nuea rural requiere expansin de la red de distribucin en baja tensin instalacin medidor conexin y legalizacin. se requiere alidar la mejor ruta para instalar trenza Ver Adjuntos.Pedido automatico desde solicitud de sericio de energa</t>
  </si>
  <si>
    <t>'RURAL_146015088000000000'</t>
  </si>
  <si>
    <t>Climaco Beltran Pestaña</t>
  </si>
  <si>
    <t xml:space="preserve"> 30-07-2025 16:51:57--YALZATESMOD 30072025 Se comunica el sr Climaco Beltrn indicando que se le llame antes de ir al 3224813814 ya que el cliente trabaja en otro lugar y necesita que desplazarse hasta el lugar de la iienda id: 7bba4cac-5b1a-41dd-8fd2-3af6d02305a6 logue: yalzasep. 07-07-2025 13:58:20--FNXWEAPICRMPROD- se comunica el señor Climaco Beltrn indica que ya tiene declaracion de cumplimiento solicita nuea isitaTEL: 322481381449c89bee-cd12-4d63-bbcb-457152c0b5ebkhiguithllamar antes de ir ya que en el dia no hay nadie en casa413 presentar declaracin de cumplimiento del electricista 14601430100000000 Angel Rodriguez 24-02-2025 08:16:46--NCORRRMOD- 413 presentar declaracin de cumplimiento del electricista 14601430100000000 Angel Rodriguez-</t>
  </si>
  <si>
    <t>'RURAL_146015392000000000'</t>
  </si>
  <si>
    <t>Ana Maria Rios Herrera</t>
  </si>
  <si>
    <t xml:space="preserve"> 28-JUL-2025 09:37:25 -- EPMCRMSVPRD Sr. Ana Maria Rios con cdula 32183821 afirma es propietario del inmueble solicita nueo sericio de energa para mpio Medelln  Palmitas ereda la olcana  san Cristbal requiere sericio bsico residencial a 110 V piso 1 solicita que EPM instale la red elctrica externa y certifiqueCarga mxima: 9 KVANiel de tensin: 1Tipo de sericio solicitado: Nuea cargaSe toma como referencia la direccin RURAL146015460000000000RURALPALMITAS  tel 3206049454 id 8a42897c-f077-4a7a-9e8d-e3bf9750dc5c agiralonPedido automatico desde solicitud de sericio de energa</t>
  </si>
  <si>
    <t xml:space="preserve"> -3014003094</t>
  </si>
  <si>
    <t xml:space="preserve"> -3218221541</t>
  </si>
  <si>
    <t xml:space="preserve"> -3014936880</t>
  </si>
  <si>
    <t xml:space="preserve"> -3207290167</t>
  </si>
  <si>
    <t xml:space="preserve"> -3217318683</t>
  </si>
  <si>
    <t>2912508-3003421929</t>
  </si>
  <si>
    <t xml:space="preserve"> -3196084337</t>
  </si>
  <si>
    <t xml:space="preserve"> -3015109734</t>
  </si>
  <si>
    <t xml:space="preserve"> -3225859937</t>
  </si>
  <si>
    <t xml:space="preserve"> -3124318335</t>
  </si>
  <si>
    <t xml:space="preserve"> -3225010792</t>
  </si>
  <si>
    <t xml:space="preserve"> -3147621522</t>
  </si>
  <si>
    <t xml:space="preserve"> -3054124603</t>
  </si>
  <si>
    <t xml:space="preserve"> -3006093720</t>
  </si>
  <si>
    <t>4815210-3104157797</t>
  </si>
  <si>
    <t>3259000-3192799330</t>
  </si>
  <si>
    <t xml:space="preserve"> -3157966765</t>
  </si>
  <si>
    <t xml:space="preserve"> -3016040810</t>
  </si>
  <si>
    <t>4270230-3136568538</t>
  </si>
  <si>
    <t xml:space="preserve"> -3192944749</t>
  </si>
  <si>
    <t xml:space="preserve"> -3124020546</t>
  </si>
  <si>
    <t xml:space="preserve"> -3224813814</t>
  </si>
  <si>
    <t xml:space="preserve"> -3206049454</t>
  </si>
  <si>
    <t>CL 39 BE CR 113 B -27 (INT 201 )</t>
  </si>
  <si>
    <t>CL 39 BE CR 113 B -27 (INT 301 )</t>
  </si>
  <si>
    <t>CL 39 BE CR 113 B -27 (INT 401 )</t>
  </si>
  <si>
    <t>CL 39 BA CR 113 A -68 (INT 201 )</t>
  </si>
  <si>
    <t>CR 65 D CL 25 -78 (INT 301 )</t>
  </si>
  <si>
    <t>CR 56 B CL 26 B -12 (INT 301 )</t>
  </si>
  <si>
    <t>CL 39 BF CR 113 B -79 (INT 220 )</t>
  </si>
  <si>
    <t>CR 4 CL 55 F -47 (INT 301 )</t>
  </si>
  <si>
    <t>CR 14 CL 55 -170 (INT 301 )</t>
  </si>
  <si>
    <t>AVDA 35 E DIAG 42 DC -127 (INT 255 )</t>
  </si>
  <si>
    <t>CL 51 B CR 1 BB -29 (INT 210 )</t>
  </si>
  <si>
    <t>CR 1 ESTE CL 47 C -14 (INT 108 )</t>
  </si>
  <si>
    <t>CL 56 BD CR 21 -60 (INT 401 )</t>
  </si>
  <si>
    <t>CL 39 DA CR 119 C -162 (INT 1165 )</t>
  </si>
  <si>
    <t>CL 34 CR 34 C -41 (INT 1282 )</t>
  </si>
  <si>
    <t>CL 34 B CR 119 A -129 (INT 130 )</t>
  </si>
  <si>
    <t>CR 115 CL 39 A -36 (INT 114 )</t>
  </si>
  <si>
    <t>CR 5 CL 55 GG -4 (INT 301 )</t>
  </si>
  <si>
    <t>CL 65 CR 140 -93 (INT 131 )</t>
  </si>
  <si>
    <t>CL 112 SUR CR 54 -191 (INT 324 )</t>
  </si>
  <si>
    <t>CL 52 CR 124 -98 (INT 106 )</t>
  </si>
  <si>
    <t>CL 39 A CR 114 -61 (INT 101 )</t>
  </si>
  <si>
    <t>CL 52 CR 107 -506 (INT 147 )</t>
  </si>
  <si>
    <t>CL 64 CR 37 -7 (INT 301 )</t>
  </si>
  <si>
    <t>CL 49 A CR 102 C -49 (INT 101 )</t>
  </si>
  <si>
    <t>CL 36 D SUR CR 55 C -66 (INT 109 )</t>
  </si>
  <si>
    <t>CL 64 CR 58 C -53 (INT 201 )</t>
  </si>
  <si>
    <t>CR 87 CL 58 CC -35 (INT 200 )</t>
  </si>
  <si>
    <t>CR 15 A CL 56 B -16 (INT 110 )</t>
  </si>
  <si>
    <t>CR 15 A CL 56 B -16 (INT 210 )</t>
  </si>
  <si>
    <t>CL 54 CR 7 -111 (INT 117 )</t>
  </si>
  <si>
    <t>CL 55 CR 7 -93 (INT 301 )</t>
  </si>
  <si>
    <t>CL 48 D CR 110 -356 (INT 270 )</t>
  </si>
  <si>
    <t>CL 115 SUR CR 50 B -134 (INT 101 )</t>
  </si>
  <si>
    <t>CR 17 B CL 56 E -45 (INT 303 )</t>
  </si>
  <si>
    <t>CL 9 SUR CR 57 -3 (INT 201 )</t>
  </si>
  <si>
    <t>CR 68 A CL 55 SUR -14 (INT 201 )</t>
  </si>
  <si>
    <t>CR 15 CL 52 -53 (INT 100 )</t>
  </si>
  <si>
    <t>CR 120 FF CL 54 -247 (INT 227 )</t>
  </si>
  <si>
    <t>CL 62 CR 127 -145 (INT 422 )</t>
  </si>
  <si>
    <t>CL 62 CR 127 -145 (INT 521 )</t>
  </si>
  <si>
    <t>CL 14 B CR 90 -26 (INT 301 )</t>
  </si>
  <si>
    <t>CL 61 F CR 88 C -46 (INT 301 )</t>
  </si>
  <si>
    <t>CR 24 F CL 40 SUR -189 (INT 201 )</t>
  </si>
  <si>
    <t>CR 108 C CL 34 CC -121 (INT 121 )</t>
  </si>
  <si>
    <t>CL 55 CR 106 -48 (INT 201 )</t>
  </si>
  <si>
    <t>CR 100 C CL 47 E -64 (INT 201 )</t>
  </si>
  <si>
    <t>CR 60 CL 9 SUR -17 (INT 301 )</t>
  </si>
  <si>
    <t>CL 15 B CR 99 B -5 (INT 102 )</t>
  </si>
  <si>
    <t>CR 25 AB CL 55 -50 (INT 201 )</t>
  </si>
  <si>
    <t>CL 38 D CR 26 H -19 (INT 401 )</t>
  </si>
  <si>
    <t>CL 34 A SUR CR 27 D -76 (INT 201 )</t>
  </si>
  <si>
    <t>CL 49 AA CR 99 A -40 (INT 401 )</t>
  </si>
  <si>
    <t>CL 34 B CR 133 -57 (INT 301 )</t>
  </si>
  <si>
    <t>CL 39 SUR CR 24 G -13 (INT 301 )</t>
  </si>
  <si>
    <t>CL 39 A CR 118 B -53 (INT 202 )</t>
  </si>
  <si>
    <t>CL 51 A SUR CR 67 -56 (INT 201 )</t>
  </si>
  <si>
    <t>CR 112 C CL 14 A -20 (INT 112 )</t>
  </si>
  <si>
    <t>CR 2 AF CL 47 -72 (INT 319 )</t>
  </si>
  <si>
    <t>CR 20 A CL 56 -74 (INT 201 )</t>
  </si>
  <si>
    <t>CR 99 E CL 49 -39 (INT 332 )</t>
  </si>
  <si>
    <t>CL 65 CR 140 -93 (INT 331 )</t>
  </si>
  <si>
    <t>CL 6 SUR CR 80 AA -78 (INT 217 )</t>
  </si>
  <si>
    <t>CL 28 CR 79 -138 (INT 306 )</t>
  </si>
  <si>
    <t>CR 52 CL 143 SUR -203 (INT 236 )</t>
  </si>
  <si>
    <t>CR 80 CL 24 F -40 (INT 101 )</t>
  </si>
  <si>
    <t>CL 59 CR 120 F -3 (INT 215 )</t>
  </si>
  <si>
    <t>CR 52 CL 139 SUR -54 (INT 336 )</t>
  </si>
  <si>
    <t>CL 49 AA CR 99 EE -58 (INT 1132 )</t>
  </si>
  <si>
    <t>CL 57 B CR 16 B -59 (INT 149 )</t>
  </si>
  <si>
    <t>CL 56 HG CR 18 B -61 (INT 3 )</t>
  </si>
  <si>
    <t>CR 72 A CL 37 SUR -19 (INT 101 )</t>
  </si>
  <si>
    <t>CL 57 CR 17 A -63 (INT 200 )</t>
  </si>
  <si>
    <t>CL 59 CR 16 D -153 (INT 104 )</t>
  </si>
  <si>
    <t>CL 18 CR 98 -51 (INT 101 )</t>
  </si>
  <si>
    <t>CL 48 BB CR 110 -110 (INT 302 )</t>
  </si>
  <si>
    <t>CL 65 CR 16 DD -19 (INT 1373 )</t>
  </si>
  <si>
    <t>CR 40 CL 53 -79 (INT 401 )</t>
  </si>
  <si>
    <t>CL 13 CR 111 -74 (INT 422 )</t>
  </si>
  <si>
    <t>CR 116 B CL 36 C -70 (INT 9803 )</t>
  </si>
  <si>
    <t>CL 54 AA CR 7 A ESTE -15 (INT 100 )</t>
  </si>
  <si>
    <t>CR 69 CL 40 A SUR -27 (INT 302 )</t>
  </si>
  <si>
    <t>CL 22 AA CR 90 B -30 (INT 201 )</t>
  </si>
  <si>
    <t>CL 59 C CR 131 -204 (INT 102 )</t>
  </si>
  <si>
    <t>CL 18 CR 98 -51 (INT 265 )</t>
  </si>
  <si>
    <t>CR 46 A CL 88 -46 (INT 344 )</t>
  </si>
  <si>
    <t>CR 57 CL 27 -17 (INT 401 )</t>
  </si>
  <si>
    <t>CL 10 SUR CR 54 -74 (INT 218 )</t>
  </si>
  <si>
    <t>CR 10 CL 55 -175 (INT 200 )</t>
  </si>
  <si>
    <t>CL 112 SUR CR 54 -189 (INT 120 )</t>
  </si>
  <si>
    <t>CL 62 CR 103 C -35 (INT 105 )</t>
  </si>
  <si>
    <t>CL 62 CR 103 C -35 (INT 301 )</t>
  </si>
  <si>
    <t>CL 39 F CR 115 A -129 (INT 114 )</t>
  </si>
  <si>
    <t>CR 57 CL 34 -18 (INT 301 )</t>
  </si>
  <si>
    <t>CL 18 D CR 89 -11 (INT 254 )</t>
  </si>
  <si>
    <t>CL 39 F CR 115 A -113 (INT 146 )</t>
  </si>
  <si>
    <t>CR 109 CL 57 -30 (INT 103 )</t>
  </si>
  <si>
    <t>CL 54 CR 11 -22 (INT 309 )</t>
  </si>
  <si>
    <t>CL 55 CR 65 -37 (INT 401 )</t>
  </si>
  <si>
    <t>CL 29 CR 50 C -39 (INT 310 )</t>
  </si>
  <si>
    <t>CR 17 D CL 62 -49 (INT 202 )</t>
  </si>
  <si>
    <t>CL 18 CR 71 -33 (INT 201 )</t>
  </si>
  <si>
    <t>CL 30 CR 31 -21 (INT 201 )</t>
  </si>
  <si>
    <t>CR 31 CL 35 A -1 (INT 301 )</t>
  </si>
  <si>
    <t>CR 80 CL 20 FF -15 (INT 113 )</t>
  </si>
  <si>
    <t>CR 17 A CL 56 H -8 (INT 1033 )</t>
  </si>
  <si>
    <t>CR 109 CL 57 -30 (INT 111 )</t>
  </si>
  <si>
    <t>CR 85 CL 49 D -90 (INT 202 )</t>
  </si>
  <si>
    <t>CL 65 A CR 144 -56 (INT 1346 )</t>
  </si>
  <si>
    <t>CR 19 CL 56 HE -24 (INT 301 )</t>
  </si>
  <si>
    <t>CL 56 CR 102 -231 (INT 201 )</t>
  </si>
  <si>
    <t>TRAN 33 SUR DIAG 29 -6 (INT 108 )</t>
  </si>
  <si>
    <t>CL 18 CR 90 -39 (INT 357 )</t>
  </si>
  <si>
    <t>CR 26 CL 40 E SUR -20 (INT 304 )</t>
  </si>
  <si>
    <t>CR 96 C CL 49 AA -67 (INT 132 )</t>
  </si>
  <si>
    <t>CR 113 CL 36 C -23 (INT 202 )</t>
  </si>
  <si>
    <t>CL 48 DD CR 99 E -57 (INT 108 )</t>
  </si>
  <si>
    <t>CL 54 CR 3 -60 (INT 1090 )</t>
  </si>
  <si>
    <t>CR 119 CL 39 F -31 (INT 101 )</t>
  </si>
  <si>
    <t>CR 119 CL 39 F -31 (INT 301 )</t>
  </si>
  <si>
    <t>CR 119 CL 39 F -31 (INT 202 )</t>
  </si>
  <si>
    <t>CR 129 CL 61 -66 (INT 401 )</t>
  </si>
  <si>
    <t>TRAN 33 SUR DIAG 29 -26 (INT 101 )</t>
  </si>
  <si>
    <t>CL 48 D CR 99 B -292 (INT 2301 )</t>
  </si>
  <si>
    <t>CL 48 D CR 99 B -292 (INT 2401 )</t>
  </si>
  <si>
    <t>CR 116 CL 34 -98 (INT 111 )</t>
  </si>
  <si>
    <t>CR 119 C CL 60 C -3 (INT 201 )</t>
  </si>
  <si>
    <t>CL 30 CR 50 C -37 (INT 102 )</t>
  </si>
  <si>
    <t>CL 30 CR 50 C -37 (INT 205 )</t>
  </si>
  <si>
    <t>CL 58 CC CR 85 D -15 (INT 302 )</t>
  </si>
  <si>
    <t>CL 56 SUR CR 38 -119 (INT 306 )'</t>
  </si>
  <si>
    <t>CR 69 CL 28 -42 (INT 302 )'</t>
  </si>
  <si>
    <t>CR 21 CL 45 -65 (INT 301 )'</t>
  </si>
  <si>
    <t>CR 21 CL 45 -65 (INT 302 )'</t>
  </si>
  <si>
    <t>CL 53 CR 2 C -39 (INT 211 )'</t>
  </si>
  <si>
    <t>CL 56 BD CR 21 -5 (INT 301 )'</t>
  </si>
  <si>
    <t>CL 59 BC CR 29 -25 (INT 201 )'</t>
  </si>
  <si>
    <t>CR 82 B CL 54 A -44 (INT 303 )'</t>
  </si>
  <si>
    <t>CL 58 AB CR 97 AA -19 (INT 201 )'</t>
  </si>
  <si>
    <t>CL 58 AB CR 97 AA -19 (INT 301 )'</t>
  </si>
  <si>
    <t>CL 35 D CR 108 A -84 (INT 204 )'</t>
  </si>
  <si>
    <t>CL 34 B CR 112 -60 (INT 316 )'</t>
  </si>
  <si>
    <t>CL 35 F CR 110 -46 (INT 110 )'</t>
  </si>
  <si>
    <t>CR 110 CL 36 -9 (INT 103 )'</t>
  </si>
  <si>
    <t>CL 56 CR 129 -56 (INT 101 )'</t>
  </si>
  <si>
    <t>CL 56 CR 129 -56 (INT 102 )'</t>
  </si>
  <si>
    <t>CR 131 B CL 58 -26 (INT 107 )'</t>
  </si>
  <si>
    <t>CL 61 AA CR 104 -43 (INT 117 )'</t>
  </si>
  <si>
    <t>CL 61 AA CR 104 -43 (INT 119 )'</t>
  </si>
  <si>
    <t>CL 61 AA CR 104 -43 (INT 123 )'</t>
  </si>
  <si>
    <t>CL 66 CR 131 -16 (INT 116 )'</t>
  </si>
  <si>
    <t xml:space="preserve">406 (PENDIENTE X ATENCION POR ORDEN PUBLICO EN EL SECTOR) X WILSON - HV + PASE PLAN INTEGRAL TRAFO 80353 1ER PISO X CARLOS I - 405 (FALTAN PERMISOS DE SERVIDUMBRE) X CARLOS IDARRAGA </t>
  </si>
  <si>
    <t>460 (NECESITA GABINETE PARA UNIFICAR MEDIDOR) X CARLOS I</t>
  </si>
  <si>
    <t xml:space="preserve">HV + PASE (SEMI INTEGRAL TRAFO 50266) X CARLOS IDARRAGA </t>
  </si>
  <si>
    <t xml:space="preserve">406 (ORDEN PUBLICO) X CARLOS IDARRAGA </t>
  </si>
  <si>
    <t xml:space="preserve">HV + PASE 1ER PISO TRAFO 33619 X CARLOS IDARRAGA </t>
  </si>
  <si>
    <t xml:space="preserve">HV + PASE  TRAFO 46793 X JONNY </t>
  </si>
  <si>
    <t xml:space="preserve">HV + PASE (TRAFO 308205 X JONNY G </t>
  </si>
  <si>
    <t>CL 49 CR 99 -133 (INT 130 )</t>
  </si>
  <si>
    <t xml:space="preserve">HV + PASE TRAFO 308205 X JONNY </t>
  </si>
  <si>
    <t>CL 49 CR 99 AA -17 (INT 102)'</t>
  </si>
  <si>
    <t>460 (REQUIERE GABINETE Y UNIFICAR MEDIDA) X JONNY G</t>
  </si>
  <si>
    <t xml:space="preserve">HV + PASE + BORNERA + PERMISO TRAFO 52835 X JONNY G </t>
  </si>
  <si>
    <t xml:space="preserve">460 (REQUIERE GABINETE Y UNIFICACION DE MEDIDA) X JONNY </t>
  </si>
  <si>
    <t xml:space="preserve">HV + INT + BONRERA TRAFO 43088 X JONNY G </t>
  </si>
  <si>
    <t xml:space="preserve">HV TRAFO 136322 X ROBINSON ALZATE </t>
  </si>
  <si>
    <t>HV (16 MTRSEN N.4 CON COBRO TRAFO 136322) X ROBINSON ALZATE</t>
  </si>
  <si>
    <t xml:space="preserve">HV + INT TRAFO 79235 X ROBINSON ALZATE </t>
  </si>
  <si>
    <t xml:space="preserve">HV + BORNERA TRAFO 314809 X ROBINSON </t>
  </si>
  <si>
    <t xml:space="preserve">CR 48 CL 136 SUR - 99 </t>
  </si>
  <si>
    <t xml:space="preserve">HV + INT + PERMISO TRAFO 41318 X ROBINOSN ALZATE </t>
  </si>
  <si>
    <t>3017161324- 3038925-3128749567</t>
  </si>
  <si>
    <t xml:space="preserve">HV + INT  TRAFO 16442  X ROBINSON </t>
  </si>
  <si>
    <t xml:space="preserve">HV + PASE + BORNERA TRAFO 52157 X ROBINSON ALZATE </t>
  </si>
  <si>
    <t xml:space="preserve">HV + PASE TRAFO 52157 X ROBINSON </t>
  </si>
  <si>
    <t>CL 29 CR 50 C -39 (INT 108 )</t>
  </si>
  <si>
    <t>CL 29 CR 50 C -39 (INT 208 )</t>
  </si>
  <si>
    <t xml:space="preserve">422 (USUARIO VA INDEPENDIZAR LA RED INTERNA) X CARLOS IDARRAGA </t>
  </si>
  <si>
    <t xml:space="preserve">414 (NO SE LOCALIZA LA DIRECCION NI EL USUARIO) X CARLOS IDARRAGA </t>
  </si>
  <si>
    <t xml:space="preserve">HV + INT (PLAN INTEGRAL 2 PISO TRAFO 316700) X CARLOS IDARRAGA </t>
  </si>
  <si>
    <t xml:space="preserve">406 (NO SE PUEDE ATENDER POR ORDEN PUBLICO) X CARLOS IDARRAGA </t>
  </si>
  <si>
    <t xml:space="preserve">422 (CAMBIAR TUBOS PVC X EMT) X CARLOS IDARRAGA </t>
  </si>
  <si>
    <t xml:space="preserve">HV + INT + BONRNERA 1ER PISO TRAFO 33918) X CARLOS IDARRAGA </t>
  </si>
  <si>
    <t xml:space="preserve">422 - 413 (DEBE CAMBIAR LA CAJA DE BREAKERS Y PONERLE A CUMPLIR CON LOS 3 CIRCUITOS ) X CARLOS IDARRAGA </t>
  </si>
  <si>
    <t xml:space="preserve">HV + PASE 2ER PISO X CARLOS IDARRAGA </t>
  </si>
  <si>
    <t xml:space="preserve">HV + PASE + BORNERA 2 PISO TRAFO 31671 X CARLOS IDARRAGA </t>
  </si>
  <si>
    <t>HV + INT  TRAFO 316668 X ORLANDO TORRES</t>
  </si>
  <si>
    <t>HV + INT TRAFO 316668  X ORLANDO TORRES</t>
  </si>
  <si>
    <t>HV + INT X ORLANDO TORRES</t>
  </si>
  <si>
    <t xml:space="preserve">HV + INT X ORLANDO TORRES </t>
  </si>
  <si>
    <t xml:space="preserve">HV TRAFO 331168 X ORLANDO TORRES </t>
  </si>
  <si>
    <t>HV +PASE TRAFO 306943 X ORLANDO TORRES</t>
  </si>
  <si>
    <t>520 (FALTAN REDES DE USO GENERAL  100 MTRS APROX VDA EL PATIO) X ORLANDO TORRES</t>
  </si>
  <si>
    <t>HV + PASE ) X ORLANDO TORRES</t>
  </si>
  <si>
    <t>HV + PASE TRAFO 89485 X ORLANDO TORRES</t>
  </si>
  <si>
    <t>HV TRAFO 37476 X ORLANDO TORRES</t>
  </si>
  <si>
    <t>JAIRO</t>
  </si>
  <si>
    <t>1+3L</t>
  </si>
  <si>
    <t>2²</t>
  </si>
  <si>
    <t xml:space="preserve">460 (NECESITA GABINETE PARA UNIFICAR MEDIDA) X CARLOS IDARRAGA </t>
  </si>
  <si>
    <t xml:space="preserve">460 (NECESITA GABINETE PARA UNIFICAR MEDIDA TIENE 2 SOLICITA 2 MAS Y QUEDAN FALTANDO 2 MAS A FUTURO) X ) X CARLOS IDARRAGA </t>
  </si>
  <si>
    <t xml:space="preserve">460 (NECESITA GABINETE PARA INIFCAR MEDIDA YA TIENE 10 CONTADORES) X CARLOS IDARRAGA </t>
  </si>
  <si>
    <t xml:space="preserve">422 (PONERTUBOS EMT A LOS ALAMBRES  QUE ESTAN EXPUESTOS) X CARLOS IDARRAGA </t>
  </si>
  <si>
    <t>414 (NO SE LOCALIZA EL USUARIO Y NADIE LO CONOCE DONDE DA LA PAGINA</t>
  </si>
  <si>
    <t xml:space="preserve">601 (REQUIERE CAMBIO DE PRODUCTO DEBE SOLICITAR FACTIBILIDAD DE INGRESO POR PROYECTOS DE REDES) X CARLOS IDARRAGA  - 430 (15 SEPT) X CARLOS IDARRAGA </t>
  </si>
  <si>
    <t xml:space="preserve">520 (FALTAN REDES DE USO GENERAL 50 MTRS VDA LA ALDEA PARA INSTALAR HV + INT) X ORLANDO TORRES </t>
  </si>
  <si>
    <t>520 (FALTAN REDES DE USO GENERAL 40 MTRS VDA LA ALDEA) X ORLANDO TORRES</t>
  </si>
  <si>
    <t xml:space="preserve">HV + INT TRAFO 52850 PASE 35 MTRS X ORLANDO TORRES </t>
  </si>
  <si>
    <t xml:space="preserve">HV + PASE TRAFO 327435 PASE 35 MTRS) X ORLANDO TORRES </t>
  </si>
  <si>
    <t>Claudia Cecilia Pabon Sanchez</t>
  </si>
  <si>
    <t xml:space="preserve"> 15-SEP-2025 11:34:42 -- EPMCRMSVPRD Sr. claudia Cecilia Pabn sanchez con cdula 42791166  afirma es propietario del inmueble solicita nueo sericio de energa para mpio Medelln da el reposo  requiere sericio bsico residencial a 110 V piso 1 solicita que EPM instale la red elctrica interna y certifique    Carga mxima requerida en KVA: 96Niel de tensin: 1Tipo de sericio solicitado: Nuea cargaHay red elctrica cercana al predio: SiDistancia en metros:  10Se toma como referencia la direccin CR 82 CL 9 SUR -450 INTERIOR 290  tel :3015136838 correo:claudia42791166gmail.com id 449d635c-22bd-45ac-bf14-1d37bd1af32d dobrmosq 1  llamar antes de ir Pedido automatico desde solicitud de sericio de energa</t>
  </si>
  <si>
    <t>Jose Fernando Hoyos Serna</t>
  </si>
  <si>
    <t xml:space="preserve"> 15-SEP-2025 10:18:07 -- EPMCRMSVPRD Sra. Luz Albany Ocampo Quintero con CC 1128446293 solicita HV en la direccin TRAN 49 SUR CR 59 C -59 INTERIOR 301  MEDELLN ANTIOQUIA MEDELLN ANTIOQUIA a nombre del propietario Jose Fernando Hoyos cc 75038603 Presenta formularios diligenciados copia de cedula factura ecina declaracin de cumplimiento y copia de matrcula profesional Contacto: Jose Fernando Hoyos Tel: 3024252839 sujeta de erificacin en terrenoPedido automatico desde solicitud de sericio de energa</t>
  </si>
  <si>
    <t>Marco Andres Berrio Alvarez</t>
  </si>
  <si>
    <t xml:space="preserve"> 14-SEP-2025 14:12:01 -- EPMCRMSVPRD Sr. Marco Andrs Berrio Alarez con cdula 1040758373 afirma es propietario del inmueble solcita nueo sericio de energa para mpio Medelln San Antonio de Prado barrio Limonar requiere sericio bsico residencial a 110 V piso 4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56 SUR CR 62 B -69 INTERIOR 301  MEDELLN ANTIOQUIA tel. 3104857533 id 1cad76e7-c614-4013-8db2-65a35f75fdaa login turangoPedido automatico desde solicitud de sericio de energa</t>
  </si>
  <si>
    <t>Guillermo Cordoba Hinestroza</t>
  </si>
  <si>
    <t xml:space="preserve"> 15-SEP-2025 10:56:51 -- EPMCRMSVPRD Cliente solicita sericio de HV presenta declaracin de cumplimiento y copia de la matrcula del electricista tel. contacto 3128134449 -3137810701 Brr Belen rincon parte alta sector el ÑequePedido automatico desde solicitud de sericio de energa</t>
  </si>
  <si>
    <t>PED-3524801-C4N8</t>
  </si>
  <si>
    <t>'CL 18 D CR 89 -11 (INTERIOR 1119 )'</t>
  </si>
  <si>
    <t>Sebastian Correa Rojas</t>
  </si>
  <si>
    <t xml:space="preserve"> 12-SEP-2025 16:16:52 -- EPMCRMSVPRD En calidad de propietario el señor Sebastin Correa solicita la instalacin del sericio de energa para el inmueble ubicado en la direccin CL 18 D CR 89 -11 INTERIOR 1119 contrato ecino 12283574 Barrio Beln- Buena ista municipio de Medelln. Autoriza a Liliana Quincha.Pedido automatico desde solicitud de sericio de energa</t>
  </si>
  <si>
    <t>'051818409000111119</t>
  </si>
  <si>
    <t>Yesica Maria Zapata</t>
  </si>
  <si>
    <t xml:space="preserve"> 15-SEP-2025 09:23:39 -- EPMCRMSVPRD Se presenta YESICA MARIA ZAPATA con documento de identidad nmero 43.220.425 y factura de contrato ecino 12845220 paginacin 52615105600350100 para solicitar energa HV completo Construccin de acometida medidor y Red Interna por EPM para la direccin Cl 25 A Cr 65 F -35 Interior 451   del municipio de Medellin  Antioquia para iienda terminada.No presenta certificado de estrato por lo que se sugiere asignar estrato proisional del ecino. Faor contactar al cliente a los  telfonos de contacto: 3226362518.Pedido automatico desde solicitud de sericio de energa</t>
  </si>
  <si>
    <t>'CL 34 CR 34 C -41 (INTERIOR 1282 )'</t>
  </si>
  <si>
    <t xml:space="preserve"> 15-09-2025 13:10:19-LTOROGMOD-0 15-09-2025 07:59:22--LTOROGMOD-414 NO SE LOCALIZA LA DIRECCION NI EL USUARIO X CARLOS IDARRAGA -</t>
  </si>
  <si>
    <t>PED-3491550-Z8W7</t>
  </si>
  <si>
    <t>'CR 2 AF CL 47 -72 (INTERIOR 319 )'</t>
  </si>
  <si>
    <t>Jose Lubin Mosquera</t>
  </si>
  <si>
    <t xml:space="preserve"> 15-09-2025 13:13:38-LTOROGMOD-0 15-09-2025 08:53:46--LTOROGMOD-422 CAMBIAR TUBOS PVC X EMT X CARLOS IDARRAGA -</t>
  </si>
  <si>
    <t>.06</t>
  </si>
  <si>
    <t>Miriam Del consuelo Vergara</t>
  </si>
  <si>
    <t xml:space="preserve"> 15-SEP-2025 13:17:52 -- EPMCRMSVPRD Sr. Miriam Vergara con cdula 42840028 afirma es propietario del inmueble solicita nueo sericio de energa para mpio Medelln barrio La Milagrosa requiere sericio bsico residencial a 110 V piso  2 solicita que EPM instale la red elctrica externa y certifiqueCarga mxima: 9 KVANiel de tensin: 1Tipo de sericio solicitado: Nuea cargaSe toma como referencia la direccin  CL 40 CR 25 A -64 INTERIOR 128  tel 3145291248 id 46851a83-f818-402f-bb6e-f1521e2ff282 agiralondazalorena49gmail.comPedido automatico desde solicitud de sericio de energa</t>
  </si>
  <si>
    <t>.18</t>
  </si>
  <si>
    <t>Laura  Cristina Solis  Ortiz</t>
  </si>
  <si>
    <t xml:space="preserve"> 15-SEP-2025 10:23:54 -- EPMCRMSVPRD Se presenta la señora Laura  Cristina Solis  Ortiz con cdula 1151447667 de Medelln solicita instalacin de acometida uso residencial para el inmueble ubicado en la direccin CL 49 B CR 99 EE -119 INTERIOR 301  de Medelln barrio Juan 23.  Documentos que presenta: formato solicitud del sericio E1 solicitud de alor agregado cdula contrato ecino 11012887 energa declaracin de cumplimiento y tarjeta profesional.  Contacto: Laura  Cristina Solis  Ortiz - Cel. 300 685 99 00.  Faor llamar antes de ir la casa permanece sola.  Queda sujeto a erificacin en terreno. Pedido automatico desde solicitud de sericio de energa</t>
  </si>
  <si>
    <t>PED-3022124-B7D1</t>
  </si>
  <si>
    <t>'CL 51 B CR 1 BB -29 (INTERIOR 210 )'</t>
  </si>
  <si>
    <t>Miryam De Jesus Quiroz Moncada</t>
  </si>
  <si>
    <t xml:space="preserve"> 15-09-2025 13:39:34-LTOROGMOD-0 26-08-2025 07:44:02--FNXWEAPICRMPROD- 414 no hay como ingresar a la propiedad firma dueña del predio la propiedad se encuentra arrendada CL 51b CR 1bb 29 int 2209 Angel Rodrguez 16102024 16:57:23se comunica la Sr Diana zapata para re programar la isita llamar antes de ir al tel: 3170736981 3228801375349de965-b7ea-41c7-ace4-98cef23150b8 dobrmosq 26082025 17-10-2024 07:19:02--NCORRRMOD- 414 no hay como ingresar a la propiedad firma dueña del predio la propiedad se encuentra arrendada CL 51b CR 1bb 29 int 2209 Angel Rodrguez 16102024 16:57:23-01-Sep-2025 -- Actualizacion masia por pendientes de atencion WO0000003084835</t>
  </si>
  <si>
    <t>Jose Luis Rodriguez Aguirre</t>
  </si>
  <si>
    <t xml:space="preserve"> 15-SEP-2025 08:21:34 -- EPMCRMSVPRD CLIENTE JOSE  LUIS  RODRIGUEZ  AGUIRRE  CON  CC 70434388  SOLICITA SERVICIO DE ENERGIA PARA LA DIRECCION  CL 53 CR 3 A -89 INTERIOR 301  RESIDENCIAL BARRIO  CAICEDO PRESENTA FORMATO DILIGENCIADO FOTOCOPIA DE CC  DECLARACIN DE CUMPLIMIENTO Y COPIA DE LA MATRICULA DEL LECTRICISTA  CONTRATO   12697528 TEL CONTACTO  3108361108- 3233067208 . FAVOR LLAMAR ANTES DE EALIZAR LA VISITA.Pedido automatico desde solicitud de sericio de energa</t>
  </si>
  <si>
    <t>Jelicza Arango Marquez</t>
  </si>
  <si>
    <t xml:space="preserve"> 12-SEP-2025 16:20:49 -- EPMCRMSVPRD Se presenta usuaria en calidad de propietaria solicitando la conexin del sericio de energa para la direccin CL 55 CR 6 F -10 INTERIOR 203  en el municipio de Medelln - Barrio Caicedo presenta formulario diligenciado copia de cdula del propietario declaracin de cumplimiento matricula profesional del electricista. Numero de contacto 3113680614.Pedido automatico desde solicitud de sericio de energa</t>
  </si>
  <si>
    <t>'CL 55 E CR 5 A -17'</t>
  </si>
  <si>
    <t>Albeiro Castañeda Loaiza</t>
  </si>
  <si>
    <t xml:space="preserve"> 12-SEP-2025 16:57:28 -- EPMCRMSVPRD Cliente solicita sericio de HV presenta declaracin de cumplimiento y copia de la matrcula del electricista tel. contacto 3207434809 Brr Caicedo guayaquilito mas abajo de la estacion del metro de la parte comercial se entran a la derechaPedido automatico desde solicitud de sericio de energa</t>
  </si>
  <si>
    <t>Ingris Yaniris Mosquera Mosquera</t>
  </si>
  <si>
    <t xml:space="preserve"> 13-SEP-2025 10:45:56 -- EPMCRMSVPRD Sra. Ingris Mosquera con cdula 1077425091 afirma es propietaria del inmueble solcita nueo sericio de energa para mpio Medellin barrio Caicedo illa liliam requiere sericio bsico residencial a 110 V piso 1 solicita que EPM instale la red elctrica externa ya que tiene red interna certificadaCarga mxima requerida en KVA: 90Niel de tensin: 1Tipo de sericio solicitado: Nuea cargaHay red elctrica cercana al predio: SiDistancia en metros: 10Se toma como referencia la direccin CR 8 A CL 58 A -9 INTERIOR 4497  tel. 3108570811 ingrisy123gmail.com id 458e5f4e-212f-46b3-86fe-e31a83228264 login rsalazalPedido automatico desde solicitud de sericio de energa</t>
  </si>
  <si>
    <t xml:space="preserve"> 15-SEP-2025 12:32:55 -- EPMCRMSVPRD Clienta en calidad de propietaria-usuaria solicita sericio de energa HV para la direccin CL 57 CR 17 B -180 INTERIOR 202  en la ciudad de Medelln presenta cedula de ciudadana formulario diligenciado y factura del sericio de agua de la misma instalacin No. 12477625. Faor llamar antes de ir telfono 3108954190. Usuaria informa que EPM le realice la certificacin interna.Pedido automatico desde solicitud de sericio de energa</t>
  </si>
  <si>
    <t>'CR 10 CL 55 -175 (INTERIOR 200 )'</t>
  </si>
  <si>
    <t>Ninfa Moreno Bejarano</t>
  </si>
  <si>
    <t xml:space="preserve"> 15-09-2025 13:16:36-LTOROGMOD-0 15-09-2025 09:00:44--LTOROGMOD-406 NO SE PUEDE ATENDER POR ORDEN PUBLICO X CARLOS IDARRAGA -</t>
  </si>
  <si>
    <t>.14</t>
  </si>
  <si>
    <t>Maria Ercila Palacios Mosquera</t>
  </si>
  <si>
    <t xml:space="preserve"> 15-SEP-2025 11:20:12 -- EPMCRMSVPRD En calidad de propietaria la señora Maria Ercila Palacio  con cedula 39.400.994 solicita la instalacin del sericio de energa para el inmueble ubicado en el barrio Llanaditas- Encisio municipio de Medelln. Contrato ecino 7875560. Autoriza al señor Jose Gregorio Rendon cc 71.053.299Pedido automatico desde solicitud de sericio de energa</t>
  </si>
  <si>
    <t>Angie Paola Paez Yepes</t>
  </si>
  <si>
    <t xml:space="preserve"> 15-SEP-2025 09:01:43 -- EPMCRMSVPRD Se presenta Angie Paola Paez Yepes con CC 70783398 solicita Habilitacin Viienda para la direccin en CR 24 B CL 53 -2 INTERIOR 106  Municipio Medelln Barrio La Libertad.Presenta: Solicitud diligenciada Factura de la iienda ecina N 12361692 direccin de referencia CL 56 AD CR 20 C -2 INTERIOR 201  Declaracin de cumplimiento Copia de matrcula profesionalContacto: Angie Paola Paez YepesCel. 3108472556 o 3116002633SUJETO A VERIFICACINNOTA: Faor llamar antes de isitar casa sola.Pedido automatico desde solicitud de sericio de energa</t>
  </si>
  <si>
    <t>Alba Lucia Giraldo Giraldo</t>
  </si>
  <si>
    <t xml:space="preserve"> 15-SEP-2025 07:46:01 -- EPMCRMSVPRD Usuaria en calidad de propietaria Alba Lucia Giraldo Giraldo con cedula 43201305 solicita instalacin del sericio de energa por HV para la direccin CR 27 CL 59 -72 INTERIOR 104  en el municipio de Medelln barrio Enciso parte baja. Presenta todos los documentos diligenciados cedula original y factura del ecino mas cercano con contrato No.2668183 usuaria indica que a a certificar la red interna en terreno. Contacto Alba Lucia Giraldo Giraldo 3118961353. Faor llamar antes de realizar la isita. El pedido se ingresa sujeto a la erificacin en el terrenoPedido automatico desde solicitud de sericio de energa</t>
  </si>
  <si>
    <t>Hernando Lopez Galvis</t>
  </si>
  <si>
    <t xml:space="preserve"> 15-SEP-2025 10:47:33 -- EPMCRMSVPRD Solicitud de sericio de energia por habilitacin iienda  presenta documentos diligenciados para la direccin CL 56 D CR 81 -172 INTERIOR 302  contacto 3117033594-3206827724. Pedido automatico desde solicitud de sericio de energa</t>
  </si>
  <si>
    <t>Yohn Fredy Saldarriaga Vasquez</t>
  </si>
  <si>
    <t xml:space="preserve"> 12-SEP-2025 16:44:08 -- EPMCRMSVPRD Solicitud de sericio de energia por habilitacin iienda presenta documentos diligenciados CR 94 CL 57 C -65 INTERIOR 198  barrio Blanquizal contacto 3105286795. por faor llamar antes de ir. Pedido automatico desde solicitud de sericio de energa</t>
  </si>
  <si>
    <t>Olga Cecilia Martinez</t>
  </si>
  <si>
    <t xml:space="preserve"> 15-SEP-2025 10:11:53 -- EPMCRMSVPRD Sr. Olga Martnez   con cdula 43569566  Cel. 3157260808  Correo: julianitha94gmail.com en calidad de propietaria  solicita HV 110 para un primer  Piso En el municipio de MEDELLIN  ROBLEDO FUENTE CLARA  direccin CR 96 A CL 62 D -3 INTERIOR 1227  . Requiere que EPM instale y certifique la red interna y le instale el medidor y la acometida elctrica id. b0b7f187-07c0-4954-8179-3e943fd5900c  jmoraruCarga mxima requerida en KVA: 96Niel de tensin: 1Tipo de sericio solicitado: Nuea cargaHay red elctrica cercana al predio: SiPedido automatico desde solicitud de sericio de energa</t>
  </si>
  <si>
    <t>sandra Betancourt Ipuz</t>
  </si>
  <si>
    <t xml:space="preserve"> 08-SEP-2025 16:46:54 -- EPMCRMSVPRD Sr Sandra Betancourt Ipuz con cdula 43618117  afirma es propietario del inmueble solicita nueo sericio de energa para mpio itagui barrio santa maria   requiere sericio bsico residencial a 110 V piso 3 solicita que EPM instale contador y acometidaCarga mxima requerida en KVA: 96Niel de tensin: 1Tipo de sericio solicitado: Nuea cargaHay red elctrica cercana al predio: SiDistancia en metros:  10Se toma como referencia la direccin cr 48 cl 73 -23 tel: 3147663168 correo:sandraipuzhotmail.com id 9f82c5aa-4126-433e-bd08-c48c2383916d dobrmosq Pedido automatico desde solicitud de sericio de energa</t>
  </si>
  <si>
    <t>Edilma Del Carmen Rodriguez Tobon</t>
  </si>
  <si>
    <t xml:space="preserve"> 12-SEP-2025 16:02:18 -- EPMCRMSVPRD SE PRESENTA LA SEÑORA EDILMA DEL CARMEN RODRIGUEZ TOBON CON CEDULA 22059480 COMO PROPIETARIA SOLICITANDO HABILITACIN DE ENERGA ACOMETIDA Y MEDIDOR USO RESIDENCIAL PARA EL INMUEBLE UBICADO EN CL 39 CR 65 B -16 INTERIOR 301  MUNICIPIO ITAGUIBARRIO VILLA LIA. DOCUMENTOS QUE PRESENTA: SOLICITUD DE PRESTACION DE SERVICIO DE ENERGIA SOLICITUD HABILITACIN VIVIENDA CEDULA CONTRATO VECINO 305526 CON CL 39 CR 65 B -16 AUTORIZACIN CANALES DE CONTACTO DECLARACIN DE CUMPLIMIENTO 1027882910-96761 CONTACTO: EDILMA DEL CARMEN RODRIGUEZ TELEFONO: 3102030413. FAVOR LLAMAR ANTES DE IR LA CASA PERMANECE SOLA.  SE INFORMA QUE QUEDA SUJETO A VERIFICACIN TCNICA EN EL TERRENO. Pedido automatico desde solicitud de sericio de energa</t>
  </si>
  <si>
    <t>'CR 46 A CL 88 -46 (INTERIOR 344 )'</t>
  </si>
  <si>
    <t>Monica Catalina Burgos Granados</t>
  </si>
  <si>
    <t xml:space="preserve"> 15-09-2025 13:14:46-LTOROGMOD-0 15-09-2025 08:55:40--LTOROGMOD-422 FALTAN 2 POLOS A TIERRA X ROBINSON ALZATE-</t>
  </si>
  <si>
    <t>'CL 39 BA CR 113 A -81'</t>
  </si>
  <si>
    <t>Marlon Enrique Castro Conde</t>
  </si>
  <si>
    <t xml:space="preserve"> 15-SEP-2025 13:37:09 -- EPMCRMSVPRD Se presenta el señor Marlon Enrique Castro Conde con cdula 1065375753 de Momil solicita instalacin de contador de energa uso residencial para el inmueble ubicado en la direccin CL 39 BA CR 113 A -81 de Medelln Barrio independencias 3.  Documentos que presenta: formato solicitud del sericio E1 solicitud de alor agregado cdula contrato ecino 13030620 declaracin de cumplimiento y tarjeta profesional.  Contacto: Marlon Castro - Cel. 3237012742.  Faor llamar antes de ir la casa permanece sola.  Queda sujeto a erificacin en terreno.Pedido automatico desde solicitud de sericio de energa</t>
  </si>
  <si>
    <t>1.14</t>
  </si>
  <si>
    <t>'CR 119 CL 39 F -31 (INTERIOR 101 )'</t>
  </si>
  <si>
    <t>Nancy Beatriz Alzate Natera</t>
  </si>
  <si>
    <t xml:space="preserve"> 13-09-2025 08:32:40-FFLOREZAMOD-. 01-SEP-2025 09:43:18 --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101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</si>
  <si>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Cristobal Muñoz  Ortiz</t>
  </si>
  <si>
    <t xml:space="preserve"> 13-SEP-2025 14:23:48 -- EPMCRMSVPRD Sr. Cristbal Muñoz Ortiz con cdula 19768646 afirma es propietario del inmueble solicita nueo sericio de energa prepago se le informa que queda sujeto a erificacin en isita al terreno para mpio Medelln barrio San Jaier - Las Peñitas requiere sericio bsico residencial a 110 V piso 3 solicita que EPM instale medidor y acometida. Carga mxima requerida en KVA: 9 Niel de tensin: 1 Tipo de sericio solicitado: Nuea carga Hay red elctrica cercana al predio: Si Distancia en metros: 10. Se toma como referencia la direccin CL 48 BH CR 107 B -25 INTERIOR 204  3216368161 cristobalmunoz077gmail.com ca4d9427-5bff-4136-b3a9-de1c24cbfb62 cdelgaca.Pedido automatico desde solicitud de sericio de energa</t>
  </si>
  <si>
    <t xml:space="preserve"> 13-SEP-2025 14:22:58 -- EPMCRMSVPRD Sr. Cristbal Muñoz Ortiz con cdula 19768646 afirma es propietario del inmueble solicita nueo sericio de energa prepago se le informa que queda sujeto a erificacin en isita al terreno para mpio Medelln barrio San Jaier - Las Peñitas requiere sericio bsico residencial a 110 V piso 3 solicita que EPM instale medidor y acometida. Carga mxima requerida en KVA: 9 Niel de tensin: 1 Tipo de sericio solicitado: Nuea carga Hay red elctrica cercana al predio: Si Distancia en metros: 10. Se toma como referencia la direccin CL 48 BH CR 107 B -25 INTERIOR 204  3216368161 cristobalmunoz077gmail.com ca4d9427-5bff-4136-b3a9-de1c24cbfb62 cdelgaca.Pedido automatico desde solicitud de sericio de energa</t>
  </si>
  <si>
    <t>Adela Mosquera Asprilla</t>
  </si>
  <si>
    <t xml:space="preserve"> 15-SEP-2025 12:04:36 -- EPMCRMSVPRD Usuaria solicita sericio de energa HV para la direccin CL 58 CR 102 A -115 INTERIOR 175  de MEDELLIN  barrio: OLAYA anexa solicitud diligenciada P-689 y solicitud prestacin del sericio cedula factura cercana contrato 11846571 declaracin de cumplimiento del elctrico copia carnet elctrico faor llamar antes de ir al mil 3195151532Pedido automatico desde solicitud de sericio de energa</t>
  </si>
  <si>
    <t>Anderson Alvarez Vasquez</t>
  </si>
  <si>
    <t xml:space="preserve"> 12-SEP-2025 15:25:27 -- EPMCRMSVPRD Se presenta la señora Rosmira Zuluaga cc 43.643.264 en calidad de mandataria del señor Anderson Alarez Vasquez propietario solicitando la conexin del sericio de energa por HV para la direccin CR 143 A CL 56 -0 INTERIOR 201  Vereda la Palma municipio de Medelln San Cristbal. Informa que ya tienen red interna. Falta la red externa y el medidor. Presenta formulario diligenciado declaracin de cumplimiento matricula profesional del electricista Contrato ecino 12528967 formato solicitud del sericio energa E1 formato P-689. por faor llamar al contacto: Ian Cardona. Numero de contacto 304 288 3108 - 311 726 8685.Pedido automatico desde solicitud de sericio de energa</t>
  </si>
  <si>
    <t>'CR 105 D CL 61 A -40'</t>
  </si>
  <si>
    <t>Julieth Alejandra Arango Alvarez</t>
  </si>
  <si>
    <t xml:space="preserve"> 12-09-2025 16:27:55--FNXWEAPICRMPROD- Sra Julieth Alejandra Arango Alarez solicita reprogramar pedido indica que ya se realizaron las correcciones solicitadas tel 3148023616Id ec2672be-48b2-4135-aa4b-4380ef924945careiza422 instalar mnimo 3 circuitos que cumpla norma retie en calibre 12 con brekes de 20 amp CR 105d CL 61a 57Angel Rodriguez 14-05-2025 16:41:42--SSALCEDAMOD-422 instalar mnimo 3 circuitos que cumpla norma retie en calibre 12 con brekes de 20 amp CR 105d CL 61a 57Angel Rodriguez-</t>
  </si>
  <si>
    <t>Sirley Eliana Betancur Palacio</t>
  </si>
  <si>
    <t xml:space="preserve"> 15-SEP-2025 14:16:38 -- EPMCRMSVPRD Sr. Sirley Betancur con cdula 1152202497 afirma es propietario del inmueble solicita nueo sericio de energa para mpio Medelln  barrio Robledo requiere sericio bsico residencial a 110 V solicita que EPM instale la red elctrica interna y certifique.Carga mxima: 96 KVANiel de tensin: 1Tipo de sericio solicitado: Nuea cargaHay red elctrica cercana al predio: SiNoDistancia en metros:10Se toma como referencia la direccin CR 108 CL 62 -23 INTERIOR 101  tel 3197899175 id 20dd9cbc-7ef9-4ece-b53b-f7e37466b22b login mgomezPedido automatico desde solicitud de sericio de energa</t>
  </si>
  <si>
    <t>Hernan De jesus Ochoa Yepes</t>
  </si>
  <si>
    <t xml:space="preserve"> 15-SEP-2025 10:15:51 -- EPMCRMSVPRD Usuario en calidad de propietario solicita conexin del sericio de energa por HV para la direccin  CR 119 D CL 62 D -24 INTERIOR 301  en Medelln. Barrio Roblemar San Cristobal municipio de Medelln San Cristbal. Informa que necesita la certificacin de la red interna. Falta la red externa y el medidor. Presenta formulario diligenciado declaracin de cumplimiento matricula profesional del electricista Contrato 291214 del primer piso formato solicitud del sericio energa E1 formato P-689. por faor llamar al contacto:c Hernan De Jess Ochoa Yepes nmero de celular: 314 504 9594.Pedido automatico desde solicitud de sericio de energa</t>
  </si>
  <si>
    <t>Ximena Durango Correa</t>
  </si>
  <si>
    <t xml:space="preserve"> 13-SEP-2025 16:29:19 -- EPMCRMSVPRD Sra Ximena Durango Correa Cc 1007055611 en calidad de propietaria solicita h a 110  solicita se le instale el contador y la acometida ya cuenta con la red interna instalada y certificadaDir CL 67 CR 125 -364 INTERIOR 201 Mcpio MedellnSan CristbalTel 3244327706-3208626140Se informa ans y cobrosId6ac874da-8fa9-4653-b038-92bd02c211eacareizaPedido automatico desde solicitud de sericio de energa</t>
  </si>
  <si>
    <t>Lady Tatiana Muñoz Guerra</t>
  </si>
  <si>
    <t xml:space="preserve"> 15-09-2025 12:58:17--FNXWEAPICRMPROD-422 caja de breaker ubicado en zona hmeda realizar trabajos y reprogramar pedido ejecucin tarda sin señal pedregal alto Oberto Santos 28102024 10:22:04Usuaria solicita reprogramar isita para la solicitud 23256187 de HV - Cgto. San Cristobal da pedregal alto - municipio de Medelln confirma que ya generaron todas las correcciones para que de nueo generen la isita.  8958cd1a-2f9e-4dce-8ea0-bce70e63ab72  yholgg 28-10-2024 10:43:55--NCORRRMOD-422 caja de breaker ubicado en zona hmeda realizar trabajos y reprogramar pedido ejecucin tarda sin señal pedregal alto Oberto Santos 28102024 10:22:04-</t>
  </si>
  <si>
    <t xml:space="preserve"> 15-SEP-2025 06:46:24 -- EPMCRMSVPRD Sr. Luz Betania Daid Oquendo con cdula 43911444 afirma es propietario del inmueble solicita nueo sericio de energa para mpio Medelln barrioereda Corregimiento san cristobal - barrio nueo requiere sericio bsico residencial a 110 V solicita que EPM instale la red externa. Carga mxima: 9 KVANiel de tensin: 1Tipo de sericio solicitado: Nuea cargaHay red elctrica cercana al predio: SiDistancia en metros:10Se toma como referencia la direccin CR 135 CL 62 -30 INTERIOR 103  tel 3136760809 id ca3782c4-dcd9-4736-b9be-a86495dedc67 aestrmonPedido automatico desde solicitud de sericio de energa</t>
  </si>
  <si>
    <t>PED-3491221-V6F3</t>
  </si>
  <si>
    <t>'RURAL_116005312515600105'</t>
  </si>
  <si>
    <t>Hector Varon Moreno</t>
  </si>
  <si>
    <t xml:space="preserve"> 15-09-2025 13:50:50-LTOROGMOD-0 22-AUG-2025 15:47:20 -- EPMCRMSVPRD Sr. Hctor Barn moreno con cdula 93372430 afirma es propietario del inmueble solicita nueo sericio de energa para mpio Medelln Vereda beln aguas fras  requiere sericio bsico residencial a 110 V piso 1 solicita que EPM instale la red elctrica externaCarga mxima requerida en KVA: 96Niel de tensin: 1Tipo de sericio solicitado: Nuea cargaHay red elctrica cercana al predio: SiDistancia en metros: 10Se toma como referencia la direccin RURAL116005312515300000116005312515300000 tel 3057423189 id 45b8cb6b-21e8-43f5-a485-3f175abeb573 login lsalazho Pedido automatico desde solicitud de sericio de energa01-Sep-2025 -- Actualizacion masia por pendientes de atencion WO0000003084835</t>
  </si>
  <si>
    <t>'116005312515600105</t>
  </si>
  <si>
    <t>PED-3490484-B4Z4</t>
  </si>
  <si>
    <t>'RURAL_116005312515300101'</t>
  </si>
  <si>
    <t>Beatriz Quintero Martinez</t>
  </si>
  <si>
    <t>PED-3490542-M1T0</t>
  </si>
  <si>
    <t>'RURAL_116005312515300102'</t>
  </si>
  <si>
    <t>Maria Teresa Martinez Borja</t>
  </si>
  <si>
    <t>PED-3491261-X0L1</t>
  </si>
  <si>
    <t>'RURAL_116005312515300103'</t>
  </si>
  <si>
    <t>Rodolfo Quintero Martinez</t>
  </si>
  <si>
    <t xml:space="preserve"> 15-09-2025 13:51:08-LTOROGMOD-0 22-AUG-2025 16:01:45 -- EPMCRMSVPRD Sr. Rodolfo Quintero Martinez con cdula 1214747991 afirma es propietario del inmueble solicita nueo sericio de energa para mpio Medelln Vereda belen aguas frias requiere sericio bsico residencial a 110 V piso 1 solicita que EPM instale la red elctrica externaCarga mxima requerida en KVA: 96Niel de tensin: 1Tipo de sericio solicitado: Nuea cargaHay red elctrica cercana al predio: SiDistancia en metros: 10Se toma como referencia la direccin RURAL116005312515300000116005312515300000 tel 3218822019 id 45b8cb6b-21e8-43f5-a485-3f175abeb573 login lsalazho Pedido automatico desde solicitud de sericio de energa01-Sep-2025 -- Actualizacion masia por pendientes de atencion WO0000003084835</t>
  </si>
  <si>
    <t>PED-3524795-V4N0</t>
  </si>
  <si>
    <t>'RURAL_147020405100000201_147020405100000201'</t>
  </si>
  <si>
    <t>Eliana Andrea Ortega Correa</t>
  </si>
  <si>
    <t xml:space="preserve"> 12-SEP-2025 16:14:30 -- EPMCRMSVPRD Se presenta la Señora Berta Correa en calidad de mandataria de la señora Eliana Andrea Ortega Correa con cdula 1128475927 de Medelln solicita instalacin de contador de energa uso residencial para el inmueble ubicado en la direccin RURAL147020405100000201147020405100000201 municipio Medelln  Vereda El Patio parte baja.  Documentos que presenta son: solicitud del sericio E1 formato de alor agregado cdula contrato ecino 11382212 declaracin de cumplimiento y tarjeta profesional.  Queda sujeto a erificacin en terreno.  Contacto: Berta Correa telfonos: 3008535452. Faor llamar antes de ir casa permanece sola.Pedido automatico desde solicitud de sericio de energa</t>
  </si>
  <si>
    <t>'147020405100000201</t>
  </si>
  <si>
    <t>'RURAL_147029930000000008_LA CUCHILLA'</t>
  </si>
  <si>
    <t>Luis Horacio Cano Muñoz</t>
  </si>
  <si>
    <t xml:space="preserve"> 15-SEP-2025 13:43:33 -- EPMCRMSVPRD Sr. Luis Horacio Con Muñoz con cdula 71640014 afirma es propietario del inmueble solcita nueo sericio de energa para mpio Medelln barrio La Cuchilla requiere sericio bsico residencial a 110 V piso 1 solicita que EPM instale contador y acometida ya tiene red interna instalada y certificadaCarga mxima requerida en KVA: 90Niel de tensin: 1Tipo de sericio solicitado: Nuea cargaHay red elctrica cercana al predio: SiDistancia en metros: 10Se toma como referencia la direccin RURAL147029930000000000LA CUCHILLA LA CUCHILLA MEDELLN ANTIOQUIA tel. 3023624604 id 99315fa6-82ef-45b6-8a3a-c0346ff19e87 login turangoPedido automatico desde solicitud de sericio de energa</t>
  </si>
  <si>
    <t>'RURAL_163001030000000011_RURAL ITAGUI EL PORVENIR'</t>
  </si>
  <si>
    <t>Blanca Edilse Zuleta Quirama</t>
  </si>
  <si>
    <t xml:space="preserve"> 13-09-2025 09:42:09-AVILLEGAMOD-. 26-08-2025 13:53:05--FNXWEAPICRMPROD-419 predio en construccin no habitable iienda ubicada en el barrio porenir itag 163001030000.. se deja registro fotogrfico y notificacin  donde se le informa al usuario que debe reprogramar pedido cuando termines trabajos. Oberto Santos Sra Blanca Zuleta solicita reprogramar isita solicita que se llame con buen tiempo antes de ir  ya que la iienda esta desocupada y ella ie en medellin guayabal y se debe desplazar  tel: 3012779158 -604 3528467 id: 8fa63db1-fe8c-45a4-b10e-bf5c96d5a82eesolartec 13-08-2025 16:45:24--NCORRRMOD-419 predio en construccin no habitable iienda ubicada en el barrio porenir itag 163001030000.. se deja registro fotogrfico y notificacin  donde se le informa al usuario que debe reprogramar pedido cuando termines trabajos. Oberto Santos-01-Sep-2025 -- Actualizacion masia por pendientes de atencion WO0000003084835</t>
  </si>
  <si>
    <t>'163001030000000011</t>
  </si>
  <si>
    <t>PED-3489990-M9L2</t>
  </si>
  <si>
    <t>'RURAL_163006536000000202_163006536000000202'</t>
  </si>
  <si>
    <t>Gildardo De Jesus Sanchez Restrepo</t>
  </si>
  <si>
    <t>'163006536000000202</t>
  </si>
  <si>
    <t>PED-3489936-N9T9</t>
  </si>
  <si>
    <t>'RURAL_163006536000000301_163006536000000301'</t>
  </si>
  <si>
    <t>Erika Marcela Ramirez Zapata</t>
  </si>
  <si>
    <t>'163006536000000301</t>
  </si>
  <si>
    <t>'RURAL_163007228600000201_163007228600000201'</t>
  </si>
  <si>
    <t>Geraldin Bolivar Pinillo</t>
  </si>
  <si>
    <t xml:space="preserve"> 13-09-2025 10:14:26-AVILLEGAMOD-. 01-SEP-2025 16:56:28 -- EPMCRMSVPRD En calidad de propietaria Geraldin Boliar Pinillo con CC: 1036679171 solicita la instalacin del medidor de energa para la iienda ubicada en la RURAL163007228600000201163007228600000201 en Itagui contrato ecino 12807803. Presenta cedula formatos de epm matricula electricista declaracin de cumplimiento factura. Pedido automatico desde solicitud de sericio de energa01-Sep-2025 -- Actualizacion masia por pendientes de atencion WO0000003084835</t>
  </si>
  <si>
    <t>'RURAL_163007344000000001'</t>
  </si>
  <si>
    <t>Antonio Morgado Quiroga</t>
  </si>
  <si>
    <t>'RURAL_163014495600000001_SECTORPEDREGAL'</t>
  </si>
  <si>
    <t xml:space="preserve"> 15-SEP-2025 14:22:17 -- EPMCRMSVPRD Sr. Sebastin Restrepo con cdula 1036688622 afirma es propietario del inmueble solicita nueo sericio de energa para mpio Itagui barrioereda el Pedregal requiere sericio bsico residencial a 110 V solicita que EPM instale la red elctrica interna y certifique y red externa. Carga mxima: 9 KVANiel de tensin: 1Tipo de sericio solicitado: Nuea cargaHay red elctrica cercana al predio: SiDistancia en metros:10Se toma como referencia la direccin RURAL163014495600000000RURAL ITAGUI EL PEDREGAL tel 3012787630 id 086e1376-8d65-4694-8502-c38c5763bdd7 aestrmonPedido automatico desde solicitud de sericio de energa</t>
  </si>
  <si>
    <t>'CR 3 ESTE CL 55 G -7'</t>
  </si>
  <si>
    <t>Mariana Londoño Agudelo</t>
  </si>
  <si>
    <t xml:space="preserve"> 15-09-2025 09:13:23--FNXWEAPICRMPROD-15092025 09:09 Se comunica la señora Mara Muñoz informando que ya se puede continuar con el pedido y se puede acercar el personal en cualquier da de la semana a cualquier hora 3015838833 2d93930d-d8e6-4e3b-8ed0-33b36f5c0d42 agalleg406.PROBLEMAS DE ORDEN PBLICO.SE LLAM A LA USUARIA Y SE LE AFIRMA QUE AN NO SE HA PODIDO INGRESAR AL SECTOR DE LA SIERRA POR MOTIVOS DE PERSONAS SE REQUIEREN ADUEÑAR DE LO AJENO. Jhon Zapata 28072025 19:40:11 29-07-2025 11:29:29--NCORRRMOD-406.PROBLEMAS DE ORDEN PBLICO.SE LLAM A LA USUARIA Y SE LE AFIRMA QUE AN NO SE HA PODIDO INGRESAR AL SECTOR DE LA SIERRA POR MOTIVOS DE PERSONAS SE REQUIEREN ADUEÑAR DE LO AJENO. Jhon Zapata 28072025 19:40:11-</t>
  </si>
  <si>
    <t>'CR 3 ESTE CL 55 G -9'</t>
  </si>
  <si>
    <t>Maria Rubi Gallego Agudelo</t>
  </si>
  <si>
    <t xml:space="preserve"> 15-09-2025 09:19:36--FNXWEAPICRMPROD-15092025 09:16 Se comunica la señora Mariana Muñoz indicando que se puede continuar con el pedido y se puede acerca el personal a cualquier hora y da de la semana 3015838833 id: 2d93930d-d8e6-4e3b-8ed0-33b36f5c0d42 agalleg406.PROBLEMAS DE ORDEN PBLICO. SE LLAM A LA USUARIA Y SE LE AFIRMA QUE AN NO SE HA PODIDO INGRESAR AL SECTOR DE LA SIERRA POR MOTIVOS DE PERSONAS SE REQUIEREN ADUEÑAR DE LO AJENO. Jhon Zapata 29-07-2025 11:30:07--NCORRRMOD-406.PROBLEMAS DE ORDEN PBLICO. SE LLAM A LA USUARIA Y SE LE AFIRMA QUE AN NO SE HA PODIDO INGRESAR AL SECTOR DE LA SIERRA POR MOTIVOS DE PERSONAS SE REQUIEREN ADUEÑAR DE LO AJENO. Jhon Zapata-</t>
  </si>
  <si>
    <t xml:space="preserve"> 13-09-2025 08:42:37-EMARTINRMOD-. 27-AUG-2025 16:08:13 -- EPMCRMSVPRD PEDIDO HV RUTA 055127206550260007CR 17 B CL 56EE -26 PISO3 MEDELLIN PARA ANULAR Y SOLICITAR PREPAGO CONTACTO Marleny De Jesus Aristizabal Zuluaga CELULAR 3016089645Pedido automatico desde solicitud de sericio de energa01-Sep-2025 -- Actualizacion masia por pendientes de atencion WO0000003084835</t>
  </si>
  <si>
    <t xml:space="preserve"> -3015136838</t>
  </si>
  <si>
    <t xml:space="preserve"> -3024252839</t>
  </si>
  <si>
    <t xml:space="preserve"> -3104857533</t>
  </si>
  <si>
    <t>5215310-3117255943</t>
  </si>
  <si>
    <t xml:space="preserve"> -3155815983</t>
  </si>
  <si>
    <t>5862580-3226362518</t>
  </si>
  <si>
    <t>2227051-3145291248</t>
  </si>
  <si>
    <t>4904051-3006859900</t>
  </si>
  <si>
    <t xml:space="preserve"> -3108361108</t>
  </si>
  <si>
    <t xml:space="preserve"> -3113680614</t>
  </si>
  <si>
    <t>4642555-3207434809</t>
  </si>
  <si>
    <t xml:space="preserve"> -3108570811</t>
  </si>
  <si>
    <t xml:space="preserve"> -3108954190</t>
  </si>
  <si>
    <t xml:space="preserve"> -3128231918</t>
  </si>
  <si>
    <t xml:space="preserve"> -3108472556</t>
  </si>
  <si>
    <t xml:space="preserve"> -3118961353</t>
  </si>
  <si>
    <t xml:space="preserve"> -3117033594</t>
  </si>
  <si>
    <t xml:space="preserve"> -3105286795</t>
  </si>
  <si>
    <t xml:space="preserve"> -3157260808</t>
  </si>
  <si>
    <t xml:space="preserve"> -3147663168</t>
  </si>
  <si>
    <t xml:space="preserve"> -3102030413</t>
  </si>
  <si>
    <t xml:space="preserve"> -3237012742</t>
  </si>
  <si>
    <t xml:space="preserve"> -3216368161</t>
  </si>
  <si>
    <t xml:space="preserve"> -3195151532</t>
  </si>
  <si>
    <t xml:space="preserve"> -3042883108</t>
  </si>
  <si>
    <t xml:space="preserve"> -3147863136</t>
  </si>
  <si>
    <t xml:space="preserve"> -3197899175</t>
  </si>
  <si>
    <t xml:space="preserve"> -3145049594</t>
  </si>
  <si>
    <t xml:space="preserve"> -3244327706</t>
  </si>
  <si>
    <t xml:space="preserve"> -3046784483</t>
  </si>
  <si>
    <t xml:space="preserve"> -3008535452</t>
  </si>
  <si>
    <t xml:space="preserve"> -3023624604</t>
  </si>
  <si>
    <t xml:space="preserve"> -3187323396</t>
  </si>
  <si>
    <t>5387043-3004567780</t>
  </si>
  <si>
    <t>1111111-3148404743</t>
  </si>
  <si>
    <t xml:space="preserve"> -3043491221</t>
  </si>
  <si>
    <t xml:space="preserve"> -3016089645</t>
  </si>
  <si>
    <t>CR 82 CL 9 SUR -450 (INT 295 )'</t>
  </si>
  <si>
    <t>TRAN 49 SUR CR 59 C -59 (INT 301 )'</t>
  </si>
  <si>
    <t>CL 56 SUR CR 62 B -69 (INT 401 )'</t>
  </si>
  <si>
    <t>CL 1 CR 82 -230 (INT 3367 )'</t>
  </si>
  <si>
    <t>CL 25 A CR 65 F -35 (INT 451 )'</t>
  </si>
  <si>
    <t>CL 40 CR 25 A -64 (INT 208 )'</t>
  </si>
  <si>
    <t>CL 49 B CR 99 EE -119 (INT 301 )'</t>
  </si>
  <si>
    <t>CL 53 CR 3 A -89 (INT 301 )'</t>
  </si>
  <si>
    <t>CL 55 CR 6 F -10 (INT 203 )'</t>
  </si>
  <si>
    <t>CR 8 A CL 58 A -9 (INT 1011 )'</t>
  </si>
  <si>
    <t>CL 57 CR 17 B -180 (INT 202 )'</t>
  </si>
  <si>
    <t>CR 18 B CL 59 C -102 (INT 201 )'</t>
  </si>
  <si>
    <t>CL 56 AD CR 20 C -2 (INT 301 )'</t>
  </si>
  <si>
    <t>CR 27 CL 59 -72 (INT 104 )'</t>
  </si>
  <si>
    <t>CL 56 D CR 81 -172 (INT 302 )'</t>
  </si>
  <si>
    <t>CR 94 CL 57 C -65 (INT 198 )'</t>
  </si>
  <si>
    <t>CR 96 A CL 62 D -3 (INT 1237 )'</t>
  </si>
  <si>
    <t>CR 48 CL 73 -23 (INT 301 )'</t>
  </si>
  <si>
    <t>CL 39 CR 65 B -16 (INT 301 )'</t>
  </si>
  <si>
    <t>CL 48 BH CR 107 B -25 (INT 301 )'</t>
  </si>
  <si>
    <t>CL 48 BH CR 107 B -25 (INT 302 )'</t>
  </si>
  <si>
    <t>CL 58 CR 102 A -115 (INT 175 )'</t>
  </si>
  <si>
    <t>CR 143 A CL 56 -0 (INT 202 )'</t>
  </si>
  <si>
    <t>CR 108 CL 62 -23 (INT 302 )'</t>
  </si>
  <si>
    <t>CR 119 D CL 62 D -24 (INT 301 )'</t>
  </si>
  <si>
    <t>CL 69 CR 121 -74 (INT 201 )'</t>
  </si>
  <si>
    <t xml:space="preserve">422 (FALTA ROTULAR LOS NEUTROS Y LA DECL CUMPL) X CARLOS IDARRAGA </t>
  </si>
  <si>
    <t>HV  PASE + BONRERA 3PISO TRAFO 304598 X CARLOS IDARRAGA  414 (CASA SOLA NO CONTESTAN) X CARLOS IDARRAGA</t>
  </si>
  <si>
    <t xml:space="preserve">HV + PASE 20 MTRS TRAFO 18709 X ORLANDO TORRES </t>
  </si>
  <si>
    <t xml:space="preserve">422 (TUBO PVC EXPUESTO A LA INTERPERIE PARA EL PASE CAMBIAR POR TUBO IMC) X ORLANDO TORRES </t>
  </si>
  <si>
    <t xml:space="preserve">419 (CASA EN CONSTRUCCION EL BAÑO CON LONA VERDE Y DEBE INSTALAR PUERTA PRINCIPAL) X ORLANDO TORRES </t>
  </si>
  <si>
    <t xml:space="preserve">520 (FALTAN REDES DE USO GENERAL 130 MTRS VDA LA POTRERA) X ORLANDO TORRES </t>
  </si>
  <si>
    <t xml:space="preserve">605 (VIVIENDA NO CUMPLE CON DISTANCIA DE LINEAS PRIMARIA TRIFASICA UNA FASE PASA POR ENCIMA DE LA VIVIENDA) X ORLANDO TORRES </t>
  </si>
  <si>
    <t xml:space="preserve">HV + INT INTERNA EMPOTRADA X ORLANDO TORRES </t>
  </si>
  <si>
    <t>3015963331-5776017-3146372298</t>
  </si>
  <si>
    <t xml:space="preserve">HV (CANALIZADO 2 MTRS DE ANDEN TRAFO 37085) X ROBINSON ALZATE </t>
  </si>
  <si>
    <t>HV + PASE CANALIZADO YA TIENE TUBERIA TRAFO 99058) X ROBINSON ALZATE 430 (MARTES) X ROBINSON ALZATE</t>
  </si>
  <si>
    <t xml:space="preserve">460 (4 MEDIDORES EXISTENTES MAS 3 APTOS POR INDEPENDIZAR) X ROBINSON ALZATE </t>
  </si>
  <si>
    <t xml:space="preserve">522 (REVISAR SI AUTORIZAN ACOMTIDA AEREA) X ROBINSON ALZATE </t>
  </si>
  <si>
    <t xml:space="preserve">520 (1 POSTE PRIMARIA  1 TRASNFORMADOR  2 POSTES SECUNDARIOS Y 60  MTRS DE TRENZA) X ROBINSON ALZATE </t>
  </si>
  <si>
    <t xml:space="preserve">HV + INT X ROBNSON ALZATE </t>
  </si>
  <si>
    <t xml:space="preserve">615 (NO CUMPLE LEY 1228 VIA DE 2DO ORDEN A 22 MTRS) X ROBINSON ALZATE </t>
  </si>
  <si>
    <t xml:space="preserve">HV + PASE + BORNERA TRAFO 43575 X JONNY G - 430 (15 SEPT) X  X JONNY G </t>
  </si>
  <si>
    <t xml:space="preserve">405-422 (REQUIERE PERMISO DE SERVIDUMBRE Y FALTAN 3 POLOS A TIERRA) X JONNY G 405 -413 -419 (PERMISOS A TERCEROS - FALTA INSTALAR COCINA Y PUERTA PRINCIPAL) X DUBER R </t>
  </si>
  <si>
    <t xml:space="preserve">HV + PASE + PERMISO + BORNERA TRAFO 54286 X JONNY GUZMAN </t>
  </si>
  <si>
    <t xml:space="preserve">HV + PASE + BORNERA TRAFO 54286 X JONNY G </t>
  </si>
  <si>
    <t xml:space="preserve">HV + PASE + BONRERA TRAFO 54416 X JONNY G </t>
  </si>
  <si>
    <t xml:space="preserve">605 (PASA LINEA DE DISTRIBUCION POR ENCIMA DE LA VIVIENDA) X JONNY G </t>
  </si>
  <si>
    <t xml:space="preserve">520 (2 POSTES Y 60 MTRS DE TRENZA) X JONNY G </t>
  </si>
  <si>
    <t xml:space="preserve">HV + PASE (220V) TRAFO 22035 X JONNY G </t>
  </si>
  <si>
    <t xml:space="preserve">520 (45 MTRS DE TRENZA Y BORNERA ) X JONNY G </t>
  </si>
  <si>
    <t xml:space="preserve">422 (FALTA TERMINAR DE ARMAR TABLERO FALTA TERMINAR DE APARATEAR Y COLOCAR APARTOS ALECTRICOS) X JONNY G </t>
  </si>
  <si>
    <t xml:space="preserve">605 (NO CUMPLE CON DISTANCIA DE SEGURIDAD DE TRANSFORMADOR A 1,60 MTRS) X JONNY G </t>
  </si>
  <si>
    <t xml:space="preserve">605 (CASA PRIMARIA A 2 MTRS) X ROBISNON ALZATE </t>
  </si>
  <si>
    <t xml:space="preserve">HV + PASE + BONRERA X ROBINSON ALZATE </t>
  </si>
  <si>
    <t xml:space="preserve">HV + INT TRAFO 93497 X ROBINSON ALZATE </t>
  </si>
  <si>
    <t>ROBINSON A</t>
  </si>
  <si>
    <t>TRAFO 320909</t>
  </si>
  <si>
    <t xml:space="preserve">413 -405 (FALTA DECL CUMPL Y PERMISOS) X CARLOS IDARRAGA </t>
  </si>
  <si>
    <t xml:space="preserve">HV + PASE + BORNERA 2 PISO TRAFO 128096 X CARLOS IDARRAGA - 430 (16 SEPT) X CARLOS IDARRAGA </t>
  </si>
  <si>
    <t xml:space="preserve">632 (SECTOR PREPAGO ) X CARLOS IDARRAGA </t>
  </si>
  <si>
    <t>055127206550260007_CR 17B CL 56EE -26 PISO 301'</t>
  </si>
  <si>
    <t xml:space="preserve">406 (NO SE PUEDE ATENDER X ORDEN PUBLICO) X CARLOS IDARRAGA </t>
  </si>
  <si>
    <t xml:space="preserve">HV + PASE 3 PISO TRAFO 138356 X CARLOS IDARRAGA </t>
  </si>
  <si>
    <t>406 (NO SE PUEDE PUEDE ATENDER X ORDEN PUBLICO)  2DA VISITA X CARLOS</t>
  </si>
  <si>
    <t xml:space="preserve">406 (NO SE PUEDE ATENDER POR ORDEN PUBLICO)2DA VISITA  X CARLOS IDARRAGA </t>
  </si>
  <si>
    <t>HV (27 MTRS DE N.4 PROYECTO) X ROBINSON ALZATE</t>
  </si>
  <si>
    <t xml:space="preserve">HV + PASE + BONRERA  TRAFO 41706 X ROBINSON ALZATE </t>
  </si>
  <si>
    <t xml:space="preserve">HV + INT PERMISOS YA FIRMADOS  X ROBINSON ALZATE </t>
  </si>
  <si>
    <t>1.12</t>
  </si>
  <si>
    <t>'CL 51 A SUR CR 67 -56 (INTERIOR 201 )'</t>
  </si>
  <si>
    <t>Juan Esteban Restrepo Gutierrez</t>
  </si>
  <si>
    <t>PED-3529024-D4C3</t>
  </si>
  <si>
    <t>'CL 51 A SUR CR 67 -56 (INTERIOR 301 )'</t>
  </si>
  <si>
    <t xml:space="preserve"> 16-SEP-2025 12:46:27 -- EPMCRMSVPRD Sr. Jorge Restrepo con CC 8106341 solicita Habilitacin iienda de sericio de energa en la direccin CL 51 A SUR CR 67 -56 INTERIOR 301  en Medelln a nombre del propietario Juan Esteban Restrepo Gutierrez con CC 71795428 Presenta formulario diligenciado copia de cedula factura ecina declaracin de cumplimiento y copia de matrcula profesional Contacto: Juan Esteban Restrepo Gutierrez Tel: 3177075279 sujeta de erificacin en terreno.Pedido automatico desde solicitud de sericio de energa</t>
  </si>
  <si>
    <t>'045611107000560301</t>
  </si>
  <si>
    <t>PED-3471083-T9X6</t>
  </si>
  <si>
    <t>'CR 68 A CL 55 SUR -14 (INTERIOR 201 )'</t>
  </si>
  <si>
    <t>Bellanira Remigio Garcia</t>
  </si>
  <si>
    <t xml:space="preserve"> 16-09-2025 13:11:57-LTOROGMOD-0 19-08-2025 11:16:22--FNXWEAPICRMPROD-Usuario  Yesica Garcia. Solicita la reprogramacin confirma que ya cumple con lo solicitado por el personal telfono 3117370994 4b8d98bd-30d9-443e-b106-8f21e38aca87ymunagReenio de procesos de Integracion - JOB 12-08-2025 16:52:58--NCORRRMOD-405 usuario debe presentar permiso de seridumbre para cometida canalizada por zonas erdes casas ecinas iienda ubicada en San Antonio de Prado barrio prados de Mara CR 68 a  55 sur - 14 201 Rayito fotogrfico y notificacin por escrito donde se le informa al usuario que debe reprogramar pedido cuando termine el trabajos. Oberto Santos-01-Sep-2025 -- Actualizacion masia por pendientes de atencion WO0000003084835</t>
  </si>
  <si>
    <t>DIANA MARIA AGUDELO WATSTEIN</t>
  </si>
  <si>
    <t xml:space="preserve"> 16-09-2025 13:47:34-KSEPULFMOD-se comunica la sr Diana Agudelo para re programar la isita llamar antes de ir al tel: 31548154043012186508 id 22de9358-c176-4fc7-8922-631a4eec180b-scanmon 20-05-2025 14:30:44--NCORRRMOD-470. Usuario indica que tiene el medidor en EPM calibrando y no se lo han deuelto. cuando lo tenga se comunica para reprogramar isita  Martin Osorio-</t>
  </si>
  <si>
    <t>Santiago Ocampo Cañaveral</t>
  </si>
  <si>
    <t xml:space="preserve"> 16-SEP-2025 11:16:34 -- EPMCRMSVPRD Solicita H V para una instalacin residencial estrato pro. 2 en la CL 47 CR 1 B -63 INTERIOR 101  presenta Formato sericio de alor agregado  solicitud de sericio ante el operador de red declaracin cumplimiento copia de cedula factura instalacin ecina  Contacto: Geraldine Ocampo 3106022713 Jenny Ocampo 3104598935              Santiago Ocampo 3218862176                Pedido automatico desde solicitud de sericio de energa</t>
  </si>
  <si>
    <t>PED-3528159-H0F4</t>
  </si>
  <si>
    <t>'CL 43 CR 34 A -11 (INTERIOR 201 )'</t>
  </si>
  <si>
    <t>Diego Luis Lonsoño Lopez</t>
  </si>
  <si>
    <t xml:space="preserve"> 16-SEP-2025 08:55:43 -- EPMCRMSVPRD Sr. Diego Luis Londoño con cdula 71731627 afirma es propietario del inmueble solcita nueo sericio de energa para municipio de Medelln barrio el Salador requiere sericio bsico residencial a 110 V piso 2 solicita que EPM instale la red elctrica externa ya cuenta con red elctrica interna y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43 CR 34 A -11 tel. 3016372073 id 0b8d5cf1-e4a4-4aef-9473-019290da8ccd aortizacorreo : annai2003yahoo.comPedido automatico desde solicitud de sericio de energa</t>
  </si>
  <si>
    <t>'054313004100110201</t>
  </si>
  <si>
    <t>PED-3528220-R1L7</t>
  </si>
  <si>
    <t>'CL 43 CR 34 A -11 (INTERIOR 301 )'</t>
  </si>
  <si>
    <t xml:space="preserve"> 16-SEP-2025 09:14:12 -- EPMCRMSVPRD Sr. Diego Luis Londoño con cdula 71731627 afirma es propietario del inmueble solcita nueo sericio de energa para municipio de Medelln barrio el Salador requiere sericio bsico residencial a 110 V piso 3 solicita que EPM instale la red elctrica externa ya cuenta con red electrica interna y certificada.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43 CR 34 A -11 INTERIOR 301   tel. 3016372073 id0b8d5cf1-e4a4-4aef-9473-019290da8ccd aortizacorreo : annai2003yahoo.comPedido automatico desde solicitud de sericio de energa</t>
  </si>
  <si>
    <t>'054313004100110301</t>
  </si>
  <si>
    <t>Marleny Jimenez Agudelo</t>
  </si>
  <si>
    <t xml:space="preserve"> 15-SEP-2025 16:03:31 -- EPMCRMSVPRD Cliente solicita sericio de HV presenta declaracin de cumplimiento y copia de la matrcula del electricista tel. contacto 3216118903 brr Caicedo Villa Liliam por la terminal de la 093Pedido automatico desde solicitud de sericio de energa</t>
  </si>
  <si>
    <t>yudy tatiana alvarez cano</t>
  </si>
  <si>
    <t xml:space="preserve"> 16-09-2025 14:13:58-KSEPULFMOD-La señora Yudi larez solicita reprogramar pedido de HV   Celular: 3104623137  c800e109-60e8-4df3-a75e-ebb3fd695ead  lsalazho 30-07-2025 07:30:37--SHERREHMOD Sra Yudi Alarez  se comunica  informa que  ya  no se presenta noedad en  la zona  que  interfiera  con la atencion ID 06319da1-20fa-43ba-8a17-307dac1de9cfsherrhe 15-07-2025 10:29:08--YALZATESMOD Sr. Yudy se comunica informando que ya no hay ningn inconeniente tambin informa que en la zona han habido arios tcnicos de EPM pero no han ido a la casa de ella a instalarle solicita reprogramar isita 31046231374ed0f54e-1737-4e82-81b0-84163211dba7  agiralon 04-07-2025 09:48:31--NCORRRMOD-406.PROBLEMAS DE ORDEN PBLICO. SE LLAMA DIRECTAMENTE A LA MISMA USUARIA Y ME AFIRMA QUE LA VENDA EST UBICADA EN EL BARRIO VILLATURVAY. DONDE NO SE HA PODIDO INGRESAR POR PERSONAS QUE SE ADUEÑAN DE LO AJENO. Jhon Zapata 3072025 19:42:43-</t>
  </si>
  <si>
    <t xml:space="preserve"> 15-SEP-2025 16:28:12 -- EPMCRMSVPRD Se presenta el señor Jaier Antonio Londoño Cañas con cdula 1041146031 solicitando el sericio de energa HV para la direccin CL 59 C CR 16 D -111 INTERIOR 106  de Medelln anexa factura declaracin de cumplimiento y cdula telfono: 3107267066.Pedido automatico desde solicitud de sericio de energa</t>
  </si>
  <si>
    <t>Samuel Antonio Ayala</t>
  </si>
  <si>
    <t xml:space="preserve"> 16-SEP-2025 09:50:42 -- EPMCRMSVPRD Se presenta el señor Samuel Antonio Ayala con cdula 71675218 de Medelln solicita instalacin de contador de energa uso residencial para el inmueble ubicado en la direccin CR 17 CL 50 -4 INTERIOR 201  de Medelln Barrio Buenos Aires.  Documentos que presenta: formato solicitud del sericio E1 solicitud de alor agregado cdula contrato ecino 1445545 declaracin de cumplimiento y tarjeta profesional.  Contacto: Samuel Ayala - Cel. 3234805341.  Faor llamar antes de ir la casa permanece sola.  Queda sujeto a erificacin en terreno.Pedido automatico desde solicitud de sericio de energa</t>
  </si>
  <si>
    <t>Luis Fernando Quintero Cano</t>
  </si>
  <si>
    <t xml:space="preserve"> 15-SEP-2025 15:49:53 -- EPMCRMSVPRD Se presenta el señor Rafael Valencia en calidad de mandatario del señor Luis Fernando Quintero Cano con cdula 98.579.507 de Medelln solicita instalacin de contador y acometida de energa uso residencial para el inmueble ubicado en la direccin CR 19 CL 59 C -97 INTERIOR 201  de Medelln Barrio Enciso.  Documentos que presenta: formato solicitud del sericio E1 solicitud de alor agregado cdula contrato ecino 12646910 energa prepago declaracin de cumplimiento y tarjeta profesional.  Contacto: Luis Fernando Quintero Cano - Cel. 301 372 98 66.  Faor llamar antes de ir la casa permanece sola.  Queda sujeto a erificacin en terreno. Pedido automatico desde solicitud de sericio de energa</t>
  </si>
  <si>
    <t xml:space="preserve"> 15-SEP-2025 16:17:08 -- EPMCRMSVPRD Se presenta el señor Rafael Valencia en calidad de mandatario del señor Luis Fernando Quintero Cano con cdula 98.579.507 de Medelln solicita instalacin de contador y acometida de energa uso residencial para el inmueble ubicado en la direccin CR 19 CL 59 C -97 INTERIOR 202  de Medelln Barrio Enciso. Documentos que presenta: formato solicitud del sericio E1 solicitud de alor agregado cdula contrato ecino 12646910 energa prepago declaracin de cumplimiento y tarjeta profesional. Contacto: Luis Fernando Quintero Cano - Cel. 301 372 98 66. Faor llamar antes de ir la casa permanece sola. Queda sujeto a erificacin en terreno. Pedido automatico desde solicitud de sericio de energaPedido automatico desde solicitud de sericio de energa</t>
  </si>
  <si>
    <t>'CL 56 E CR 26 AA -35'</t>
  </si>
  <si>
    <t>Yesney fabian Loaiza durango</t>
  </si>
  <si>
    <t xml:space="preserve"> 15-SEP-2025 18:29:03 -- EPMCRMSVPRD Sr. Yesney Fabian Loaiza Durango  con cdula 1128442128 afirma es propietario del inmueble solcita nueo sericio de energa para mpio Medellin barrio Encizo el Pinal requiere sericio bsico residencial a 110 V piso  4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 Se toma como referencia la direccin CL 56 E CR 26 AA -35 EL PINAL tel. 3207547479 id e47fdc8e-c458-472c-8272-72a69e388ae7 mubarnesPedido automatico desde solicitud de sericio de energa</t>
  </si>
  <si>
    <t>.2</t>
  </si>
  <si>
    <t>Guillermo  Ramirez Agudelo</t>
  </si>
  <si>
    <t xml:space="preserve"> 16-SEP-2025 09:53:59 -- EPMCRMSVPRD Usuario en calidad de propietario solicita legalizacin del sericio de energa para la direccin CR 20 CL 57 C -60 INTERIOR 301  del Municipio de Medelln Barrio Llanaditas presenta formularios diligenciados RETIE copia de la tarjeta profesional del electricista cdula copia de factura aledaña del ecino CR 20 CL 57 C -60 Faor llamar antes de ir a Guillermo Ramirez Agudelo cel. 3116024126.Nota: El pedido se ingresa sujeto a erificacin en terreno.Pedido automatico desde solicitud de sericio de energa</t>
  </si>
  <si>
    <t>Elsy Lara</t>
  </si>
  <si>
    <t xml:space="preserve"> 15-SEP-2025 20:46:05 -- EPMCRMSVPRD Sr. Elsy Lara con cdula 39306966 afirma es propietario del inmueble solcita nueo sericio de energa para mpio  MEDELLN barrio EL PINAL requiere sericio bsico residencial a 110 V piso 3 solicita que EPM instale la red elctrica interna y certifique.Carga mxima requerida en KVA: 90Niel de tensin: 1Tipo de sericio solicitado: Nuea cargaHay red elctrica cercana al predio: SiDistancia en metros: 10Se toma como referencia la direccin CR 25 B CL 55 -11 EL PINAL MEDELLN ANTIOQUIA tel. 3207390036 id ac3a541f-67a5-409c-b082-b58c5f0a3edf login yalzasepPedido automatico desde solicitud de sericio de energa</t>
  </si>
  <si>
    <t>Edwin Alberto Arredondo Alzate</t>
  </si>
  <si>
    <t xml:space="preserve"> 16-09-2025 07:45:14-AVILLEGAMOD-. 19-AUG-2025 10:30:12 -- AAVILAAL En calidad de propietario solicita cambio de energa prepago a pospago contrato energa prepago 7344092 presenta documentacin completa se informa ANS. Contacto celular: 3045514165.</t>
  </si>
  <si>
    <t>PED-3529200-Z7G1</t>
  </si>
  <si>
    <t>'CL 37 CR 68 -12 (INTERIOR 302 )'</t>
  </si>
  <si>
    <t>Julieth Lopez Calle</t>
  </si>
  <si>
    <t xml:space="preserve"> 16-SEP-2025 13:59:21 -- EPMCRMSVPRD En calidad de propietaria se presenta JULIETH LOPEZ CALLE  para solicitar la instalacin del sericio de energa por habilitacin de iienda en la direccin CL 37 CR 68 -12 INTERIOR 302  ITAGUI ANTIOQUIA a nombre  propio cdula de ciudadana N 1.036.632.150Presenta la siguiente documentacin: formulario diligenciado copia de cdula.Contacto: 3019592255. Solicitan que se realice llamada preia antes de la isita.Se adjunta factura del ecino correspondiente al contrato N 7820514.Se informa que el alor del IVA no es financiable por lo que le llegar de contado en la primera facturacin.El solicitante manifiesta que los documentos aportados son copias fieles de los documentos originales por lo que se responsabiliza ante la autoridad competente por cualquier irregularidad que pueda ser identificada en los mismos.Pedido automatico desde solicitud de sericio de energa</t>
  </si>
  <si>
    <t>'073617008000120302</t>
  </si>
  <si>
    <t>Gloria Elena Carmona Alvarez</t>
  </si>
  <si>
    <t xml:space="preserve"> 16-09-2025 07:45:52-AVILLEGAMOD-. 25-AUG-2025 08:48:21 -- SPUERTAM En calidad de propietaria la Sra. Gloria Elena Carmona larez con CC 32526273 y Cel: 30462781423246276993 solicita el retiro de la energa prepago e instalar el pospago. Se indica que la ejecucin de trabajos genera costos que se ern reflejados en facturas posteriores. Contrato: 7809745 no posee alores en mora.</t>
  </si>
  <si>
    <t>Maria Luz Dary Restrepo Restrepo</t>
  </si>
  <si>
    <t xml:space="preserve"> 16-09-2025 07:45:33-AVILLEGAMOD-. 01-SEP-2025 08:19:29 -- LCORREMA En calidad de propietaria requiere retirar el medidor de energia prepago y que le instalen nueamente el pospago. Presenta cedula formatos de epm.</t>
  </si>
  <si>
    <t>Juan Fernando Durango  Londoño</t>
  </si>
  <si>
    <t xml:space="preserve"> 16-SEP-2025 09:25:13 -- EPMCRMSVPRD Sr.  juan Fernando durango  londoño     con cdula 1152219453 afirma es propietario del inmueble solcita nueo sericio de energa para mpio medellin  barrio san jaier 12 de julio  requiere sericio bsico residencial a 110 V piso  3  solicita que EPM instale la acometida y contador Se toma como referencia la direccin CL 38 A CR 110 -21 INTERIOR 122   tel. 3045682556 id 95c06c0b-4b94-4a8b-93e1-83001d27ffe6 login  lasquem Pedido automatico desde solicitud de sericio de energa</t>
  </si>
  <si>
    <t>PED-3528740-R1C6</t>
  </si>
  <si>
    <t>'CR 111 C CL 34 DD -36 (INTERIOR 2201 )'</t>
  </si>
  <si>
    <t xml:space="preserve"> 16-SEP-2025 11:14:08 -- EPMCRMSVPRD Fernando Jaramillo hermano se ingresa de nueo h ya que el anterior se anulo por pendiente de moimiento de redesy este ya se efectuoSra. Sandra milena Jaramillo agudelo con cdula 43152237 afirma es propietario del inmueble solcita nueo sericio de energa para mpio medellin  barrio  20 julio requiere sericio bsico residencial a 110 V piso 2 solicita que EPM instale la red elctrica externa ya cuentan con red internaCarga mxima requerida en KVA: 90Niel de tensin: 1Tipo de sericio solicitado: Nuea cargaHay red elctrica cercana al predio: SiDistancia en metros: 10Se toma como referencia la direccin: CR 111 C CL 34 DD -36 INTERIOR 2217  tel. 3157860460 3197350804 luisjaramillo91hotmail.com id 58dfb8c9-c11b-4e59-b932-3dd2b3d441bccarbolaPedido automatico desde solicitud de sericio de energa</t>
  </si>
  <si>
    <t>'083121304440362201</t>
  </si>
  <si>
    <t>PED-3527121-K7F1</t>
  </si>
  <si>
    <t>'CR 115 A CL 39 F -57 (INTERIOR 302 )'</t>
  </si>
  <si>
    <t>Sandra Milena Alvarez Sierra</t>
  </si>
  <si>
    <t xml:space="preserve"> 15-SEP-2025 15:15:53 -- EPMCRMSVPRD CLIENTE  SANDRA MILENA  ALBVAREZ  SIERRA   CON  CC 43875593 SOLICITA SERVICIO DE ENERGIA PARA LA DIRECCION  CR 115 A CL 39 F -57 INTERIOR 302   RESIDENCIAL BARRIO  SAN  JAVIER  EL  SALADO MEDELLIN PRESENTA FORMATO DILIGENCIADO FOTOCOPIA DE CC  DECLARACIN DE CUMPLIMIENTO Y COPIA DE LA MATRICULA DEL LECTRICISTA  CONTRATO 354435 TEL CONTACTO  3053437229 . FAVOR LLAMAR ANTES DE EALIZAR LA VISITA.Pedido automatico desde solicitud de sericio de energa</t>
  </si>
  <si>
    <t>'083125109600570302</t>
  </si>
  <si>
    <t>CLAUDIA YANETH MONSALVE LOAIZA</t>
  </si>
  <si>
    <t xml:space="preserve"> 16-SEP-2025 11:59:46 -- EPMCRMSVPRD Se presenta la señora CLAUDIA YANETH MONSALVE LOAIZA con cdula 43482676 de Medelln solicita HV  uso residencial para el inmueble ubicado en la direccin CL 48 FB CR 102 -42 INTERIOR 216  de Medelln Barrio San Jaier Socorro Alto de la irgen.  Documentos que presenta: formato solicitud del sericio E1 solicitud de alor agregado cdula contrato ecino 13147511 acueducto. Contacto:CLAUDIA YANETH MONSALVE LOAIZA- Cel. 310 604 57 88.  Faor llamar antes de ir la casa permanece sola.  Queda sujeto a erificacin en terrenoPedido automatico desde solicitud de sericio de energa</t>
  </si>
  <si>
    <t>Sebastian Orrego Restrepo</t>
  </si>
  <si>
    <t xml:space="preserve"> 16-SEP-2025 14:28:18 -- EPMCRMSVPRD Sr. sebastian orrego con cdula 1037653670 afirma es propietario del inmueble solcita nueo sericio de energa para mpio medellin barrioereda san jaier requiere sericio bsico residencial a 110 V piso 3 solicita que EPM instale contador y acometida la red interna ya se encuentra construida y certificadaSe toma como referencia la direccin CL 52 CR 124 -45 INTERIOR 209  tel. 3008712410 id fc7426bc-c29b-47d7-a6c7-b8e52bdec781 mcastgarPedido automatico desde solicitud de sericio de energa</t>
  </si>
  <si>
    <t>Dairo Javier Ravelo Romero</t>
  </si>
  <si>
    <t xml:space="preserve"> 16-09-2025 10:28:59--FNXWEAPICRMPROD-Usuario Carla Velsquez solicita reprogramar pedido PED-3424539-D9G1 pendientes ok llamar antes de ir numero de contacto 3234360532-3233244192 ID a007b839-032f-442d-bc7f-7a2ff50fb44a y aestrmon414 no contesta lneas telefnicas se toma registro fotogrfico de las llamadas y de las propiedades cercanas. Se toma registro fotogrfico de la que se cree es el predio por faor actalizar lneas telefnicas Robledo las margaritas CL 62ac CR 109a 23 INT 302  Angel Rodriguez 15072025 12:56:25 16-07-2025 09:53:26--NCORRRMOD-414 no contesta lneas telefnicas se toma registro fotogrfico de las llamadas y de las propiedades cercanas. Se toma registro fotogrfico de la que se cree es el predio por faor actalizar lneas telefnicas Robledo las margaritas CL 62ac CR 109a 23 INT 302 Angel Rodriguez 15072025 12:56:25-</t>
  </si>
  <si>
    <t>Jhon Alexander Ruiz Henao</t>
  </si>
  <si>
    <t xml:space="preserve"> 16-SEP-2025 14:27:58 -- EPMCRMSVPRD Solicita construccin de domiciliaria Acometida y Medidor para la direccin CL 67 CR 125 -188 INTERIOR 224  cerca de la direccin del ecino CL 67 CR 125 -188 INTERIOR 124  en Medelln contrato 294250 presenta solicitud alor agregado formato E-1 firmados y diligenciados cdula declaracin Retie carnet del electricista matrcula 71210-1036618504. Barrio San Cristbal en Medelln. Sujeto a erificacin. Viienda terminada. Se ingresa pedido desde la oficina de Sabaneta. Contacto Fabio Carmona celular 3045718348.Pedido automatico desde solicitud de sericio de energa</t>
  </si>
  <si>
    <t>PED-3481414-G2H1</t>
  </si>
  <si>
    <t>'RURAL_103043265700000101'</t>
  </si>
  <si>
    <t>Mariana Ramos Pimienta</t>
  </si>
  <si>
    <t xml:space="preserve"> 16-09-2025 13:13:02-LTOROGMOD-0 15-AUG-2025 16:51:18 -- EPMCRMSVPRD Señora Mariana Ramos Pimienta con numero de cedula 1234989615 en calidad de propietaria solicita instalacin de sericio de energa por Habilitacin iienda en la instalacin RURAL103043265700000001 en Medelln  Presenta autorizacin canales de contacto formulario diligenciado copia de cedula factura ecina Contacto: Sr. Mariana Ramos Pimienta tel. 3012584103.Pedido automatico desde solicitud de sericio de energa01-Sep-2025 -- Actualizacion masia por pendientes de atencion WO0000003084835</t>
  </si>
  <si>
    <t>PED-3528597-Q2Y1</t>
  </si>
  <si>
    <t>'RURAL_116007133407000005_VDA BELEN_AGUASFRIAS'</t>
  </si>
  <si>
    <t>yasbledy acosta</t>
  </si>
  <si>
    <t>yasbledyap@gmail.com</t>
  </si>
  <si>
    <t xml:space="preserve"> 16-SEP-2025 10:49:14 -- EPMCRMSVPRD Caso 85449 - 10:32 a.m. 16092025Sra. Yasbledy Acosta con cdula 1152461673 afirma es propietaria del inmueble solcita nueo sericio de energa HV para mpio Medelln ereda Beln Aguas Fras requiere sericio bsico residencial a 110 V piso 1 solicita que EPM instale la red elctrica externa contador y acometidaCarga mxima requerida en KVA: 90Niel de tensin: 1Tipo de sericio solicitado: Nuea cargaHay red elctrica cercana al predio: SiDistancia en metros: 10Se toma como referencia la direccin RURAL116007133407000001VDA BELEN tel. 3197763946 correo: yasbledyapgmail.com id 7d7f2e81-f937-470b-9f8d-bd74150199c6 login jsalalopPedido automatico desde solicitud de sericio de energa</t>
  </si>
  <si>
    <t>'116007133407000005</t>
  </si>
  <si>
    <t>'RURAL_146015267000000002_Prov.146015267000000000'</t>
  </si>
  <si>
    <t>David Alejandro Pulgarin Torres</t>
  </si>
  <si>
    <t xml:space="preserve"> 15-SEP-2025 16:58:24 -- EPMCRMSVPRD Sr. Daid Alejandro Pulgarin Torres con cdula 1036338520 afirma es propietario del inmueble solicita nueo sericio de energa para mpio MEDELLN ereda LA FRISOLA requiere sericio bsico residencial a 110 V piso 1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RURAL146015267000000000RURALPALMITAS LA FRISOLA MEDELLN ANTIOQUIA tel 3019184166 id 6acace71-728d-4603-9b12-048155ca5943 login jcorre Pedido automatico desde solicitud de sericio de energa</t>
  </si>
  <si>
    <t>'RURAL_147012480000000201_VDA EL PATIO'</t>
  </si>
  <si>
    <t>Blanca Milena Villada Murillo</t>
  </si>
  <si>
    <t xml:space="preserve"> 16-SEP-2025 09:00:03 -- EPMCRMSVPRD Usuaria en calidad de propietaria solicita conexin del sericio de energa por HV para la direccin RRURAL147012480000000201VDA EL PATIO Vereda el patio municipio de Medelln San Cristbal. Informa que ya tienen red interna. Falta la red externa y el medidor. Presenta formulario diligenciado declaracin de cumplimiento matricula profesional del electricista Contrato ecino 12731696 formato solicitud del sericio energa E1 formato P-689. por faor llamar al contacto: Blanca Milena Villada Murillo. Numero de contacto: 310 599 3310. Pedido sujeto a alidacin en terreno.Pedido automatico desde solicitud de sericio de energa</t>
  </si>
  <si>
    <t>'RURAL_147012890000000101_147012890000000101'</t>
  </si>
  <si>
    <t>Maria Isora Jaramillo Rojas</t>
  </si>
  <si>
    <t xml:space="preserve"> 16-SEP-2025 10:47:38 -- EPMCRMSVPRD Usuaria en calidad de propietaria solicita conexin del sericio de energa por HV para la direccin RURAL147012890000000101147012890000000101 Vereda la Palma municipio de Medelln San Cristbal. Informa que ya tienen red interna. Falta la red externa y el medidor. Presenta formulario diligenciado declaracin de cumplimiento matricula profesional del electricista Contrato ecino 10767611 formato solicitud del sericio energa E1 formato P-689. por faor llamar al contacto: Maria Isora Jaramillo Rojas. Numero de contacto 301 775 3109 - 312 525 2566. Pedido sujeto a erificacin en terrenoPedido automatico desde solicitud de sericio de energa</t>
  </si>
  <si>
    <t>PED-3370623-Y3J0</t>
  </si>
  <si>
    <t>'RURAL_147017703000000108'</t>
  </si>
  <si>
    <t>Maria Sucel Restrepo Uribe</t>
  </si>
  <si>
    <t xml:space="preserve"> 05-08-2025 10:15:38--FNXWEAPICRMPROD-05082025 Se comunica el sr Nelson Moreno indicando que ya cumple con las condiciones solicita que lo llamen 3052750921 id: 686ae0a1-a56c-4c6b-ad88-fb1e72df1b33 logue: yalzasep. 413 422 presentar declaracin de cumplimiento bien diligenciada instalar tubera en la parte superior del predio en la iluminacin 147017703000000108 ereda el patio  Angel Rodriguez 19062025 17:39:16 20-06-2025 07:37:37--NCORRRMOD-413 422 presentar declaracin de cumplimiento bien diligenciada instalar tubera en la parte superior del predio en la iluminacin 147017703000000108 ereda el patio Angel Rodriguez 19062025 17:39:16-</t>
  </si>
  <si>
    <t>'147017703000000108</t>
  </si>
  <si>
    <t>'RURAL_147032297000000001_CR 152 B CL 74 -40'</t>
  </si>
  <si>
    <t>Blanca Ines Ortega Fernandez</t>
  </si>
  <si>
    <t xml:space="preserve"> 15-SEP-2025 16:25:33 -- EPMCRMSVPRD Usuaria en calidad de propietaria solicita conexin del sericio de energa por HV para la direccin RURAL147032297000000001CR 152 B CL 74 -40 Vereda la cuchilla la primera cura municipio de Medelln San Cristbal. Informa que ya tienen red interna. Falta la red externa y el medidor. Presenta formulario diligenciado declaracin de cumplimiento matricula profesional del electricista Contrato ecino 3446140 formato solicitud del sericio energa E1 formato P-689. por faor llamar al contacto: Blanca Ines Ortega Fernandez. Numero de contacto 301 356 7036.Pedido automatico desde solicitud de sericio de energa</t>
  </si>
  <si>
    <t>'RURAL_147048277050000002_Prov.RURAL_14704827705000'</t>
  </si>
  <si>
    <t>Guillermo Gonzalez Gonzalez</t>
  </si>
  <si>
    <t xml:space="preserve"> 16-SEP-2025 10:01:28 -- EPMCRMSVPRD Sr. Guillermo Gonzalez Gonzalez con cdula 1039100317 En calidad de propietario solicita sericio nueo de energa HV para el municipio de Medelln Vda el llano requiere sericio bsico residencial a 110 V piso 1 solicita que EPM instale la red elctrica interna y certifique se toma como referencia la direccin RURAL147048277050000000147048277050000000 tel 3022881012 id 33f8da3c-65aa-4da7-b0be-3dee05f710fa CHENAGIPedido automatico desde solicitud de sericio de energa</t>
  </si>
  <si>
    <t>'RURAL_147053868000000000_147053868000000000'</t>
  </si>
  <si>
    <t>Yuly Andrea Monsalve Hoyos</t>
  </si>
  <si>
    <t xml:space="preserve"> 16-SEP-2025 12:25:49 -- EPMCRMSVPRD Se presenta la señora Maria Emilse Hoyos con cedula 43.451.176 madre la propietaria la señora Yuly Andrea Monsale Hoyos cedula 1.128.474.379. Solicita conexin del sericio de energa por HV para la direccin RURAL147053868000000000147053868000000000 Vereda Traesas la cumbre municipio de Medelln San Cristbal cerca de la junta de accin comunal. Informa que ya tienen red interna. Falta la red externa y el medidor. Presenta formulario diligenciado declaracin de cumplimiento matricula profesional del electricista Contrato ecino 189074 formato solicitud del sericio energa E1 formato P-689. por faor llamar al contacto: Yuly Andrea Monsale Hoyos. Numero de contacto 304 616 8104 - 302 263 0858. Pedido sujeto a erificacin en terreno.Pedido automatico desde solicitud de sericio de energa</t>
  </si>
  <si>
    <t>'RURAL_163012615090000201_163012615090000201'</t>
  </si>
  <si>
    <t>Maria Alejandra Ramirez Agudelo</t>
  </si>
  <si>
    <t xml:space="preserve"> 16-SEP-2025 10:01:59 -- EPMCRMSVPRD Propietaria solicita instalacin nuea para segundo piso iienda ya habitada presenta cuenta con contrato N13027615 del primer piso es barrio el pedregal usuaria informa que presenta declaracin de cumplimiento y matricula en terreno llamar antes de ir al 3186290191. Pedido automatico desde solicitud de sericio de energa</t>
  </si>
  <si>
    <t>PED-3460027-M5Q1</t>
  </si>
  <si>
    <t>'RURAL_167082800000000101'</t>
  </si>
  <si>
    <t>Claudia Patricia Aguilar Correa</t>
  </si>
  <si>
    <t xml:space="preserve"> 01-AUG-2025 16:10:48 -- EPMCRMSVPRD Sr. Claudia Patricia Aguilar con cdula 1020489267 afirma es propietario del inmueble solicita nueo sericio de energa para mpio Sabaneta barrio Las Lomitas sector los congojos requiere sericio bsico residencial a 110 V piso 1 solicita que EPM instale la red elctrica interna externa y certifiqueCarga mxima: 9 KVANiel de tensin: 1Tipo de sericio solicitado: Nuea cargaSe toma como referencia la direccin RURAL167082500000000201167082500000000201  tel 3012502071 id c0ee403c-b94e-4290-9506-dd9d518381e3 agiralontangoclau10gmail.comPedido automatico desde solicitud de sericio de energa</t>
  </si>
  <si>
    <t>'167082800000000101</t>
  </si>
  <si>
    <t>PED-3523074-H0V6</t>
  </si>
  <si>
    <t>'OLAYA HERRERA 1 CL 57'</t>
  </si>
  <si>
    <t>Luz Dary Quintero Giraldo</t>
  </si>
  <si>
    <t xml:space="preserve"> 12-SEP-2025 09:08:23 -- EPMCRMSVPRD Habilitacin de ViiendaCliente: Luz Dary Quintero Giraldo cdula  43102962. En calidad de propietario solicita H.V a 110 para un primer piso en el municipio Medelln  Autopista nuea hacia el mar por el puente gris   casa azul  direccin Olaya Herrera 1 CL 57  Telfono de contacto 3046383187  3245563000 Confirma que requiere parte interna y externa ID 76c2e3c9-19ce-4327-a129-cdc8ee49f048 Mgutielu se le informa ANS y cobro por medio de la factura  En el sector aun no cuentan con nomenclatura  Pedido automatico desde solicitud de sericio de energa</t>
  </si>
  <si>
    <t>'900050010001717147</t>
  </si>
  <si>
    <t xml:space="preserve"> -3177075279</t>
  </si>
  <si>
    <t>2853623-3154815404</t>
  </si>
  <si>
    <t xml:space="preserve"> -3218862176</t>
  </si>
  <si>
    <t xml:space="preserve"> -3016372073</t>
  </si>
  <si>
    <t xml:space="preserve"> -3216118903</t>
  </si>
  <si>
    <t xml:space="preserve"> -3332630199</t>
  </si>
  <si>
    <t xml:space="preserve"> -3234805341</t>
  </si>
  <si>
    <t xml:space="preserve"> -3013729866</t>
  </si>
  <si>
    <t>2172639-3207547479</t>
  </si>
  <si>
    <t>2926956-3116024126</t>
  </si>
  <si>
    <t xml:space="preserve"> -3207390036</t>
  </si>
  <si>
    <t>2067921-3045514165</t>
  </si>
  <si>
    <t xml:space="preserve"> -3136076736</t>
  </si>
  <si>
    <t xml:space="preserve"> -3046278142</t>
  </si>
  <si>
    <t>2859455-3205942116</t>
  </si>
  <si>
    <t xml:space="preserve"> -3045682556</t>
  </si>
  <si>
    <t xml:space="preserve"> -3053437229</t>
  </si>
  <si>
    <t xml:space="preserve"> -3106045788</t>
  </si>
  <si>
    <t>3008712-3008712410</t>
  </si>
  <si>
    <t xml:space="preserve"> -3103710254</t>
  </si>
  <si>
    <t xml:space="preserve"> -3045718348</t>
  </si>
  <si>
    <t xml:space="preserve"> -3197763946</t>
  </si>
  <si>
    <t xml:space="preserve"> -3019184166</t>
  </si>
  <si>
    <t xml:space="preserve"> -3105993310</t>
  </si>
  <si>
    <t xml:space="preserve"> -3217870953</t>
  </si>
  <si>
    <t>5047453-3052750921</t>
  </si>
  <si>
    <t xml:space="preserve"> -3013567036</t>
  </si>
  <si>
    <t xml:space="preserve"> -3022881012</t>
  </si>
  <si>
    <t xml:space="preserve"> -3022630858</t>
  </si>
  <si>
    <t>3730527-3186290191</t>
  </si>
  <si>
    <t xml:space="preserve"> -3046383187</t>
  </si>
  <si>
    <t>CL 51 A SUR CR 67 -56 (INT 301 )'</t>
  </si>
  <si>
    <t>CL 3 CR 76 -9 (INT 301 )'</t>
  </si>
  <si>
    <t>CL 47 CR 1 B -63 (INT 101 )'</t>
  </si>
  <si>
    <t>CL 43 CR 34 A -11 (INT 201 )'</t>
  </si>
  <si>
    <t>CL 43 CR 34 A -11 (INT 301 )'</t>
  </si>
  <si>
    <t>CL 56 CR 9 -17 (INT 202 )'</t>
  </si>
  <si>
    <t>CR 7 CL 55 GA -115 (INT 1811 )'</t>
  </si>
  <si>
    <t>CL 59 C CR 16 D -111 (INT 106 )'</t>
  </si>
  <si>
    <t>CR 17 CL 50 -4 (INT 201 )'</t>
  </si>
  <si>
    <t>CR 19 CL 59 C -97 (INT 201 )'</t>
  </si>
  <si>
    <t>CR 19 CL 59 C -97 (INT 202 )'</t>
  </si>
  <si>
    <t>CR 20 CL 57 C -60 (INT 301 )'</t>
  </si>
  <si>
    <t>CR 25 B CL 55 -11 (INT 301 )'</t>
  </si>
  <si>
    <t>CL 34 A CR 54 -9 (INT 401 )'</t>
  </si>
  <si>
    <t>CL 37 CR 68 -12 (INT 302 )'</t>
  </si>
  <si>
    <t>CL 67 CR 50 -56 (INT 407 )'</t>
  </si>
  <si>
    <t>CL 89 CR 48 -23 (INT 202 )'</t>
  </si>
  <si>
    <t>CL 38 A CR 110 -21 (INT 303 )'</t>
  </si>
  <si>
    <t>CR 111 C CL 34 DD -36 (INT 2201 )'</t>
  </si>
  <si>
    <t>CR 115 A CL 39 F -57 (INT 302 )'</t>
  </si>
  <si>
    <t>CL 48 FB CR 102 -42 (INT 216 )'</t>
  </si>
  <si>
    <t>CL 52 CR 124 -45 (INT 309 )'</t>
  </si>
  <si>
    <t>CL 62 AC CR 109 A -23 (INT 302 )'</t>
  </si>
  <si>
    <t>CL 67 CR 125 -188 (INT 224 )'</t>
  </si>
  <si>
    <t xml:space="preserve">607 (PEDIDO DUPLICADO CON EL 23489397 X JONNY G </t>
  </si>
  <si>
    <t xml:space="preserve">460 (REQUIERE GABINETE LA ESTRUCTURA CUENTA CON 4 MEDIDORES INSTALADOS) X JONNY G </t>
  </si>
  <si>
    <t xml:space="preserve">522 (VALIDAR EN SITIO VIABILIDAD DE LA INSTALACION DEL MEDIDOR POR EXCABACION ) X JONNY G </t>
  </si>
  <si>
    <t xml:space="preserve">460 (REQUIERE GABINETE TIENE 4 MEDIDOR Y SOLICITAN 2 MAS) X JONNY G </t>
  </si>
  <si>
    <t xml:space="preserve">414 (NO SE PUDO INGRESAR AL APTO INQUILINO NO DEJO LLAVES) X JONNY G </t>
  </si>
  <si>
    <t xml:space="preserve">HV + PASE (20 MTRS TRAFO 302243) X ORLANDO TORRES </t>
  </si>
  <si>
    <t xml:space="preserve">HV + PASE TRAFO 51086 X ORLANDO TORRES </t>
  </si>
  <si>
    <t>422 - 419 (DEBE INSTALAR PUERTAS Y VENTANAS PRINCIPALES USUARIO ESTA INSTALANDO LA RED INTERNA) X ORLANDO TORRES</t>
  </si>
  <si>
    <t>HV + PASE 10 MTRS TRAFO 129481 X ORLANDO TORRES</t>
  </si>
  <si>
    <t>4082271-3206884320-3154900460-3043752297</t>
  </si>
  <si>
    <t xml:space="preserve">HV + PASE 23 MTRS APROX X ORLANDO TORRES </t>
  </si>
  <si>
    <t xml:space="preserve">HV + PASE 18 MTRS X ORLANDO TORRES </t>
  </si>
  <si>
    <t xml:space="preserve">419 (DEBE INSTALAR BAÑO Y COCINA) X ORLANDO TORRES </t>
  </si>
  <si>
    <t>3043841291-3242337224</t>
  </si>
  <si>
    <t xml:space="preserve">HV + PASE 27 MTRS TRAFO 60635 X ORLANDO TORRES </t>
  </si>
  <si>
    <t xml:space="preserve">460 (FALTA EL TOTALIZADOR Y EL PASE Y ACRILICOS)2DA VISITA  X CARLOS IDARRAGA </t>
  </si>
  <si>
    <t xml:space="preserve">632 (SECTOR PREPAGO CR 18 A CL 62 -16) X CARLOS IDARRAGA </t>
  </si>
  <si>
    <t>HV + PASE + BORNERA 2 PISO TRAFO 33918 X CARLOS IDARRAGA  -422 (CAMBIAR TUBOS PVC X EMT DEBE TAPAR LOS TUBOS PVC ) X CARLOS IDARRAGA</t>
  </si>
  <si>
    <t xml:space="preserve">422 (USUARIO DICE QUE VA MIRAR SI HACE LA RED INTERNA POR PARTICULAR) X CARLOS IDARRAGA </t>
  </si>
  <si>
    <t xml:space="preserve">HV + BORNERA TRAFO 37797 X ROBINSON ALZATE </t>
  </si>
  <si>
    <t xml:space="preserve">HV + PASE + BORNERA TRAFO 44501 X ROBINSON ALZATE </t>
  </si>
  <si>
    <t xml:space="preserve">414 (SE HABLO CON LA PERSONA QUE CONTESTO 3154900460 Y LOS DEJARON ESPERANDO EN LA PORTERIA) X ROBINSON ALZATE </t>
  </si>
  <si>
    <t xml:space="preserve">520 (REQUIERE BORNERA Y TRENZA 70 MTRS POR SECTOR EN PIRCING) X JONNY G </t>
  </si>
  <si>
    <t xml:space="preserve">422-440 (CAMBIAR TIBO EMT POR IMC FALTAN ACRILICOS DE MARCACION DE DIRECCION) X JONNY G </t>
  </si>
  <si>
    <t xml:space="preserve">605 (TRENZA Y BORNERA POR ENCIMA DE LA VIVIENDA) X JONNY </t>
  </si>
  <si>
    <t xml:space="preserve">CAMBIAR BREAKERS DE 40 AMP POR DE 20 AMP Y FALTA 1 POLO A TIERRA) X JONNY G </t>
  </si>
  <si>
    <t>520 (FALTAN REDES DE USO GENERAL 140 MTRS VDA LA CUCHILLA PARTE ALTA) X ORLANDO TORRES</t>
  </si>
  <si>
    <t xml:space="preserve">HV + INT EXPUESTO PASE 13 MTRS X ORLANDO TORRES </t>
  </si>
  <si>
    <t xml:space="preserve">520 (FALTAN REDES DE USO GENERAL 50 MTRS VDA EL UBITO) X ORLANDO TORRES </t>
  </si>
  <si>
    <t>SE ENVIO CORREO PARA QUE SEA ENRUTADO PERTENECE A ZONA NORTE</t>
  </si>
  <si>
    <t>NORTE</t>
  </si>
  <si>
    <t xml:space="preserve">419-422-413 (VIVENDA EN CONSTRUCCION UNA PARTE LE FALTA POR CONSTRUIR Y DEBE INSTALAR BAÑO Y COCINA USUARIA CA A INSTALAR LA RED INTERNA Y LA DECL CUMPL) X ORLANDO TORRES </t>
  </si>
  <si>
    <t xml:space="preserve">601 (REQUIERE CAMBIO DE PRODUCTO PARA PREPAGO O DEBE SOLICITAR RECONEXION) X CARLOS IDARRAGA </t>
  </si>
  <si>
    <t xml:space="preserve">422 -413 (FALTA ARREGLAR LA RED INTERNA PARA QUE CUMPLA LA NORMA) X CARLOS IDARRAGA </t>
  </si>
  <si>
    <t xml:space="preserve">422 (DEBE CAMBIAR NEUTROS Y LOS POLOS  QUE ESTAN EN ALAMBRE N,14 X N,12) X CARLOS IDARRAGA </t>
  </si>
  <si>
    <t xml:space="preserve">422 (DEBE PONER CAJA DE BREAKERS Y LOS 3 CIRCUITOS Y REQUIERE PERMISOS) X CARLOS IDARRAGA </t>
  </si>
  <si>
    <t xml:space="preserve">422 -405 (FALTA 1 NEUTRO Y 1 POLO Y PERMISOS) X CARLOS IDARRAGA </t>
  </si>
  <si>
    <t xml:space="preserve">419 -422 (FALTA ESCALAS Y INDEPENDIZAR INTERNA) X ROBINSON ALZATE  - ITAGUI SANTA MARIA </t>
  </si>
  <si>
    <t xml:space="preserve">HV + PASE + BONRERA TRAFO 332316 X ROBINSON ALZATE - 414 (CASA SOLA Y NUMERO DE CELILAR NO CONTESTAN Y FIJO FUERA DE USO) X ORLANDO TORRES </t>
  </si>
  <si>
    <t>3226720617-4336515-3002912199</t>
  </si>
  <si>
    <t xml:space="preserve">HV (220V) + TUBO 3/4 IMC TRAFO 34548 + BORNERA  X ROBINSON ALZATE </t>
  </si>
  <si>
    <t xml:space="preserve">HV + PASE TRAFO 128503 X ROBINSON ALZATE </t>
  </si>
  <si>
    <t xml:space="preserve">HV (30 MTRS DE N.4 + MEDIDOR + PASE TRAFO 73204 X ROBINSON ALZATE </t>
  </si>
  <si>
    <t xml:space="preserve">607 (USUARIO MANIFIESTA QUE FUE INSTALADO CON EL PEDIDO 23183094) X ROBINSON ALZATE </t>
  </si>
  <si>
    <t xml:space="preserve">414 (PROPIETARIA NO LLEGO CON LAS LLAVES Y PENDIENTE CAMBIO DE PASE ) X ROBINSON ALZATE </t>
  </si>
  <si>
    <t xml:space="preserve">HV + PASE TRAFO 327722 X ROBINSON ALZATE </t>
  </si>
  <si>
    <t xml:space="preserve">HV + PASE + BORNERA TRAFO 5343 X JONNY G </t>
  </si>
  <si>
    <t>CL 67 CR 125 -366 (INT 201 )'</t>
  </si>
  <si>
    <t xml:space="preserve">607 (PEDIDO DUPLICADO CON EL 23538599) X JONNY G </t>
  </si>
  <si>
    <t xml:space="preserve">HV + PASE + BORNERA  TRAFO 323262 X JONNY G </t>
  </si>
  <si>
    <t xml:space="preserve">600 (REALIZARA LA INSTALACION X PARTICULAR) X JONNY G </t>
  </si>
  <si>
    <t xml:space="preserve">HV + PASE TRAFO 33899 X JONNY G </t>
  </si>
  <si>
    <t xml:space="preserve">HV + PASE TRAFO 23434 X JONNY G - 414 (CASA SOLA Y USUARIO  NO CONTESTA) X JONNY G </t>
  </si>
  <si>
    <t xml:space="preserve">422 (FALTA 1 CURCUITO ELECTRICO) X JONNY G </t>
  </si>
  <si>
    <t>PED-3360906-B0S2</t>
  </si>
  <si>
    <t>'CR 57 A CL 81 SUR -102 (INTERIOR 301 )'</t>
  </si>
  <si>
    <t>Juan David Idarraga Sanchez</t>
  </si>
  <si>
    <t xml:space="preserve"> 17-09-2025 10:58:04--FNXWEAPICRMPROD-Sr. Juan Daid se comunica informando que ya realiz los pendientes y solicita reprogramar  TEL: 3003377648 ID: 5c7fd054-46cd-4d44-a3c0-7b6c47eb57c1    jcorreObseracin Cuadrilla: Se debe adecuar instalacin de ducha elctrica debe contar con proteccin diferencial y se deben identificar todos los breakers en el tablero 25-07-2025 09:23:30--WCARDENAMOD-Obseracin Cuadrilla: Se debe adecuar instalacin de ducha elctrica debe contar con proteccin diferencial y se deben identificar todos los breakers en el tablero-</t>
  </si>
  <si>
    <t>'038527101001020301</t>
  </si>
  <si>
    <t>PED-3530510-J6V1</t>
  </si>
  <si>
    <t>'CR 80 AC CL 6 SUR -88 (INTERIOR 202 )'</t>
  </si>
  <si>
    <t>Leidy Yurani Sanchez Cuartas</t>
  </si>
  <si>
    <t xml:space="preserve"> 16-SEP-2025 17:27:08 -- EPMCRMSVPRD Solicita H V para una instalacion residencial estrato pro. 2 en la CL 51 CR 14 B -40 INTERIOR 301 presenta Formato sericio de alor agregado  solicitud de sericio ante el operador de red declaracin cumplimiento copia de cedula factura instalacion ecina  Contacto: Leidy Yurani Sanchez Cuartas 3043227956Pedido automatico desde solicitud de sericio de energa</t>
  </si>
  <si>
    <t>'040820136000880202</t>
  </si>
  <si>
    <t>2.23</t>
  </si>
  <si>
    <t>'CR 65 D CL 25 -78 (INTERIOR 301 )'</t>
  </si>
  <si>
    <t>Fabio Lindomar Ruiz Nieto</t>
  </si>
  <si>
    <t xml:space="preserve"> 17-09-2025 14:37:30--FNXWEAPICRMPROD-422-413 LA RED INTERNA NO CUMPLE TIENE TUBERIA EXPUESTA Y FALTA PAPELERIA X JAIRO VALENICA 17092025 - 2:36pm. Fabio Lindomar Ruiz Nieto se contacta para solicitar la reprogramacin de instalacin del sericio ya que indica que realiz la reforma que le indic el tcnico  12-09-2025 15:43:23--AVILLEGAMOD-422-413 LA RED INTERNA NO CUMPLE TIENE TUBERIA EXPUESTA Y FALTA PAPELERIA X JAIRO VALENICA -</t>
  </si>
  <si>
    <t>Luis Alfonso Miranda Gomez</t>
  </si>
  <si>
    <t xml:space="preserve"> 17-SEP-2025 10:03:10 -- EPMCRMSVPRD Se presenta tercero en representante de propietario el señor Luis Alfonso Miranda Gomez cc 70436042 solicitando la HV del sericio del energa para la instalacin CL 34 CR 34 C -41 INTERIOR 1044  de Medelln barrio Salador. Presenta formulario de solicitud documento de identidad Retie. Faor llamar al celular 3113987022 - 3225497414.Pedido automatico desde solicitud de sericio de energa</t>
  </si>
  <si>
    <t>Gustavo hernado Bedoya correa</t>
  </si>
  <si>
    <t xml:space="preserve"> 17-SEP-2025 09:20:22 -- EPMCRMSVPRD Sr. Gustao Hernando Bedoya Correa con cdula 70088153 afirma es propietario del inmueble solicita nueo sericio de energa para mpio Medelln barrio El Salador requiere sericio bsico residencial a 110 V piso 2 solicita que EPM instale medidor y acometida. Carga mxima requerida en KVA: 9 Niel de tensin: 1 Tipo de sericio solicitado: Nuea carga Hay red elctrica cercana al predio: Si Distancia en metros: 10. Se toma como referencia la direccin CL 41 CR 35 -76 3003117465 leorestrepo333gmail.com 1be33d89-b034-4f90-8da4-b21225b53482 cdelgaca.Pedido automatico desde solicitud de sericio de energa</t>
  </si>
  <si>
    <t>1.25</t>
  </si>
  <si>
    <t>PED-3510566-P7L3</t>
  </si>
  <si>
    <t>'CL 48 D CR 99 B -294 (INTERIOR 202 )'</t>
  </si>
  <si>
    <t>'054918409202940202</t>
  </si>
  <si>
    <t>'CL 51 B CR 2 C -36'</t>
  </si>
  <si>
    <t>John Mario Yarce Mazo</t>
  </si>
  <si>
    <t xml:space="preserve"> 17-SEP-2025 12:41:35 -- EPMCRMSVPRD Se presenta e señor John Mario Yarce Mazo con c.c. 15323926 solicita la conexin del sericio de energa para la direccin CL 51 B CR 2 C -36 del municipio de Medelln - Barrio Caicedo Santa Lucia direccin aproximada CL 51 B CR 2 C -42 presenta formulario diligenciado copia de cdula del propietario declaracin de cumplimiento matricula profesional del electricista factura ecina formato solicitud del sericio energa E1faor contactar al usuario antes de ir al celular:3128283012 correo: johnmayama2020yahoo.comNota: se le informa al usuario que al no aportar el certificado de estratificacin expedido por el municipio la empresa no se hace responsable del estrato en el que quede el sericio solicitado.Pedido automatico desde solicitud de sericio de energa</t>
  </si>
  <si>
    <t>Yolis Esther Beeter Ortega</t>
  </si>
  <si>
    <t xml:space="preserve"> 17-09-2025 11:30:43--FNXWEAPICRMPROD-Sr.  Yolis Esther Beeter Ortega informa que ya todo esta correcto que ya es posible pasar hasta la iienda  TEL: 3128369475 ID: d6f4553e-3e62-400e-99ef-cdeab074703f  jcorre406.PROBLEMAS DE ORDEN PBLICO.  LA VIVIENDA EST UBICADA EN EL BARRIO VILLA TURBAY LINDANDO CON LA SIERRA PARTE ALTA DONDE NO SE HA PODIDO INGRESAR POR PERSONAS QUE SE ADUEÑAN DE LO AJENO. Jhon Zapata 02-07-2025 12:08:48--NCORRRMOD-406.PROBLEMAS DE ORDEN PBLICO.  LA VIVIENDA EST UBICADA EN EL BARRIO VILLA TURBAY LINDANDO CON LA SIERRA PARTE ALTA DONDE NO SE HA PODIDO INGRESAR POR PERSONAS QUE SE ADUEÑAN DE LO AJENO. Jhon Zapata-</t>
  </si>
  <si>
    <t>Rosa  Epifania Ballesteros  Luna</t>
  </si>
  <si>
    <t xml:space="preserve"> 17-09-2025 09:10:51--FNXWEAPICRMPROD-Usuario solicita reprogramar isita informa que ya el gabinete se encuentra instalado faor llamar 3245660694. 31-01-2025 07:30:59--NCORRRMOD-460.Instalar gabinete para unificar medidas NORMA: RA8-012.la edificacin  ya cuenta con 3 medidores facturando requieren 1 ms y hay otros 3 apartamentos ms en construccin y termina en plancha. Jhon Zapata-</t>
  </si>
  <si>
    <t>1.96</t>
  </si>
  <si>
    <t>Aydes Sofia Romero Ramos</t>
  </si>
  <si>
    <t xml:space="preserve"> 17-09-2025 09:23:06-AVILLEGAMOD-. 10-JUL-2025 09:00:40 -- YPALENCJ En calidad de usuaria la señora Aydes Sofia Romero Ramos celular 3144061527 solicita cambio de producto de energa prepago a energa pospago ruta 055216105220700163 direccin Medelln CL 56 A CR 25 BB -70 INTERIOR 163  presenta cedula  formularios firmados y diligenciados.</t>
  </si>
  <si>
    <t>Jorge Luis Julio Morales</t>
  </si>
  <si>
    <t>2.17</t>
  </si>
  <si>
    <t>PED-3519871-C3B4</t>
  </si>
  <si>
    <t>'CL 65 CR 16 DD -10'</t>
  </si>
  <si>
    <t>Jose Maria Rios Velilla</t>
  </si>
  <si>
    <t xml:space="preserve"> 10-SEP-2025 12:08:05 -- EPMCRMSVPRD Usuario en calidad de propietario solicita sericio de energa HV para la direccin CL 65 CR 16 DD -10 en la ciudad de Medelln presenta cedula de ciudadana formulario diligenciado e indica nmero de contrato de los otros sericios de la misma instalacin No. 6726862. Faor llamar antes de ir Telfono 3242684235. Usuario informa presenta declaracin de cumplimiento en terreno.Pedido automatico desde solicitud de sericio de energa</t>
  </si>
  <si>
    <t>'056115006440100000</t>
  </si>
  <si>
    <t>Juan Manuel Florez Ossa</t>
  </si>
  <si>
    <t xml:space="preserve"> 16-SEP-2025 19:39:02 -- EPMCRMSVPRD Sr. Juan Manuel Florez Ossa con cdula 8456887 afirma es propietario del inmueble solicita nueo sericio de energa para mpio Itag barrio Ftima requiere sericio bsico residencial a 110 V piso 3  solicita que EPM instale la red elctrica exterior y certifiqueCarga mxima: 9 KVANiel de tensin: 1Tipo de sericio solicitado: Nuea cargaSe toma como referencia la direccin CR 59 B CL 55 A -18 tel 3145516237 id fdd9460b-c8c7-4d54-ad1f-45b4733a7394 agiralonPedido automatico desde solicitud de sericio de energa</t>
  </si>
  <si>
    <t>Luz Mery Cano Vasquez</t>
  </si>
  <si>
    <t xml:space="preserve"> 16-SEP-2025 16:18:52 -- EPMCRMSVPRD En calidad de usuario requiere la instalacin del medidor de CL 69 B CR 60 -83 INTERIOR 325   en Medelln Los Velsquez Itag contrato ecino 802659. Presenta cedula formatos de EPM matricula profesional electricista declaracin de cumplimiento. A nombre de Luz Mery Cano de Estrada con CC: 32340058.Pedido automatico desde solicitud de sericio de energa</t>
  </si>
  <si>
    <t xml:space="preserve"> 16-SEP-2025 16:16:47 -- EPMCRMSVPRD En calidad de usuario requiere la instalacin del medidor de CL 69 B CR 60 -83 INTERIOR 425   en Medelln Los Velsquez Itag contrato ecino 802659. Presenta cedula formatos de EPM matricula profesional electricista declaracin de cumplimiento. A nombre Luz Mery Cano de Estrada con CC: 32340058.Pedido automatico desde solicitud de sericio de energa</t>
  </si>
  <si>
    <t>William De Jesus Holguin</t>
  </si>
  <si>
    <t xml:space="preserve"> 17-SEP-2025 10:51:51 -- EPMCRMSVPRD Sr William de Jess Holgun cc: 15337753 solicita  h completo contador acometida red interna certificacin  se la habla sobre cobros no diferibles en primera cuenta cliente los acepta Medelln Barrio San Jaier 20 de Julio  Calle Nuea casa de primer  piso ubicada en la parte de atrs de la direccin CR 107 CL 35 -79 tel:  3004317186 -3017479607 id: 1c8c7737-289f-4e2b-bdc5-4718bd797245esolartecPedido automatico desde solicitud de sericio de energa</t>
  </si>
  <si>
    <t>'CR 107 CL 35 -139'</t>
  </si>
  <si>
    <t>Viviana Andrea Moncada</t>
  </si>
  <si>
    <t xml:space="preserve"> 17-SEP-2025 10:21:26 -- EPMCRMSVPRD Sra Viiana Moncada cc: 32207175 solicita h completo contador acometida  red interna certificacin desde la lnea se la habla de costos en primera cuenta cliente los acepta Medelln Barrio San Jaier casa de segundo piso ubicada en la direccin  cr 107 cl 35 -139 tel: 3188492259 id: 1c8c7737-289f-4e2b-bdc5-4718bd797245esolartecPedido automatico desde solicitud de sericio de energa</t>
  </si>
  <si>
    <t>PED-3476126-W4T9</t>
  </si>
  <si>
    <t>'CL 39 F CR 115 A -135 (INTERIOR 218 )'</t>
  </si>
  <si>
    <t>Yeison Orozco Garcia</t>
  </si>
  <si>
    <t xml:space="preserve"> 16-09-2025 15:31:52--FNXWEAPICRMPROD-Sr. Yeison Orozco se comunica informando que ya realiz los pendientes y solicita reprogramar  TEL: 3017064558 ID:   a17a5dd6-b38a-4e79-be04-59d10d377508  jcorre405 trmite legales propiedad de seridumbre con terceros 423 no hay espacio fsico para instalar medidor Jhon Arboleda 19082025 16:20:19 20-08-2025 08:05:24--NCORRRMOD-405 trmite legales propiedad de seridumbre con terceros 423 no hay espacio fsico para instalar medidor Jhon Arboleda 19082025 16:20:19-</t>
  </si>
  <si>
    <t>'083119605101350218</t>
  </si>
  <si>
    <t>PED-3531659-Z7X8</t>
  </si>
  <si>
    <t>'CR 120 D CL 39 FC -22 (INTERIOR 202 )'</t>
  </si>
  <si>
    <t>Marta Gallego</t>
  </si>
  <si>
    <t xml:space="preserve"> 17-SEP-2025 13:28:23 -- EPMCRMSVPRD Sr. Marta gallego con cdula 43501815 afirma es propietario del inmueble solcita nueo sericio de energa para mpio Medelln barrio San jaier  requiere sericio bsico residencial a 110 V piso 2 solicita que EPM instale la red elctrica interna y certifique. Se le informa cobro del IVA del 19 sobre los trabajos realizados para la construccin de la red interna. Se toma como referencia la direccin cr 120 d cl 39 fc -22 tel. 3114244010 id cc1e21f3-2ae7-44aa-87a2-7c7dd946e9a8  login dsepubla Pedido automatico desde solicitud de sericio de energa</t>
  </si>
  <si>
    <t>'083220409630220202</t>
  </si>
  <si>
    <t>Dillan Johana Guzman Jimenez</t>
  </si>
  <si>
    <t xml:space="preserve"> 16-SEP-2025 20:18:54 -- EPMCRMSVPRD Sr. Johana Guzman Jimenez con cdula 1040320106 cel 3234515900 correo: keidyguzman1431gmail.comafirma es propietaria del inmueble solicita nueo sericio de energa para mpio  Medelln Barrio Olaya sector el cristo. Se toma como referencia la direccin CL 56 CR 103 DA -77 INTERIOR 136   requiere sericio bsico residencial a 110 V piso 1 solicita que EPM instale medidor y acometida elctrica 11da228d-a4d0-4372-baaa-50326b7d52a4 yasqpen Carga mxima requerida en KVA: 9Niel de tensin: 1Estrato:1 Tipo de sericio solicitado: Nuea cargaHay red elctrica cercana al predio: SiDistancia en metros:10tenia solicitud de h anulada ya que la iienda no cumpla con la distancia de seguridad solicitaron el moimiento de redes y epm les aprob la conexin. se anexa PED-3343091-P7F9 de moimiento de redes. Pedido automatico desde solicitud de sericio de energa</t>
  </si>
  <si>
    <t>PED-3485736-C3L5</t>
  </si>
  <si>
    <t>'CR 126 CL 53 -316 (INTERIOR 201 )'</t>
  </si>
  <si>
    <t>Karen Milena Velez Barreneche</t>
  </si>
  <si>
    <t xml:space="preserve"> 20-AUG-2025 12:10:38 -- EPMCRMSVPRD Se presenta usuaria Karen Milena Velez Barreneche  identificada con cdula 1036650287 solicitando el sericio de energa HV para la direccin CR 126 CL 53 -316 INTERIOR 201  Medelln. Presenta: cdula formato de la solicitud retie factura de sericios ecina. Contacto: Karen Milena Velez 3044003111 - 3045785241. Sujeto a erificacin en terreno.Pedido automatico desde solicitud de sericio de energa</t>
  </si>
  <si>
    <t>'085226003003160201</t>
  </si>
  <si>
    <t>Johnatan Dannoris Orozco Posada</t>
  </si>
  <si>
    <t xml:space="preserve"> 16-SEP-2025 15:50:16 -- EPMCRMSVPRD Solicitud de sericio de energia por HABILITACIN VIVIENDA para la direccin CR 129 CL 55 -115 INTERIOR 130 correo jonathanorozco174gmail.com  contacto 3153836282. 3207426955. presenta documentos diligenciados. Pedido automatico desde solicitud de sericio de energa</t>
  </si>
  <si>
    <t>Paola Cabadia Blanco</t>
  </si>
  <si>
    <t xml:space="preserve"> 16-SEP-2025 14:48:06 -- EPMCRMSVPRD Sr. Paola Cabadias Blanco con cdula 1067169777 afirma es propietario del inmueble solicita nueo sericio de energa para mpio Medellin barrio Robledo requiere sericio bsico residencial a 110 V solicita que EPM instale la red elctrica externa ya cuenta con red internaCarga mxima: 9 KVANiel de tensin: 1Tipo de sericio solicitado: Nuea cargaHay red elctrica cercana al predio: SiDistancia en metros: 10Se toma como referencia la direccin CR 103 A CL 61 B -25 tel 3234817612 correo paola.cabadiagmail.com id dde4410f-aadc-4b97-a4ca-52eca538e2da carbolaPedido automatico desde solicitud de sericio de energa</t>
  </si>
  <si>
    <t>Yhon Alfredo Cardona Maya</t>
  </si>
  <si>
    <t xml:space="preserve"> 17-SEP-2025 11:04:40 -- EPMCRMSVPRD Sr. Jhon Alfredo Cardona con cdula 1128480617 afirma es propietario del inmueble solicita nueo sericio de energa para mpio Medelln San Cristobal requiere sericio bsico residencial a 110 V solicita que EPM instale la red elctrica interna y certifique.Carga mxima: 96 KVANiel de tensin: 1Tipo de sericio solicitado: Nuea cargaHay red elctrica cercana al predio: SiDistancia en metros: 10Se toma como referencia la direccin CR 129 CL 61 -66 INTERIOR 301  tel 3113083139 id 369a767f-b420-4246-b933-c486ba2a2267 login mgomezPedido automatico desde solicitud de sericio de energa</t>
  </si>
  <si>
    <t>Martha Lucia Campo David</t>
  </si>
  <si>
    <t xml:space="preserve"> 16-SEP-2025 19:14:24 -- EPMCRMSVPRD Sra. martha lucia campo daid con cdula 21759177 afirma es propietario del inmueble solcita nueo sericio de energa para mpio medellin corregimiento de san cristobal-sector palenque  requiere sericio bsico residencial a 110 V piso 2 solicita que EPM instale el contador y acometida Tiene red interna instalada y certificadaCarga mxima requerida en KVA: 90Niel de tensin: 1Tipo de sericio solicitado: Nuea cargaHay red elctrica cercana al predio: SiDistancia en metros:10Se toma como referencia la direccin:CR 147 CL 65 A -70 INTERIOR 101  tel:3146271688correo:durcampo98hotmail.com id a69fa29c-dde6-4c32-abbe-f84e2b13b856-scanmonPedido automatico desde solicitud de sericio de energa</t>
  </si>
  <si>
    <t xml:space="preserve"> 16-SEP-2025 19:15:51 -- EPMCRMSVPRD Sra. martha lucia campo daid con cdula 21759177 afirma es propietario del inmueble solcita nueo sericio de energa para mpio medellin corregimiento de san cristobal-sector palenque  requiere sericio bsico residencial a 110 V piso 3 solicita que EPM instale el contador y acometida Tiene red interna instalada y certificadaCarga mxima requerida en KVA: 90Niel de tensin: 1Tipo de sericio solicitado: Nuea cargaHay red elctrica cercana al predio: SiDistancia en metros:10Se toma como referencia la direccin:CR 147 CL 65 A -70 INTERIOR 101  tel:3146271688correo:durcampo98hotmail.com id a69fa29c-dde6-4c32-abbe-f84e2b13b856-scanmonPedido automatico desde solicitud de sericio de energa</t>
  </si>
  <si>
    <t>PED-3460601-M9T7</t>
  </si>
  <si>
    <t>'RURAL_114009194000000401'</t>
  </si>
  <si>
    <t>Marisol Pelaez Mesa</t>
  </si>
  <si>
    <t>'114009194000000401</t>
  </si>
  <si>
    <t>PED-3530450-D5C9</t>
  </si>
  <si>
    <t>'RURAL_114013249500000000_VEREDA_EL MANZANILLO'</t>
  </si>
  <si>
    <t>Martha  Valencia</t>
  </si>
  <si>
    <t xml:space="preserve"> 16-SEP-2025 16:45:17 -- EPMCRMSVPRD En calidad de propietaria se presenta MARTA LUZ VALENCIA MORENO  para solicitar la instalacin del sericio de energa por habilitacin de iienda en la direccin RURAL114013249500000002VEREDAEL MANZANILLO a nombre  propio cdula de ciudadana N25195274 Presenta la siguiente documentacin: formulario diligenciado copia de cdula declaracin de cumplimiento y copia de matrcula profesional. Contacto: 3122566290. Solicitan que se realice llamada preia antes de la isita.Pedido automatico desde solicitud de sericio de energa</t>
  </si>
  <si>
    <t>'114013249500000000</t>
  </si>
  <si>
    <t>PED-3531510-Y0J1</t>
  </si>
  <si>
    <t>'RURAL_116005322890000201'</t>
  </si>
  <si>
    <t>Gloria Patricia Cardona Quiceno</t>
  </si>
  <si>
    <t xml:space="preserve"> 17-SEP-2025 11:56:14 -- EPMCRMSVPRD Usuario en calidad de propietario solicita instalacin de sericio de energa por habilitacin iienda en la direccin RURAL116005322890000201 en Medelln - Belen Aguas Frias - Barrio nueo Presenta formulario diligenciado cedula original factura ecina contrato 12761949 declaracin de cumplimiento y copia de matrcula profesional  Contacto tel. 3016002977 faor llamar antes de la isitaPedido automatico desde solicitud de sericio de energa</t>
  </si>
  <si>
    <t>'116005322890000201</t>
  </si>
  <si>
    <t>PED-3530839-G9Z1</t>
  </si>
  <si>
    <t>'RURAL_119031939600000201_119031939600000201'</t>
  </si>
  <si>
    <t>Gustavo Alonso Rendon Valencia</t>
  </si>
  <si>
    <t xml:space="preserve"> 17-SEP-2025 08:46:42 -- EPMCRMSVPRD Usuario Gustao Alonso Rendon Valencia con documento No 70.811.753 celular 301 317 62 09 - 301 728 50 62 solicita sericio de energa por HV para la direccin RURAL119031939600000201119031939600000201 Medelln belen altaista para que la empresa le instale medidor y la red externa. Presenta formatos diligenciados carta RETIE y carn CONTE del tcnico electricista factura del ecino contrato No. 629536 y cdula. Faor llamar antes de isitar. Sujeto a erificacin. Quien hace la diligencia es el señor JHON JAIRO CASTRO CC 78.029.258.Pedido automatico desde solicitud de sericio de energa</t>
  </si>
  <si>
    <t>'119031939600000201</t>
  </si>
  <si>
    <t>'RURAL_147023400800000012_147023400800000012'</t>
  </si>
  <si>
    <t>Daniel Holguin Montoya</t>
  </si>
  <si>
    <t xml:space="preserve"> 17-09-2025 12:59:56-AVILLEGAMOD-. 28-AUG-2025 15:26:10 -- EPMCRMSVPRD Sr. Daniel Holguin Montoya con cdula 1057756854 afirma es propietario del inmueble solcita nueo sericio de energa para mpio Medellin Corregimiento San cristobal  requiere sericio bsico residencial a 110 V piso 1 solicita que EPM instale la red elctrica interna y certifique. Se le informa cobro del IVA del 19 sobre los trabajos realizados para la construccin de la red interna.Se toma como referencia la direccin RURAL147023400800000000147023400800000000 tel. 3133961850  id 22eb6a05-f0ad-4b76-9374-350f02b99db6  login dsepubla Pedido automatico desde solicitud de sericio de energa01-Sep-2025 -- Actualizacion masia por pendientes de atencion WO0000003084835</t>
  </si>
  <si>
    <t>'RURAL_147030800000000101'</t>
  </si>
  <si>
    <t>Monica Maria Celis Osorio</t>
  </si>
  <si>
    <t xml:space="preserve"> 15-AUG-2025 10:40:17 -- EPMCRMSVPRD Usuaria en calidad de propietaria solicita conexin del sericio de energa por HV para la direccin RURAL147030800000000101 Vereda la cuchilla municipio de Medelln San Cristbal. Informa que ya tienen red interna. Falta la red externa y el medidor. Presenta formulario diligenciado declaracin de cumplimiento matricula profesional del electricista Contrato ecino 1819779 formato solicitud del sericio energa E1 formato P-689. por faor llamar al contacto: Monica Maria Celis Osorio. Numero de contacto 3007376940.Pedido automatico desde solicitud de sericio de energa</t>
  </si>
  <si>
    <t>'RURAL_147046780000000104_147046780000000104'</t>
  </si>
  <si>
    <t>Monica Correa</t>
  </si>
  <si>
    <t xml:space="preserve"> 17-SEP-2025 08:50:53 -- EPMCRMSVPRD Sra. Mnica Mara Correa Aceedo con cdula 43155637 afirma es propietaria del inmueble solicita nueo sericio de energa para mpio Medelln corregimiento San Cristbal ereda El Llano requiere sericio bsico residencial a 110 V piso 2 solicita que EPM instale la red elctrica interna y certifique. Carga mxima requerida en KVA: 9 Niel de tensin: 1 Tipo de sericio solicitado: Nuea carga Hay red elctrica cercana al predio: Si Distancia en metros: 10. Se toma como referencia la direccin RURAL147046780000000101147046780000000101 3045716537 paisa-19hotmail.com f92be566-bea7-42b9-bb53-6743ec002d77 cdelgaca.Pedido automatico desde solicitud de sericio de energa</t>
  </si>
  <si>
    <t>1.2</t>
  </si>
  <si>
    <t xml:space="preserve"> -3003377648</t>
  </si>
  <si>
    <t>5860251-3113987022</t>
  </si>
  <si>
    <t xml:space="preserve"> -3003117465</t>
  </si>
  <si>
    <t>6032885-3128283012</t>
  </si>
  <si>
    <t xml:space="preserve"> -3235300345</t>
  </si>
  <si>
    <t xml:space="preserve"> -3014253477</t>
  </si>
  <si>
    <t xml:space="preserve"> -3144061527</t>
  </si>
  <si>
    <t xml:space="preserve"> -3215854627</t>
  </si>
  <si>
    <t>6114067-3242684235</t>
  </si>
  <si>
    <t xml:space="preserve"> -3145516237</t>
  </si>
  <si>
    <t>3739108-3127617183</t>
  </si>
  <si>
    <t xml:space="preserve"> -3004317186</t>
  </si>
  <si>
    <t>4613093-3188492259</t>
  </si>
  <si>
    <t xml:space="preserve"> -3017064558</t>
  </si>
  <si>
    <t xml:space="preserve"> -3114244010</t>
  </si>
  <si>
    <t xml:space="preserve"> -3234515900</t>
  </si>
  <si>
    <t xml:space="preserve"> -3044003111</t>
  </si>
  <si>
    <t xml:space="preserve"> -3006720553</t>
  </si>
  <si>
    <t xml:space="preserve"> -3234817612</t>
  </si>
  <si>
    <t xml:space="preserve"> -3245680147</t>
  </si>
  <si>
    <t>5770019-3146271688</t>
  </si>
  <si>
    <t>5993527-3246499416</t>
  </si>
  <si>
    <t xml:space="preserve"> -3104722616</t>
  </si>
  <si>
    <t xml:space="preserve"> -3016002977</t>
  </si>
  <si>
    <t>3470181-3117893322</t>
  </si>
  <si>
    <t xml:space="preserve"> -3007376940</t>
  </si>
  <si>
    <t xml:space="preserve"> -3045716537</t>
  </si>
  <si>
    <t>CR 57 A CL 81 SUR -102 (INT 301 )'</t>
  </si>
  <si>
    <t>CL 34 CR 34 C -41 (INT 1044 )'</t>
  </si>
  <si>
    <t>CL 41 CR 35 -76 (INT 203 )'</t>
  </si>
  <si>
    <t>CL 55 GA CR 6 -13 (INT 201 )'</t>
  </si>
  <si>
    <t>CL 56 A CR 17 H -14 (INT 309 )'</t>
  </si>
  <si>
    <t>CL 56 A CR 25 BB -70 (INT 163 )'</t>
  </si>
  <si>
    <t>CL 56 BB CR 20 A -3 (INT 101 )'</t>
  </si>
  <si>
    <t>CR 59 B CL 55 A -18 (INT 301 )'</t>
  </si>
  <si>
    <t>CL 69 B CR 60 -83 (INT 325 )'</t>
  </si>
  <si>
    <t>CL 69 B CR 60 -83 (INT 425 )'</t>
  </si>
  <si>
    <t>CR 107 CL 35 -79 (INT 1000 )'</t>
  </si>
  <si>
    <t>CL 39 F CR 115 A -135 (INT 218 )'</t>
  </si>
  <si>
    <t>CR 120 D CL 39 FC -22 (INT 202 )'</t>
  </si>
  <si>
    <t>CL 56 CR 103 DA -77 (INT 138 )'</t>
  </si>
  <si>
    <t>CR 126 CL 53 -316 (INT 201 )'</t>
  </si>
  <si>
    <t>CR 129 CL 55 -115 (INT 130 )'</t>
  </si>
  <si>
    <t>CR 103 A CL 61 B -25 (INT 101 )'</t>
  </si>
  <si>
    <t>CR 129 CL 61 -66 (INT 402 )'</t>
  </si>
  <si>
    <t>CR 147 CL 65 A -70 (INT 201 )'</t>
  </si>
  <si>
    <t>CR 147 CL 65 A -70 (INT 301 )'</t>
  </si>
  <si>
    <t>430 (18 SEPT) X ORLANDO TORRES</t>
  </si>
  <si>
    <t>HV (MEDIDOR Y ACOMETIDA TRAFO 308437) X ORLNDO TORRES</t>
  </si>
  <si>
    <t xml:space="preserve">HV + PASE 17 MTRS TRAFO 320508 X ORLANDO TORRES </t>
  </si>
  <si>
    <t xml:space="preserve">HV + PASE 22 MTRS TRAFO 337219 X ORLANDO TORRES </t>
  </si>
  <si>
    <t xml:space="preserve">602 (NO CUMPLE CON DISTANCIA DE LINEAS SECUNDARIA (TRIPLES) QUE PASA POR ENCIMA DE LA VIVIENDA Y ACOMETIDA  SOBRE LA LOZA) X ORLANDO TORRES </t>
  </si>
  <si>
    <t xml:space="preserve">419 (VIVIENDA EN COSNTRUCCION DEBE INSTALAR BAÑO Y COCINA PUERTA Y VENTANA PRINCIPAL) X ORLANDO TORRES </t>
  </si>
  <si>
    <t xml:space="preserve">HV + BORNERA TRAFO 4485  X ORLANDO TORRES </t>
  </si>
  <si>
    <t>3205547166-3116470831</t>
  </si>
  <si>
    <t>RURAL_161099225000000000</t>
  </si>
  <si>
    <t>ANGY LORENA PEREZ ROMAN</t>
  </si>
  <si>
    <t xml:space="preserve">419 (FALTA BAÑO COCNIA Y VENTANAS) X CARLOS IDARRAGA </t>
  </si>
  <si>
    <t xml:space="preserve">414 (CASA SOAL NO CONTESTAN) X CARLOS IDARRAGA </t>
  </si>
  <si>
    <t xml:space="preserve">460 (REQUIERE GABINETE PARA 6 CONTADORES) X CARLOS IDARRAGA </t>
  </si>
  <si>
    <t>HV (220V)+ BORNERA X ROBINSON A</t>
  </si>
  <si>
    <t xml:space="preserve">HV + INT + PASE X ROBINSON ALZATE </t>
  </si>
  <si>
    <t xml:space="preserve">HV + INT SUBER X CL 64 SUR OCTAVA MARAVILLA O LAS COMETAS) X ROBINSON ALZATE </t>
  </si>
  <si>
    <t>3012502071 -3207421901</t>
  </si>
  <si>
    <t xml:space="preserve">HV + INT  TRAFO 300708 X ROBINSON ALZATE </t>
  </si>
  <si>
    <t xml:space="preserve">460 (ESTRUCTURA CUENTA CON 6 MEDIDORES Y FALTAN 2 POR MEDIDOR) X JONNY G </t>
  </si>
  <si>
    <t xml:space="preserve">ENRUTA USUARIO DICE QUE ES DE L MARUCHENGA ZONA NORTE </t>
  </si>
  <si>
    <t xml:space="preserve">632 (ZONA PREPAGO) X JONNY G </t>
  </si>
  <si>
    <t xml:space="preserve">HV + PASE TRAFO 46832 X JONNY G </t>
  </si>
  <si>
    <t xml:space="preserve">414 (CASA SOLA USUARIO NO CONTESTA) X JONNY G </t>
  </si>
  <si>
    <t xml:space="preserve">414 (USUARIO NO CONTESTA SE LLEGA A LA DIRECCION Y ES UNA UNIDAD CERRADA LOS PORTEROS NO CONOCEN EL USUARIO) X JONNY G </t>
  </si>
  <si>
    <t xml:space="preserve">520 (REQUIERE SUPER GX PARA APOYO DE  ACOMETIDA 25 MTRS TRAFO 3017750 X ORLANDO TORRES </t>
  </si>
  <si>
    <t>HV (VDA CHUZCALA TRAFO 28444 X ROBINSON ALZATE - CORREO</t>
  </si>
  <si>
    <t xml:space="preserve">HV + INT  TRAFO 38748 X ROBINSON ALZATE </t>
  </si>
  <si>
    <t xml:space="preserve">HV + PASE (ALTO DE LOS RAVE TRAFO 106436) X ROBINSON ALZATE </t>
  </si>
  <si>
    <t xml:space="preserve">HV + PASE + BORNERA X ROBINSON ALZATE </t>
  </si>
  <si>
    <t xml:space="preserve">HV (220V) TRAFO 53570 X ROBINSON ALZATE </t>
  </si>
  <si>
    <t>3005399409-3311013-3248357498</t>
  </si>
  <si>
    <t xml:space="preserve">414 (CASA SOLA) X ROBINSON ALZATE </t>
  </si>
  <si>
    <t xml:space="preserve">HV + PASE + BORNERA TRAFO 31626 X JONNY G </t>
  </si>
  <si>
    <t>CL 18 D CR 89 -11 (INT 2118)'</t>
  </si>
  <si>
    <t xml:space="preserve">422-431 - 413 (FALTA DECL CUMPL TERMINAR DE COLOCAR APARATOS ELECTRICOS Y INDEPENDIZAR ENTRADAS) X JONNY G </t>
  </si>
  <si>
    <t xml:space="preserve">605 (PASA TRENZA POR BALCON REQUIERE MOVIMIENTO DE REDES USUARIO NO QUIZO FIRMAR) X JONNY G </t>
  </si>
  <si>
    <t>CL 62 C CR 135 -15'</t>
  </si>
  <si>
    <t xml:space="preserve">HV + PASE TRAFO 304683 X JONNY G </t>
  </si>
  <si>
    <t xml:space="preserve">460 (REQUIERE GABINETE ESTRUCTURA CUENTA CON 4 MEDIDORES SOLICIEL 5TO MEDIDOR) X JONNY G - - 422  413 (FALTA DECL CUMPL  CAMBIAR BREAKERS DE 30 X DE 20 AMP Y FALTA 1 POLO A TIERRA GFCI EN COCINA) X JONNY </t>
  </si>
  <si>
    <t xml:space="preserve">405 (FALTA PERMISO DE SERVIDUMBRE) X CARLOS IDARRAGA </t>
  </si>
  <si>
    <t xml:space="preserve">HV  PASE CANALIZADO 5 MTRS 2DO PISO TRAFO 42410 X CARLOS IDARRAGA </t>
  </si>
  <si>
    <t xml:space="preserve">602 (CASA UBICADA EN ZONA DE ALTO RIESGO) X CARLOS IDARRAGA </t>
  </si>
  <si>
    <t xml:space="preserve">HV - PASE (220V + BORNERA 2DO PISO TRAFO 33788 X CARLOS IDARRAGA - 422 (FALTA 2 NEUTROS Y 3 POLOS A TIERRA ) X CARLOS IDARRAGA </t>
  </si>
  <si>
    <t xml:space="preserve">422-413 (TUBO PVC EXPUESTO CAMBIAR POR TUBO EMT EN EL TECHO INSTALAR POLOS A TIERRA  EN CALIUIBRE 12 INSTALAR 1 CIRCUITO MAS PRESENTAR DEL CUMPL) X ORLANDO TORRES </t>
  </si>
  <si>
    <t xml:space="preserve">602 (DEBE CERTIFICAR POT O SI ESTA EN ZONA DE RIESGO Y EL MPIO LE AUTORICE LA PRESTACION DEL SERVICIO DE ENERGIA) X ORLANDO TORRES </t>
  </si>
  <si>
    <t>3.14</t>
  </si>
  <si>
    <t>Maribel Bedoya Velez</t>
  </si>
  <si>
    <t xml:space="preserve"> 17-SEP-2025 16:19:44 -- EPMCRMSVPRD Señora Maribel Bedoya Velez con nmero de cedula 1001360095 en calidad de propietaria solicita instalacin de sericio de energa por Habilitacin iienda en la direccin CL 48 SUR CR 72 -235 INTERIOR 9901  en Medelln informa que es un stano debajo de la direccin CL 48 SUR CR 72 -235  Presenta autorizacin canales de contacto formulario diligenciado copia de cedula factura ecina Contacto: Sr. Virgelina Benjumea  tel. 3022851770.Pedido automatico desde solicitud de sericio de energa</t>
  </si>
  <si>
    <t>3.18</t>
  </si>
  <si>
    <t>Jonnathan Steve Torres Rendon</t>
  </si>
  <si>
    <t>Maria Elena Cuervo Sandoval</t>
  </si>
  <si>
    <t xml:space="preserve"> 18-SEP-2025 11:53:07 -- EPMCRMSVPRD Sr. Maria Elena Cuero Sandoal  con cdula 43075373 afirma es propietario del inmueble solcita nueo sericio de energa para mpio Medelln barrioereda Barrio Milagrosa Loreto requiere sericio bsico residencial a 110 V piso 1 2 3 o 4 solicita que EPM instale la red elctrica interna y certifique. Se le informa cobro del IVA del 19 sobre los trabajos realizados para la construccin de la red interna.Se toma como referencia la direccin Cl 35 Cr 32 A -14 tel. 3245022998 id fc87d0f8-a918-4503-9965-13d95779d055 saguramiPedido automatico desde solicitud de sericio de energa</t>
  </si>
  <si>
    <t>Marta Nidia Echavarria Rios</t>
  </si>
  <si>
    <t xml:space="preserve"> 18-09-2025 12:58:07--FNXWEAPICRMPROD- 460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07:33:18--NCORRRMOD- 460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</si>
  <si>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 xml:space="preserve"> 18-09-2025 12:56:38--FNXWEAPICRMPROD- 460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07:32:32--NCORRRMOD- 460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</si>
  <si>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 xml:space="preserve"> 18-09-2025 12:57:28--FNXWEAPICRMPROD- 460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07:32:53--NCORRRMOD- 460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</si>
  <si>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 xml:space="preserve"> 18-09-2025 12:59:29--FNXWEAPICRMPROD- 460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07:34:11--NCORRRMOD- 460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</si>
  <si>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 xml:space="preserve"> 18-09-2025 12:58:46--FNXWEAPICRMPROD- 460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Cadrazcose comunica la sr Marta Nidia Echaarria Rios para re programar isita llamar antes de ir al tel:  304608146830220905368122d565-88d3-4888-9d8f-24bc0db32955 dobrmosq 18092025 14-02-2025 07:33:41--NCORRRMOD- 460 Realizar puente entre neutros en calibre nmero 4 e instalar por el ducto existente del gabinete modificar instalacin del totalizador general el cual tiene una mala conexin suministrar terminales de ojo nmero 8. 2 por cada apartamento. Solicitante informa que realizar la instalacin de los pases hasta la ubicacin del medidor. Emil Cadrazco-</t>
  </si>
  <si>
    <t>Everlide Miranda Martinez</t>
  </si>
  <si>
    <t xml:space="preserve"> 18-SEP-2025 11:18:53 -- EPMCRMSVPRD Sra. Eerlide Miranda Martnez con cdula 22143273 ser autorizada por el propietario del inmueble solcita nueo sericio de energa para mpio Medelln La Libertad barrio La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DIAG 17 E CL 56 B -1 INTERIOR 1113  LA LIBERTAD MEDELLN ANTIOQUIA tel. 3202280351 id ef7800c7-883c-4251-8338-f1dafc7d3aad login turangoPedido automatico desde solicitud de sericio de energa</t>
  </si>
  <si>
    <t xml:space="preserve"> 18-SEP-2025 11:03:48 -- EPMCRMSVPRD Sra. Eerlide Miranda Martnez con cdula 22143273 ser autorizada por el propietario del inmueble solcita nueo sericio de energa para mpio Medelln La Libertad barrio La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DIAG 17 E CL 56 B -1 INTERIOR 1113  LA LIBERTAD MEDELLN ANTIOQUIA tel. 3202280351 id ef7800c7-883c-4251-8338-f1dafc7d3aad login turangoPedido automatico desde solicitud de sericio de energa</t>
  </si>
  <si>
    <t>Miller Carvajal Carvajal</t>
  </si>
  <si>
    <t xml:space="preserve"> 18-SEP-2025 13:54:57 -- EPMCRMSVPRD Cliente solicita sericio de HV domiciliaria y red interna tel. contacto 3207549398 Brr Enciso La Libertad por la terminal de los buses junto al supermercado HHPedido automatico desde solicitud de sericio de energa</t>
  </si>
  <si>
    <t>PED-3378835-L4S3</t>
  </si>
  <si>
    <t>'CR 24 B CL 57 CC -63 (INTERIOR 419 )'</t>
  </si>
  <si>
    <t>Yenitfer Yulie Ossa Arteaga</t>
  </si>
  <si>
    <t>'055224207330630419</t>
  </si>
  <si>
    <t>PED-3532563-W4X0</t>
  </si>
  <si>
    <t>'CL 69 CR 49 -8 (INTERIOR 201 )'</t>
  </si>
  <si>
    <t>.26</t>
  </si>
  <si>
    <t>Claudia Yaned Ceballos</t>
  </si>
  <si>
    <t xml:space="preserve"> 18-SEP-2025 09:00:30 -- EPMCRMSVPRD Solicita energa HV para la direccion CL 69 CR 49 -8 interior 201  medellin anexa factura 807646 cedula telefono contacto 3126455047 llamar antes de ir. Pedido automatico desde solicitud de sericio de energa</t>
  </si>
  <si>
    <t>'056419009000080201</t>
  </si>
  <si>
    <t>PED-3532811-R7T8</t>
  </si>
  <si>
    <t>'CL 62 AA CR 96 -20 (INTERIOR 102 )'</t>
  </si>
  <si>
    <t>Luisa Fernanda Peña Marquez</t>
  </si>
  <si>
    <t xml:space="preserve"> 18-SEP-2025 10:25:57 -- EPMCRMSVPRD Sr. Luisa Peña con cdula 1193429057 Cel. 3218427210 Correo: penamarquezluisafernandagmail.com en calidad de propietaria  solicita HV 110 para un SEGUNDO  Piso En el municipio de MEDELLIN  FUENTE CLARA  direccin CL 62 AA CR 96 -20 . Requiere que EPM instale y certifique la red interna y le instale el medidor y la acometida elctrica id. f678689a-c792-45f6-b1e1-627cfa2c638a   jmoraruCarga mxima requerida en KVA: 96Niel de tensin: 1Tipo de sericio solicitado: Nuea cargaHay red elctrica cercana al predio: SiPedido automatico desde solicitud de sericio de energa</t>
  </si>
  <si>
    <t>'056912116000200102</t>
  </si>
  <si>
    <t>'CR 40 CL 53 -79 (INTERIOR 401 )'</t>
  </si>
  <si>
    <t>Evelyn Serna Hernandez</t>
  </si>
  <si>
    <t xml:space="preserve"> 18-09-2025 11:24:20-AVILLEGAMOD-. 26-AUG-2025 15:16:43 -- EPMCRMSVPRD Señora Eelyn Serna Hernndez con nmero de cedula 1007222077 en calidad de propietaria solicita instalacin de sericio de energa por Habilitacin iienda en la direccin CR 40 CL 53 -79 INTERIOR 401  en Itag  Presenta autorizacin canales de contacto formulario diligenciado copia de cedula factura ecina Sra. Eelyn Serna Hernndez tel. 3158660478.Pedido automatico desde solicitud de sericio de energa01-Sep-2025 -- Actualizacion masia por pendientes de atencion WO0000003084835</t>
  </si>
  <si>
    <t>'CL 64 CR 58 C -53 (INTERIOR 201 )'</t>
  </si>
  <si>
    <t>Ester Marin Palacio</t>
  </si>
  <si>
    <t xml:space="preserve"> 18-09-2025 10:27:14-AVILLEGAMOD-. 29-08-2025 10:42:39--FNXWEAPICRMPROD-29082025se comunica tt Esther Marin e informa que ya tiene todo listo. Llamar antes de ir  321887751340d2dc6e-1564-4f8c-a490-17c3e77a63a2 dsepubla419 propiedad en construccin no habitable falta instalar puerta entana cocina y baño ubicada en CL 64  58 c - 53 201 barrio Ftima itag se deja registro fotogrfico y notificacin por escrito no firma encargado. Oberto Santos 21072025 16:02:05 22-07-2025 08:48:07--NCORRRMOD-419 propiedad en construccin no habitable falta instalar puerta entana cocina y baño ubicada en CL 64  58 c - 53 201 barrio Ftima itag se deja registro fotogrfico y notificacin por escrito no firma encargado. Oberto Santos 21072025 16:02:05-01-Sep-2025 -- Actualizacion masia por pendientes de atencion WO0000003084835</t>
  </si>
  <si>
    <t>'CL 19 D CR 104 B -68'</t>
  </si>
  <si>
    <t>Alba Mery Arboleda Betancur</t>
  </si>
  <si>
    <t xml:space="preserve"> 18-SEP-2025 10:58:14 -- EPMCRMSVPRD Sra. Alba Mery Arboleda Betancur con cdula 43731299 afirma es propietario del inmueble solcita nueo sericio de energa para mpio Medellin barrio El consejo Belen Altaista requiere sericio bsico residencial a 110 V piso 1 solicita que EPM instale la red elctrica externa. Ya que indica que la parte interna esta instalada y certificada.Carga mxima requerida en KVA: 90Niel de tensin: 1Tipo de sericio solicitado: Nuea cargaHay red elctrica cercana al predio: SiDistancia en metros: 10Se toma como referencia la direccin CL 19 D CR 104 B -68 tel. 3117598828-6043430813 id facc8008-98f2-434a-8dee-0f8ff03b47d6 mubarnesPedido automatico desde solicitud de sericio de energa</t>
  </si>
  <si>
    <t>PED-3533281-R3Z6</t>
  </si>
  <si>
    <t>'CR 109 CL 17 A -57 (INTERIOR 401 )'</t>
  </si>
  <si>
    <t>Maximino Orozco Soto</t>
  </si>
  <si>
    <t xml:space="preserve"> 18-SEP-2025 13:41:14 -- EPMCRMSVPRD Solicita habilitacin de iienda NO PRESENT CERTIFICADO DE ESTRATIFICACIN direccin del primer piso CR 109 CL 17 A -57 ESTRATO 2 DOS  BARRIO MANZANARE contacto: MAXIMINO OROZCO celular: 317 294 46 81por faor llamar para antes de agendar la isita. Presentar certificado de RETIE en el terreno. Direccin: CR 109 CL 17 A -57 INTERIOR 401 .Pedido automatico desde solicitud de sericio de energa</t>
  </si>
  <si>
    <t>'081029007100570401</t>
  </si>
  <si>
    <t>PED-3531899-V1M8</t>
  </si>
  <si>
    <t>'CL 39 D CR 109 -6 (INTERIOR 201 )'</t>
  </si>
  <si>
    <t>Adriana Mabeli Muñoz Casas</t>
  </si>
  <si>
    <t xml:space="preserve"> 17-SEP-2025 14:47:43 -- EPMCRMSVPRD Usuaria en calidad de propietaria solicita instalacin del sericio de energa para la construccin de domiciliaria acometida y medidor para la direccin CL 39 D CR 109 -6 INTERIOR 201  proisional del Municipio de Medelln presenta formularios diligenciados cdula Faor llamar antes de ir al celular 3145566578. Nota: El pedido se ingresa sujeto a erificacin en terreno.Pedido automatico desde solicitud de sericio de energa</t>
  </si>
  <si>
    <t>'083019409000060201</t>
  </si>
  <si>
    <t>'CR 112 B CL 36 C -88'</t>
  </si>
  <si>
    <t>Luis Fernando Usuga Tangarife</t>
  </si>
  <si>
    <t xml:space="preserve"> 17-09-2025 16:24:25--FNXWEAPICRMPROD-Usuaria Maria Daid Tuberquia solicita reprogramar isita CEL 3148892916 ccb08061-71c3-41a9-bdeb-ef3541a82019YMUNAG414 se llega a la direccin y se llama a telefnica el usuario y dice que no se encuentra en la ciudad 3148892 916 Jhon Arboleda 28082025 16:38:00 28-08-2025 16:39:32--NCORRRMOD-414 se llega a la direccin y se llama a telefnica el usuario y dice que no se encuentra en la ciudad 3148892 916 Jhon Arboleda 28082025 16:38:00-</t>
  </si>
  <si>
    <t>PED-3515368-Z7H1</t>
  </si>
  <si>
    <t>'CL 39 FC CR 120 D -71 (INTERIOR 101 )'</t>
  </si>
  <si>
    <t xml:space="preserve"> 17-09-2025 16:23:22--FNXWEAPICRMPROD-422 FALTA 1 BREAKERS DE 20 AMP  Y 2 POLOS A TIERRA X JONNY G  Sra Jenifer Vanegas solicita reprogramar ya hizo los trabajos Por faor comunicarse  una hora antes de ir al  3104199268 01fea607-d639-4952-9a21-617c33918892 rsalazal 13-09-2025 09:54:27--AVILLEGAMOD-422 FALTA 1 BREAKERS DE 20 AMP  Y 2 POLOS A TIERRA X JONNY G -</t>
  </si>
  <si>
    <t>'083219630400710101</t>
  </si>
  <si>
    <t>Maria Del Carmen Carrillo Castillo</t>
  </si>
  <si>
    <t xml:space="preserve"> 18-SEP-2025 10:21:44 -- EPMCRMSVPRD Se presenta la señora Maria Del Carmen Carrillo Castillo con c.c. 32518422 solicita la conexin del sericio de energa para la direccin CL 48 FA CR 100 AA -1 INTERIOR 304  del municipio de Medelln - Barrio San Jaier el socorro altos de la irgen direccin aproximada CL 48 FA CR 100 AA -1 INTERIOR 310  presenta formulario diligenciado copia de cdula de la propietaria factura ecina. Faor contactar a la usuaria antes de ir al celular:3136380981 - 3015516761 correo:mcarrillocastillo87gmail.comNota: se compromete entregar la declaracin de cumplimiento y la matricula profesional del electricista cuando la isite el tcnico de la empresa. Se le informa a la usuaria que al no aportar el certificado de estratificacin expedido por el municipio la empresa no se hace responsable del estrato en el que quede el sericio solicitado.Pedido automatico desde solicitud de sericio de energa</t>
  </si>
  <si>
    <t>Lina Marcela Ospina Londoño</t>
  </si>
  <si>
    <t xml:space="preserve"> 18-SEP-2025 13:34:32 -- EPMCRMSVPRD La señora Lina Marcela Ospina Londoño con cdula 43917584 en calidad de propietario solicita HV en el municipio de Medelln barrio San Jaier El Socorro se toma como referencia la direccin CL 48 FA CR 100 AA -20 INTERIOR 201  informa que ya tiene la red elctrica interna instalada y certificada.  Telfono 3104101607  Id:f5a4e572-ad2d-44b1-a1b9-8832658b9712  ymunagPedido automatico desde solicitud de sericio de energa</t>
  </si>
  <si>
    <t>PED-3533011-V0M5</t>
  </si>
  <si>
    <t>'CL 48 D CR 110 -356 (INTERIOR 2253 )'</t>
  </si>
  <si>
    <t>Diana Teresa Medina Viloria</t>
  </si>
  <si>
    <t xml:space="preserve"> 18-SEP-2025 11:16:03 -- EPMCRMSVPRD Diana Teresa Medina ViloriaCC. 1066517548Tels. 3146353182iloriamedina137gmail.comCL 48 D CR 110 -356 INTERIOR 2253 Buen da cliente solicita HV energa presenta documentos completos faor llamar antes de ir gracias.TE: 1152712292Pedido automatico desde solicitud de sericio de energa</t>
  </si>
  <si>
    <t>'084118400003562253</t>
  </si>
  <si>
    <t>Alejandra Restrepo Peña</t>
  </si>
  <si>
    <t xml:space="preserve"> 18-SEP-2025 13:30:12 -- EPMCRMSVPRD Usuario en calidad de propietario solicita sericio de energa HV para la direccin CL 48 BB CR 122 -10 INTERIOR 127  en la ciudad de Medelln presenta cedula de ciudadana formulario diligenciado firmado y factura de sericios del ecino mas cercano No. 12864519. Faor llamar antes de ir al telfono 3044609196.Pedido automatico desde solicitud de sericio de energa</t>
  </si>
  <si>
    <t>PED-3532683-F5Q6</t>
  </si>
  <si>
    <t>'CL 52 CR 124 -25 (INTERIOR 209 )'</t>
  </si>
  <si>
    <t>Jorge Ivan Carmona Lezcano</t>
  </si>
  <si>
    <t xml:space="preserve"> 18-SEP-2025 09:45:46 -- EPMCRMSVPRD Rad 20250120175160 usuario Jorge In Carmona Lezcano cc1054918647 tel.3007238475 solicita legalizacin de energa con programa Habilitacin iienda para la residencia ubicada en CL 52 CR 124 -25 INTERIOR 209  corregimiento de San Cristbal ereda La Loma Sector el cañn  Adjunta cc solicitante factura contrato 13034275 Formato alor agregado E1 matricula electricista 1216713763 Rafael Stien Posada Ramirez RETIE Contacto Blanca larez Tel.6043059500 -3007837584 Correo rafaelspr09gmail.comPedido automatico desde solicitud de sericio de energa</t>
  </si>
  <si>
    <t>'085212004000250209</t>
  </si>
  <si>
    <t>Pablo Acevedo Gutierrez</t>
  </si>
  <si>
    <t xml:space="preserve"> 19-AUG-2025 16:49:50 -- EPMCRMSVPRD Usuario en calidad de propietario solicita la conexin del sericio de energa para la direccin CL 53 CR 125 A -10 INTERIOR 212  en el Barrio San Jaier municipio de Medelln. Presenta formulario diligenciado cdula declaracin de cumplimiento matricula profesional del electricista factura ecina formato solicitud del sericio energa E1 por faor contactar a la usuaria ante de ir al celular: 3233985345. El usuario ya tiene el contador instalado falta la trenzaPedido automatico desde solicitud de sericio de energa</t>
  </si>
  <si>
    <t>Aleida Maria Monsalve Piedrahita</t>
  </si>
  <si>
    <t xml:space="preserve"> 18-SEP-2025 11:36:26 -- EPMCRMSVPRD Se presenta la señora Aleida Mara Monsale Piedrahita con cedula 52.512.795 de Bogot solicita instalacin de contador de energa uso residencial para el inmueble ubicado en la direccin CL 56 CR 129 -92 INTERIOR 113  de Medelln barrio San Jos La Loma.  Documentos que presenta: formato solicitud del sericio E1 solicitud de alor agregado declaracin de cumplimiento y tarjeta profesional cdula contrato ecino 320302.  Contacto: Aleida Mara Monsale telfono: - Cel. 313 889 12 64.  Faor llamar un da antes de ir para poder desplazarse la casa permanece sola.  Queda sujeto a erificacin en terreno.Pedido automatico desde solicitud de sericio de energa</t>
  </si>
  <si>
    <t>PED-3245719-H6R9</t>
  </si>
  <si>
    <t>'CL 65 A CR 144 -56 (INTERIOR 2139 )'</t>
  </si>
  <si>
    <t>Rosa Elena Chavarria Areiza</t>
  </si>
  <si>
    <t xml:space="preserve"> 18-09-2025 10:58:46--FNXWEAPICRMPROD-180925 - Usuario pide nuea isita llamar al 3218415978 7b612775-3451-4ee0-a3c3-980c685011da cdelgacaPendiente asignacin de direccin y paginacin por parte del Area Gestin Instalaciones de EPM. 13-08-2025 12:30:56--WCARDENAMOD-Pendiente asignacin de direccin y paginacin por parte del Area Gestin Instalaciones de EPM.-</t>
  </si>
  <si>
    <t>'086415104000562139</t>
  </si>
  <si>
    <t>'RURAL_116005572500000001_Prov.116005572500000000'</t>
  </si>
  <si>
    <t>Dairo Alberto Vargas</t>
  </si>
  <si>
    <t xml:space="preserve"> 18-09-2025 11:39:07--FNXWEAPICRMPROD-Sr Dairo Alberto Vargas solicita nuea isita asegura que no requiere gabinete  id 1f10a276-facb-48f1-ad5f-2544ffb59622 ltangan 460 instalar Gabinete para los apartamentos que falta por el sericio 116005572500000 Angel Rodrguez 30-09-2024 08:26:36--NCORRRMOD- 460 instalar Gabinete para los apartamentos que falta por el sericio 116005572500000 Angel Rodrguez-</t>
  </si>
  <si>
    <t>5.06</t>
  </si>
  <si>
    <t>2.18</t>
  </si>
  <si>
    <t>'RURAL_122001157760000000'</t>
  </si>
  <si>
    <t>Emiro Manuel Barba</t>
  </si>
  <si>
    <t xml:space="preserve"> 18-SEP-2025 13:35:18 -- EPMCRMSVPRD Usuario en calidad de propietario solicita la conexin del sericio de energa para la direccin RURAL122001157760000000VeredalaPalmaSantaElena municipio de Medelln. Presenta formulario diligenciado factura ecina con numero de contrato 11252472 formato solicitud del sericio energa E1 por faor contactar al usuario antes de ir al celular: 3226185511. Requiere construccin de red interna.Pedido automatico desde solicitud de sericio de energa</t>
  </si>
  <si>
    <t>PED-3532696-Z7R1</t>
  </si>
  <si>
    <t>'RURAL_1360298098055560201'</t>
  </si>
  <si>
    <t>Claudia Elena Vanegas  Metaute</t>
  </si>
  <si>
    <t xml:space="preserve"> 18-SEP-2025 09:48:43 -- EPMCRMSVPRD El señora Claudia Helena Vanegas Metaute con cdula 1001660873 en calidad de propietario solicita HV en el municipio de Medelln barrio Olaya Herrera altos de Calasanz se toma como referencia la direccin RURAL1360298098055560201 informa que ya tiene la red elctrica interna instalada y certificada.  Telfono 3218543601 -3137493715  Id:f5eec931-f1bd-426f-b4b8-81c8be177e34  ymunagPedido automatico desde solicitud de sericio de energa</t>
  </si>
  <si>
    <t>'136029809805556020</t>
  </si>
  <si>
    <t>PED-3533162-P1M5</t>
  </si>
  <si>
    <t>'RURAL_146014344000000101'</t>
  </si>
  <si>
    <t>Edison Andres Muñoz Ortiz</t>
  </si>
  <si>
    <t xml:space="preserve"> 18-SEP-2025 12:17:11 -- EPMCRMSVPRD Se presenta la señora Leidy Ospina en calidad de mandataria del señor Edison Andrs Muñoz Ortiz con cdula 98763234 de Medelln solicitando legalizacin del sericio de energa uso residencial para el inmueble ubicado en la direccin RURAL146014344000000101 municipio Medelln  Vereda la frisola parte alta.  Presenta: formato solicitud del sericio E1 diligenciado formato C-024 copia de la cdula declaracin de cumplimiento y copia matrcula profesional del tcnico electricista contrato ecino 200116 contacto: Edison Muñoz cel.: 3008314691 faor llamar antes de ir lugar permanece solo.  Se le informa al usuario que queda sujeto a erificacin en el terreno.</t>
  </si>
  <si>
    <t>'146014344000000101</t>
  </si>
  <si>
    <t>'RURAL_147046799400000000'</t>
  </si>
  <si>
    <t>Andres Felipe Zuluaga Betancur</t>
  </si>
  <si>
    <t xml:space="preserve"> 18-09-2025 11:21:18--FNXWEAPICRMPROD-405 el usuario no posee los permisos para expansion de redes. Reisonr Lubin Quintero18092025 11:20 am  Sr Andres Zuluaga solicita reprogramacin de la isita  informa que ya estn listos los pendientes y se puede proceder con el pedido PED-2894208-L2C2  tel 3042031931 - 3042031821 llamar antes de ir245fcc6d-4dd5-4c78-9400-32c0cf41a6d6 agiralon 22-10-2024 08:10:38--NCORRRMOD-405 el usuario no posee los permisos para expansion de redes. Reisonr Lubin Quintero-</t>
  </si>
  <si>
    <t>PED-3477266-P5H4</t>
  </si>
  <si>
    <t>'RURAL_147057384600000000'</t>
  </si>
  <si>
    <t>Mariluz Tobon Ramirez</t>
  </si>
  <si>
    <t xml:space="preserve"> 18-09-2025 11:18:30-AVILLEGAMOD-. 14-AUG-2025 15:47:56 -- EPMCRMSVPRD Usuario en calidad de esposo de la propietaria solicita conexin del sericio de energa por HV para la direccin RURAL14705738500000101 Vereda Traesas la Cumbre municipio de Medelln San Cristbal. Informa que ya tienen instalada red interna. Falta la red externa y el medidor. Presenta formulario diligenciado declaracin de cumplimiento matricula profesional del electricista Contrato ecino 11402788 formato solicitud del sericio energa E1 formato P-689. por faor llamar al contacto: Rafael Franco. Numero de contacto: 3205547166.Pedido automatico desde solicitud de sericio de energa01-Sep-2025 -- Actualizacion masia por pendientes de atencion WO0000003084835</t>
  </si>
  <si>
    <t>PED-3410544-P9V5</t>
  </si>
  <si>
    <t>'RURAL_163006915800000205_163006915800000205'</t>
  </si>
  <si>
    <t>Claudia Patricia Cardona Marin</t>
  </si>
  <si>
    <t>'163006915800000205</t>
  </si>
  <si>
    <t xml:space="preserve"> -3022851770</t>
  </si>
  <si>
    <t xml:space="preserve"> -3166469723</t>
  </si>
  <si>
    <t xml:space="preserve"> -3245022998</t>
  </si>
  <si>
    <t xml:space="preserve"> -3022090536</t>
  </si>
  <si>
    <t xml:space="preserve"> -3202280351</t>
  </si>
  <si>
    <t xml:space="preserve"> -3207549398</t>
  </si>
  <si>
    <t>5061661-3107188468</t>
  </si>
  <si>
    <t>5204570-3007872342</t>
  </si>
  <si>
    <t>2600153-3218427210</t>
  </si>
  <si>
    <t>3430813-3003013276</t>
  </si>
  <si>
    <t>4518850-3172944681</t>
  </si>
  <si>
    <t>4927582-3145566578</t>
  </si>
  <si>
    <t xml:space="preserve"> -3148892916</t>
  </si>
  <si>
    <t xml:space="preserve"> -3136380981</t>
  </si>
  <si>
    <t>4642087-3104101607</t>
  </si>
  <si>
    <t xml:space="preserve"> -3146353182</t>
  </si>
  <si>
    <t xml:space="preserve"> -3044609196</t>
  </si>
  <si>
    <t>3059500-3007837584</t>
  </si>
  <si>
    <t xml:space="preserve"> -3233985345</t>
  </si>
  <si>
    <t xml:space="preserve"> -3138891264</t>
  </si>
  <si>
    <t>4272325-3218415978</t>
  </si>
  <si>
    <t>2381335-3004066228</t>
  </si>
  <si>
    <t>2936982-3226185511</t>
  </si>
  <si>
    <t xml:space="preserve"> -3005015812</t>
  </si>
  <si>
    <t xml:space="preserve"> -3177612683</t>
  </si>
  <si>
    <t>CL 48 SUR CR 72 -235 (INT 9901 )'</t>
  </si>
  <si>
    <t>CL 2 B CR 81 B -207 (INT 229 )'</t>
  </si>
  <si>
    <t>CL 35 CR 32 A -14 (INT 301 )'</t>
  </si>
  <si>
    <t>CL 56 B CR 19 -10 (INT 101 )'</t>
  </si>
  <si>
    <t>CL 56 B CR 19 -10 (INT 201 )'</t>
  </si>
  <si>
    <t>CL 56 B CR 19 -10 (INT 301 )'</t>
  </si>
  <si>
    <t>CL 56 B CR 19 -10 (INT 302 )'</t>
  </si>
  <si>
    <t>CL 56 B CR 19 -10 (INT 401 )'</t>
  </si>
  <si>
    <t>DIAG 17 E CL 56 B -1 (INT 1316 )'</t>
  </si>
  <si>
    <t>DIAG 17 E CL 56 B -1 (INT 2015 )'</t>
  </si>
  <si>
    <t>CR 20 C CL 56 -63 (INT 402 )'</t>
  </si>
  <si>
    <t>CR 24 B CL 57 CC -63 (INT 419 )'</t>
  </si>
  <si>
    <t>CL 69 CR 49 -8 (INT 201 )'</t>
  </si>
  <si>
    <t>CR 109 CL 17 A -57 (INT 401 )'</t>
  </si>
  <si>
    <t>CL 39 D CR 109 -6 (INT 201 )'</t>
  </si>
  <si>
    <t>CL 48 FA CR 100 AA -1 (INT 304 )'</t>
  </si>
  <si>
    <t>CL 48 FA CR 100 AA -20 (INT 301 )'</t>
  </si>
  <si>
    <t>CL 48 D CR 110 -356 (INT 2253 )'</t>
  </si>
  <si>
    <t>CL 48 BB CR 122 -10 (INT 127 )'</t>
  </si>
  <si>
    <t>CL 52 CR 124 -25 (INT 209 )'</t>
  </si>
  <si>
    <t>CL 53 CR 125 A -10 (INT 212 )'</t>
  </si>
  <si>
    <t>CL 56 CR 129 -92 (INT 113 )'</t>
  </si>
  <si>
    <t xml:space="preserve">422 (USUARIO MANIFIESTA QUE NECESITA PREPAGO PERO LA INSTALACION DEL TABLERO NO CUMPLE ORGANIZAR TIERRA BREAKERS DE 20 AMP) X WILSON - HV + INT + BORNERA TRAFO 29255 X CARLOS I </t>
  </si>
  <si>
    <t>HV + PASE 17 MTRS TRAFO 10682 X ORLANDO TORRES</t>
  </si>
  <si>
    <t xml:space="preserve">605 (NO CUMPLE CON DISTANCIA DE LINEAS SECUNDARIAS TRIPLEX QUE PASA POR ENCIMA DE LA VIVIENDA DEBE SOLICITAR MOVIMIENTO DE REDES) X ORLANDO TORRES </t>
  </si>
  <si>
    <t xml:space="preserve">413 (FALTA DECL CUMPL ) X CARLOS IDARRAGA </t>
  </si>
  <si>
    <t xml:space="preserve">414 (CASA SOLA NO CONTESTAN) X CARLOS IDARRAGA </t>
  </si>
  <si>
    <t xml:space="preserve">414 (USUARIO SE LLAMO DESDE AYER PARA EL 18 DE SEPPT Y INCUMPLIO CITA NO SE LOCALIZA INTERIOR) X CARLOS IDARRAGA </t>
  </si>
  <si>
    <t xml:space="preserve">414 (USURIO MANIFIESTA NO PODER ATENDER) X CARLOS IDARRAGA </t>
  </si>
  <si>
    <t xml:space="preserve">414 (CASA SOLA Y USUARIO  NO SABE PARA DONDE ES EL SERVICIO EL QUE CONTESTA) X JONNY G </t>
  </si>
  <si>
    <t xml:space="preserve">414 (USUARIO INFORMA VIA TELEFONICA QUE NO SE ENCUENTRA EN LA CIUDAD) X JONNY G </t>
  </si>
  <si>
    <t xml:space="preserve">414 (CASA SOLA) X JONNY G </t>
  </si>
  <si>
    <t xml:space="preserve">605 (PASA PASE POR ENCIMA DE LA VIVIENDA) X JONNY G </t>
  </si>
  <si>
    <t xml:space="preserve">460 (REQUIERE GABINETE LA ESTRUCTURA CUENTA CON 10 APTOS) X JNNY G </t>
  </si>
  <si>
    <t>BIANCHI</t>
  </si>
  <si>
    <t>TRIDEN</t>
  </si>
  <si>
    <t>PAPITAS</t>
  </si>
  <si>
    <t>CLUB SOCIAL</t>
  </si>
  <si>
    <t>QUINBAYA</t>
  </si>
  <si>
    <t>422 (FALTAN POLOS A TIERRA) X ROBINSON ALZATE - CORREO</t>
  </si>
  <si>
    <t xml:space="preserve">HV + PERMISO + BORNERA </t>
  </si>
  <si>
    <t>419 (FALTAN VENTANAS)  X ORLANDO TORRES</t>
  </si>
  <si>
    <t xml:space="preserve">HV (CANALIZADO 5 MTRS) X ROBISNON ALZATE </t>
  </si>
  <si>
    <t xml:space="preserve">522 (REQUIERE VISITA INTERVENTORIA PARCELACION Y USUARIO REQUIERE INSTALACION AEREA EL SECTOR ES CALAIZADO) X ORLANDO TORRES - CORREO  - 422 (CAMBIAR BREAKERS DE 40 AMP X DE 20AMP CAMBIAR CABLE DUPLEX Y RESPETAR CODIGO DE COLORES Y NO PUEDE ENTRAR 2 CONDUCTORES A BREAKERS) X JONNY G </t>
  </si>
  <si>
    <t>522 (REVISAR POR INTERVENTORIA (LEY 1228 CASA A 18 MTRS) X ROBINSON ALZATE  - CORREO</t>
  </si>
  <si>
    <t xml:space="preserve">HV + INT + BORNERA TRAFO 2217 X JONNY G </t>
  </si>
  <si>
    <t xml:space="preserve">HV + INT + BORNERA TRAFO 37247 X JONNY G </t>
  </si>
  <si>
    <t xml:space="preserve">HV + PASE + BORNERA TRAFO 37793 X JONNY G </t>
  </si>
  <si>
    <t xml:space="preserve">HV + INT + BONRERA TRAFO 28278 X JONNY G </t>
  </si>
  <si>
    <t xml:space="preserve">602 (REQUIERE POT UBICADA EN ALTO RIESGO) X JONNY G </t>
  </si>
  <si>
    <t xml:space="preserve">460 (REQUIERE GABINETE LA ESTRUCTURA CUENTA CON 4 APTOS Y USUARIO INFORMA QUE VA CONSTRUIR 4 MAS) X JONNY G </t>
  </si>
  <si>
    <t xml:space="preserve">616 (LINEAS DE TRASMISION SE ENCUENTRA A 7 MTRS) X JONNY G </t>
  </si>
  <si>
    <t xml:space="preserve">413 (FALTA DECL CUMPL) X CARLOS IDARRAGA </t>
  </si>
  <si>
    <t xml:space="preserve">460 (REQUIERE GABINETE PARA UNFICAR MEDIDA) X CARLOS IDARRAGA </t>
  </si>
  <si>
    <t xml:space="preserve">460 (REQUIERE GABINETE PARA UNIFICAR MEDIDA) X CARLOS IDARRAGA </t>
  </si>
  <si>
    <t xml:space="preserve">HV + PASE + BORNERA TRAFO 41813 X ROBINSON ALZATE </t>
  </si>
  <si>
    <t xml:space="preserve">HV + PASE X ROBINSON ALZATE </t>
  </si>
  <si>
    <t xml:space="preserve">460 (CORREGIR CONEXIONES DEL GABINETE CAMBIAR DESCARGA HE INSTALAR BARRAJE ) X ROBINSON ALZATE </t>
  </si>
  <si>
    <t>414 (USUARIO EN OTRO MPIO) X ROBINSON ALZATE</t>
  </si>
  <si>
    <t xml:space="preserve">460 (INSTALAR GABINETE 5 Y 6 MEDIDORES) X ROBIOSNON ALZATE </t>
  </si>
  <si>
    <t xml:space="preserve">HV  TRAFO 43752 X ROBINSON ALZATE </t>
  </si>
  <si>
    <t xml:space="preserve">520 (1 TRAFO 1 POSTE DE 8 Y 35 MTRS DE TRENZA) X ROBINSON ALZATE </t>
  </si>
  <si>
    <t xml:space="preserve">HV + PASE 35 MTRS TRAFO 306943 CALLEJON BORNERA X ORLANDO TORRES  405 (TRAMITAR PERMISO A TERCEROS) X DUBER R </t>
  </si>
  <si>
    <t xml:space="preserve">HV + PASE TRAFO 316064 X ORLAND TORRES </t>
  </si>
  <si>
    <t xml:space="preserve">ORLANDO TORRES </t>
  </si>
  <si>
    <t>520 (FALTAN REDES DE USO GENERAL 100 MTRS VDA TRAVESIA Y 2 POSTES TRAFO 53500 X ORLANDO TORRES 430 (20 SEPT) X ORLANDO TORRES</t>
  </si>
  <si>
    <t xml:space="preserve">414 (SE VISITO EN TERRENO Y EN EL SECTOR NO LO CONOCEN Y NUMERO DE CELULAR NO CONTESTAN) X ORLANDO TORRES </t>
  </si>
  <si>
    <t xml:space="preserve">430 (23 SEPT) X ORLANDO TORRES </t>
  </si>
  <si>
    <t xml:space="preserve">422 - 405 (TUBOS PVC EXPUESTO CAMBIAR CAMBIAR POR TUBO EMT Y SOLICITAR  PERMISO PARA INSTALAR PASE EN FACHADA DEL VECINO SE DEJO HOJA DE PERMISOS) X ORLANDO TORRES </t>
  </si>
  <si>
    <t xml:space="preserve">520 (REQUIERE SUPER GX PARA APOYAR ACOMETIDA 30 MTRS TRAFO 49924 X ORLANDO TORRES </t>
  </si>
  <si>
    <t xml:space="preserve">HV + PASE + BORNERA 1 PISO TRAFO 30680 X CARLOS IDARRAGA - 430 (19 SEPT) X CARLOS IDARRAGA </t>
  </si>
  <si>
    <t xml:space="preserve">414 (CASA SOLA NO HABIAN LLAVES PARA REVISAR) X CARLOS IDARRAGA </t>
  </si>
  <si>
    <t xml:space="preserve">HV + INT VALIDAR SI ES PROYECTO O SI NO SE DEBE ANULAR POR ZONA DE ALTO RIESGO) X CARLOS IDARRAGA </t>
  </si>
  <si>
    <t>HV + PASE EN GABINETE 38 MTRS DE CABLE DE FUERZA NO SE LE COBRA AL USUARIO ES PARA EL 4TO PISO TRAFO 142861) X CARLOS I</t>
  </si>
  <si>
    <t xml:space="preserve">HV - PASE - CAJA TRAFO 23020 X JONNY G </t>
  </si>
  <si>
    <t>470 (NO HAN REALIZADO LAS CORRECIONES) X ROBINSON ALZATE</t>
  </si>
  <si>
    <t xml:space="preserve">414 (NO SE LOCALIZA USUARIO) X ROBINSON ALZATE </t>
  </si>
  <si>
    <t xml:space="preserve">414 (CASA SOLA Y NO CONTESTAN) X ROBINSON ALZATE </t>
  </si>
  <si>
    <t xml:space="preserve">HV + PASE + BORNERA X AUTORIZO EL ING JONNY G </t>
  </si>
  <si>
    <t xml:space="preserve">422 (TABLERO ENCIMA DE POSETA DE LA COCINA) X JONNY G </t>
  </si>
  <si>
    <t xml:space="preserve">522 (USUARIO SOLICITAD VISITA PARA VALIDAR VIAVILIDAD DE INSTALACION EN MEDIDOR EN CAJA HERMETICA) X JONNY G </t>
  </si>
  <si>
    <t>632 (ZONA PREPAGO PAGINA COPRRECTA ES 136029735280200000) X ORLANDO TORRES  414 (CASA SOLA Y NUMERO CELULAR EQUIVOCADO) X ORLANDO TORRES</t>
  </si>
  <si>
    <t>632 (ZONA PREPAGO PAGINA COPRRECTA ES 136029733400000000) X ORLANDO TORRES  414 (CASA SOLA Y NUMERO CELULAR EQUIVOCADO) X ORLANDO TORRES</t>
  </si>
  <si>
    <t xml:space="preserve">QUEJA  422 (FALTA TOMA GFCI Y FALTA 1 POLO A TIERRA Y 1 NEUTRO) X JONNY G </t>
  </si>
  <si>
    <t xml:space="preserve">HV + PASE TRAFO 39321 X ROBISNON A </t>
  </si>
  <si>
    <t xml:space="preserve">605 (VIA DE PRIMER ORDEN A 18 MTRS) X ROBINSON ALZATE </t>
  </si>
  <si>
    <t>HV +  INT TRAFO 54144 X ROBINSON ALZATE</t>
  </si>
  <si>
    <t>RURAL_161021802200000000_PROV.161021802000000000</t>
  </si>
  <si>
    <t xml:space="preserve">HV + INT X ROBINSON ALZATE </t>
  </si>
  <si>
    <t xml:space="preserve">HV + INT TRAFO 24462 X ROBINSON ALZATE </t>
  </si>
  <si>
    <t xml:space="preserve">HV TRAFO 24462 X ROBINSON ALZATE </t>
  </si>
  <si>
    <t xml:space="preserve">HV + PERMISO 3 MTRS CANALIZADO TRAFO 32842 X ROBINSON ALZATE </t>
  </si>
  <si>
    <t>3013336266- 3038883-3104574743</t>
  </si>
  <si>
    <t xml:space="preserve">HV + PASE 1 PISO TRAFO 314804 X CARLOS IDARRAGA </t>
  </si>
  <si>
    <t xml:space="preserve">406 (NO SE PUEDE ATENDERPOR ORDEN PUBLICO) X CARLOS IDARRAGA </t>
  </si>
  <si>
    <t xml:space="preserve">HV + PASE 1ER PISO TRAFO 302923 X CARLOS IDARRAGA </t>
  </si>
  <si>
    <t>422 (USUARIO DEBE COMPRAR DOS TUBOS IMC) X CARLOS IDARRAGA - 414 (CASA SOLA NO CONETSTAN) X CARLOS IDARRAGA</t>
  </si>
  <si>
    <t xml:space="preserve">422 - 405 (FALTA PONER TUBOS EMT A LOS ALAMBRES EXPUESTOS Y PERMISO) X CARLOS IDARRAGA </t>
  </si>
  <si>
    <t xml:space="preserve">605 (NO CUMPLE DISTANCIA DE LINEAS PRIMARIAS) X CARLOS IDARRAGA </t>
  </si>
  <si>
    <t xml:space="preserve">HV + PASE 3ER PISO TRAFO 13182 X CARLOS I - 422 (CAMBIAR TUBOS PVC X EMT) X CARLOS IDARRAGA </t>
  </si>
  <si>
    <t xml:space="preserve">HV +  PASE 1 ER PISO TRAFO 59738 X CARLOS IDARRAGA - 422 -406 (ORDEN PUBLICO Y CAMBIAR PVC X EMT) X CARLOS IDARRAGA </t>
  </si>
  <si>
    <t xml:space="preserve">HV + PASE + BORNERA 3ER PISO TRAFO 52511 X CARLOS IDARRAGA </t>
  </si>
  <si>
    <t xml:space="preserve">605 (NO CUMPLE DISTANCIA DE LINEAS PRIMARIAS Y TRAFO ESTA A 1,90 MTRS DE DISTANCIA) X CARLOS IDARRAGA </t>
  </si>
  <si>
    <t xml:space="preserve">605 (NO CUMPLE DISTANCIA DE LINEAS PRIMARIAS Y DEL TRAFO 320754 ESTA A 1,90 APROX DEBE HACER SOLICITUD PARA MOVIMIENTO DE REDES USUARIO DICE QUE YA LO COLICITARON PERO NO SE LAS HAN RETIRADO) X CARLOS IDARRAGA </t>
  </si>
  <si>
    <t xml:space="preserve">405 - 413 (PRESENTAR DOCUMENTOS DEL ELECTRICISTA PRESENTAR PERMISO DE SERVIDUMBRE) X ROBINSON ALZATE </t>
  </si>
  <si>
    <t>HV + PASE X ROBINSON ALVAREZ</t>
  </si>
  <si>
    <t xml:space="preserve">414 (SE LLEGA A LA PROPIEDAD Y NO HAY NADIE QUIEN ATIENDA LA VISITA Y NO CONTESTAN) X ROBINSON ALZATE </t>
  </si>
  <si>
    <t xml:space="preserve">419 (INDEPENDIZAR LA ENTRADA PARA LA PROPIEDAD) X ROBINSON ALZATE </t>
  </si>
  <si>
    <t>REDIRECCIONAR PEDIDO ES DE BELLO X ROBINSON ALVAREZ</t>
  </si>
  <si>
    <t>REDIRECCIONAR ZONA NORTE ES DE MANRIQUE X ROBINSON ALVAREZ</t>
  </si>
  <si>
    <t>HV (TRAFO 321927) X ROBINSON</t>
  </si>
  <si>
    <t>HV TRAFO 23849 X ROBINSON ALVAREZ</t>
  </si>
  <si>
    <t>3117069762-2261907-3234494926</t>
  </si>
  <si>
    <t xml:space="preserve">413 (PRESENTAR DOCUMENTOS DEL ELECTRICO) X ROBINSON ALVAREZ - 422 (FALTA POLOS A TIERRA TUBERIA PVC EXPUESTA DEBE SER SCH40 O EMT Y FALTA TOMA GFCI EN COCINA) X JONNY G </t>
  </si>
  <si>
    <t>HV + PASE 20 MTRS TRAFO 326064 Y BORNERAX ORLANDO TORRES</t>
  </si>
  <si>
    <t xml:space="preserve">414 (CASA SOLA Y NUMERO DE CELULAR NO CONTESTAN) X ORLANDO TORRES </t>
  </si>
  <si>
    <t xml:space="preserve">HV + INT TRAFO TRAFO 21215 PASE 21 MTRS CALLEJON X ORLANDO TORRES </t>
  </si>
  <si>
    <t>HV + PASE 16 MTRS 220V TRAFO 320480 X ORLANDO TORRES</t>
  </si>
  <si>
    <t>HV + PASE 19 MTRS X ORLANDO TORRES</t>
  </si>
  <si>
    <t>3243422156 -3008314691</t>
  </si>
  <si>
    <t xml:space="preserve">520 (FALTA REDES DE USO GENERAL 50 MTRS VDA LA FRISOLA TRAFO 23788) X ORLANDO TORRES </t>
  </si>
  <si>
    <t xml:space="preserve">422 - 413 (TUBOS PVC EXPUESTO CAMBIAR POR TUBOS EMT O EMPOTRAR PRESENTAR DECL CUMPL Y COPIA DEL CARNET DEL ELECTRICO) X ORLANDO TORRES </t>
  </si>
  <si>
    <t xml:space="preserve">615 (LA VIVIENDA NO CUMPLE CON RETIRO DEL VIA ANTIGUA VIA AL MAR A 6 MTRS DE DISTANCIA  DE SEGUNDO ORDEN) X ORLANDO TORRES </t>
  </si>
  <si>
    <t xml:space="preserve">430 (27 SEPT) X ORLANDO TORRES </t>
  </si>
  <si>
    <t>616 (NO CUMPLE CON LAS DISTANCIA DE SEGURIDAD  A LINEAS DE TRANSMISION) X JUANGUI</t>
  </si>
  <si>
    <t>CL 55 CR 103 DA -80 (INT 212 )</t>
  </si>
  <si>
    <t xml:space="preserve">HV + PASE TRAFO 320824 X JUANGUI </t>
  </si>
  <si>
    <t xml:space="preserve">422 (CAMBIAR TUBERIA EXPUESTA PVC X EMT - INSTALAR TOMAS GFCI ZONAS HUMEDAS LA ACOMETIDA INTERNA DEBE IR EN TUBERIA IMC PARA INTERPERIE) X JUANGUI </t>
  </si>
  <si>
    <t>602 (PREDIO UBICADO EN ZONA DE ALTO RIESGO PRESENTAR POT) X JUANGUI</t>
  </si>
  <si>
    <t>605 (INSTALACION NO CUMPLE DISTANCIA DE SEGURIDAD A LAS REDES DE DISTRUBUCION PASA RED SECUNDARIA POR ENCIMA DE LA PORPIEDAD= X JUANGUI</t>
  </si>
  <si>
    <t>522 (REQUIERE INTERVENTORIA VALIDAR NOMENCLATURA SECTOR APENDIZADO Y VALIDAR SI LA PROPIEDAD SI REQUIERE GABINETE) X JUANGUI</t>
  </si>
  <si>
    <t>HV + INT  TRAFO 42339 X JUANGUI</t>
  </si>
  <si>
    <t>HV + PASE TRAFO 42229 X JUANGUI</t>
  </si>
  <si>
    <t>644 (INSTALACION REQUIERE CAMBIO DE SOLICITUD PASA DE HV PARA LEGALIZACION) X JUANGUI</t>
  </si>
  <si>
    <t xml:space="preserve">414 (INQUILINO NO DEJO LLAVES PARA INGRESAR AL APTO) X JONNY G </t>
  </si>
  <si>
    <t xml:space="preserve">HV + INT TRAFO 304591 X JONNY G - 520 (REQUIERE SUPER GX PARA APOYO DE LA ACOMETIDA) X ORLANDO TORRES </t>
  </si>
  <si>
    <t xml:space="preserve">632 (ZONA PREPAGO CL 48 FA CR 100 AA - 01 (INT  ) X JONNY GUZMAN </t>
  </si>
  <si>
    <t xml:space="preserve">HV + PASE + BORNERA TRAFO 320773 X JONNY G </t>
  </si>
  <si>
    <t>CL 65 A CR 144 -56 (INT 2239 )'</t>
  </si>
  <si>
    <t xml:space="preserve">HV + INT TRAFO 47604 X JONNY G </t>
  </si>
  <si>
    <t xml:space="preserve">520 (REQUIERE 1 POSTE TRENZA 12 MTRS ) X JONNY G </t>
  </si>
  <si>
    <t xml:space="preserve">414 (USUARIO INFORMA VIA TELEFONICA QUE LE ELECTRICO NO LE HA TERMINADA Y NO LE HA ENTREGADO LA DECL CUMPL) X JONNY G </t>
  </si>
  <si>
    <t>414 (USUARIO INCUMPLIO CITA - EN CASA HAY UN MENOR DE EDAD) X JONNY G - 430 (20 SEPT) X JONNY G -440 (DEBE RETIRAR LOS CABLE PROVICIONALES QUE ESTAN EXPUESTOS Y TENER LLAVES DE LOS APTOS PARA REVISAR TABLEROS) X ROBINSON ALVAREZ</t>
  </si>
  <si>
    <t xml:space="preserve">522 (SE REQUIERE VISITA DE INTERVENTORIA HABER SI AUTORIZAN MEDIDOR EN CAJA INDIVIDUAL) X JONNY G </t>
  </si>
  <si>
    <t>'TRAN 33 SUR DIAG 29 -6 (INTERIOR 108 )'</t>
  </si>
  <si>
    <t xml:space="preserve"> 22-09-2025 11:32:45--FNXWEAPICRMPROD-La señora Melisa solicita reprogramar pedido de HV Faor llamar antes de hacer la isita para poder estar en el inmueble  Celular: 3244033261 - Fio:  604 2069405  1db2393c-8b2d-4deb-8fd3-d3e478019eab  lsalazho414 CASA SOLA X ROBINSON ALZATE  19-09-2025 11:39:38--AVILLEGAMOD-414 CASA SOLA X ROBINSON ALZATE -</t>
  </si>
  <si>
    <t>.05</t>
  </si>
  <si>
    <t>PED-3537664-B4H3</t>
  </si>
  <si>
    <t>'CL 54 SUR CR 63 -27 (INTERIOR 301 )'</t>
  </si>
  <si>
    <t>Jorge Alexander Correa Castañeda</t>
  </si>
  <si>
    <t>j.h.on18@hotmail.com</t>
  </si>
  <si>
    <t xml:space="preserve"> 22-SEP-2025 08:50:02 -- EPMCRMSVPRD Jorge Alexander Correa Castañeda cc 1022034121 municipio Medellin San Antonio de Prado tel  3104258055 correo: j.h.on18hotmail.com  estrato 2 tercer contador por prop horizontal CL 54 SUR CR 63 -27 INTERIOR 201  sericio para tercer piso red interna instalada y certificada solicita h contador acometida    id  a3219f8d-89ac-449a-bbbd-64b7ee22a0e5 amejale Pedido automatico desde solicitud de sericio de energa</t>
  </si>
  <si>
    <t>'045614003000270301</t>
  </si>
  <si>
    <t>Gustavo Alberto Duque Madrid</t>
  </si>
  <si>
    <t xml:space="preserve"> 19-SEP-2025 16:16:14 -- EPMCRMSVPRD Sr. Gustao Alberto Duque Madrid con cdula 71668728 afirma es propietario del inmueble solcita nueo sericio de energa para mpio Medelln barrio San Antonio requiere sericio bsico residencial a 110 V piso 3 solicita que EPM instale la red elctrica interna y certifique. Se le informa cobro del IVA del 19 sobre los trabajos realizados para la construccin de la red interna.Carga mxima requerida en KVA: 90Niel de tensin: 1Tipo de sericio solicitado: Nuea cargaDistancia en metros: Se toma como referencia la direccin TRAN 50 D SUR CR 63 C -23 MEDELLN ANTIOQUIA tel. 3135157311 id 987a1272-6d3c-441d-8fc1-90783f1a7871 login turangoPedido automatico desde solicitud de sericio de energa</t>
  </si>
  <si>
    <t xml:space="preserve"> 19-SEP-2025 16:28:59 -- EPMCRMSVPRD Sr. Gustao Alberto Duque Madrid con cdula 71668728 afirma es propietario del inmueble solcita nueo sericio de energa para mpio Medelln barrio San Antonio requiere sericio bsico residencial a 110 V piso 3 solicita que EPM instale la red elctrica interna y certifique. Se le informa cobro del IVA del 19 sobre los trabajos realizados para la construccin de la red interna.Carga mxima requerida en KVA: 90Niel de tensin: 1Tipo de sericio solicitado: Nuea cargaDistancia en metros: Se toma como referencia la direccin TRAN 50 D SUR CR 63 C -23 MEDELLN ANTIOQUIA tel. 3135157311 id 987a1272-6d3c-441d-8fc1-90783f1a7871 login turangoPedido automatico desde solicitud de sericio de energa</t>
  </si>
  <si>
    <t>PED-3537642-H0D7</t>
  </si>
  <si>
    <t>'CL 53 SUR CR 72 -36 (INTERIOR 333 )'</t>
  </si>
  <si>
    <t>lfsg0695@gmail.com</t>
  </si>
  <si>
    <t xml:space="preserve"> 22-SEP-2025 08:44:55 -- EPMCRMSVPRD Sr. Luis Felipe sanchez gutierres   cdula: 1037645271    afirma que es la propietario   solicita el sericio de energa  para mpio : santa medellin   piso 3  solicita que EPM le instale medidor y acometida y certifique  Carga mxima requerida en KVA: 9Niel de tensin: 1 Tipo de sericio solicitado: Nuea cargaHay red elctrica cercana al predio: SiDistancia en metros: 10 Se toma como referencia la direccin :CL 53 SUR CR 72 -36 MEDELLN ANTIOQUIA tel : 3002369610   id:a16f9b3b-89aa-44ac-9ab1-21e3e0c30362  login mmontoyl  Pedido automatico desde solicitud de sericio de energa</t>
  </si>
  <si>
    <t>'045713002000360333</t>
  </si>
  <si>
    <t>4.06</t>
  </si>
  <si>
    <t>PED-3539094-H9B8</t>
  </si>
  <si>
    <t>'CL 18 D CR 89 -11 (INTERIOR 139 )'</t>
  </si>
  <si>
    <t>.03</t>
  </si>
  <si>
    <t>Duvan Ferney Mosquera Zapata</t>
  </si>
  <si>
    <t xml:space="preserve"> 22-SEP-2025 14:29:35 -- EPMCRMSVPRD Sr. Duan Ferney Zapata con cdula 1152689616 afirma es propietario del inmueble solcita nueo sericio de energa para mpio MEDELLN barrio ALTAVISTA requiere sericio bsico residencial a 110 V piso 1 solicita que EPM instale la red elctrica interna y certifique.Se le informa cobro del IVA del 19 sobre los trabajos realizados para la construccin de la red interna. Carga mxima requerida en KVA: 90Niel de tensin: 1Tipo de sericio solicitado: Nuea cargaHay red elctrica cercana al predio: SiDistancia en metros: 10Se toma como referencia la direccin CL 18 D CR 89 -11 INTERIOR 131  ALTAVISTA MEDELLN ANTIOQUIA tel. 3245757632 id 7187eed2-3ffc-4233-84d8-fe91d9f489f0 login yalzasepPedido automatico desde solicitud de sericio de energa</t>
  </si>
  <si>
    <t>'051818409000110139</t>
  </si>
  <si>
    <t>PED-3538090-K5L2</t>
  </si>
  <si>
    <t>'CL 18 D CR 89 -11 (INTERIOR 1033 )'</t>
  </si>
  <si>
    <t>.19</t>
  </si>
  <si>
    <t>sara Perez Castañeda</t>
  </si>
  <si>
    <t xml:space="preserve"> 22-SEP-2025 10:35:56 -- EPMCRMSVPRD Se presenta SARA PEREZ CASTAÑEDA con documento de identidad nmero CC 1.017.268.925 presenta  factura de contrato ecino 12286656  para solicitar legalizacin del sericio de energa para la direccin Cl 18 D Cr 89 -11 Interior 1033  del municipio de Medelln  Antioquia para iienda terminada y con red interna construida por tcnico particular. Adjunta Tarjeta Retie de Tcnico. Faor contactar al cliente a los  telfonos de contacto: 3172756895 3002912476.Pedido automatico desde solicitud de sericio de energa</t>
  </si>
  <si>
    <t>'051818409000111033</t>
  </si>
  <si>
    <t>PED-3354723-F6D7</t>
  </si>
  <si>
    <t>'CL 18 D CR 89 -11 (INTERIOR 2256 )'</t>
  </si>
  <si>
    <t>Deisy Milena Uribe</t>
  </si>
  <si>
    <t xml:space="preserve"> 22-09-2025 08:11:55--FNXWEAPICRMPROD-Llama Sr. Deisy Uribe con cdula 43989924 afirma es propietario del inmueble    solicita reprogramacin de la isita tcnica informando que ya termino los pendientes de la instalacin y que la casa esta totalmente construida para Municipio: Medelln  BarrioVereda: AltaVista escuela deora Arango mano de dios   Direccin de referencia: CL 18 D CR 89 -11 INTERIOR 2270     Telfono:  3108390241      Id: f5175bb7-f9b6-457f-9046-139c3cf345aa       Login: Trieagu405 el usuario debe de construir un muro porque el ecino no le deja pasar la acometida por la fachada d el  Amaris Hurtado 10062025 10:05:09 12-06-2025 16:52:03--NCORRRMOD-405 el usuario debe de construir un muro porque el ecino no le deja pasar la acometida por la fachada d el  Amaris Hurtado 10062025 10:05:09-</t>
  </si>
  <si>
    <t>'051818409000112256</t>
  </si>
  <si>
    <t>PED-3538398-M4B6</t>
  </si>
  <si>
    <t>'CL 14 A CR 90 -50 (INTERIOR 201 )'</t>
  </si>
  <si>
    <t>Inocencia Pestaña Perez</t>
  </si>
  <si>
    <t xml:space="preserve"> 22-SEP-2025 11:48:12 -- EPMCRMSVPRD En calidad de propietaria la señora Inocencia Pestaña Perez con documento No 43.274.390 celular 3117827634 solicita a nombre el sericio de energa por HV para la direccin con ruta direccion CL 14 A CR 90 -50 INTERIOR 201  Medelln barrio Belen Alta Vista sector Mano De Dios para que la empresa le instale medidor y la red externa. Presenta formatos diligenciados carta RETIE y carn CONTE del tcnico electricista factura del ecino 2637064 y cdula. Queda sujeto a erificacin en terreno.Pedido automatico desde solicitud de sericio de energa</t>
  </si>
  <si>
    <t>'051914100000500201</t>
  </si>
  <si>
    <t>PED-3538414-X6G3</t>
  </si>
  <si>
    <t>'CL 14 A CR 90 -50 (INTERIOR 301 )'</t>
  </si>
  <si>
    <t xml:space="preserve"> 22-SEP-2025 11:51:05 -- EPMCRMSVPRD En calidad de propietaria la señora Inocencia Pestaña Perez con documento No 43.274.390 celular 3117827634 solicita a nombre el sericio de energa por HV para la direccin con ruta direccion CL 14 A CR 90 -50 INTERIOR 301  Medelln barrio Belen Alta Vista sector Mano De Dios para que la empresa le instale medidor y la red externa. Presenta formatos diligenciados carta RETIE y carn CONTE del tcnico electricista factura del ecino 2637064 y cdula. Queda sujeto a erificacin en terreno.Pedido automatico desde solicitud de sericio de energa</t>
  </si>
  <si>
    <t>'051914100000500301</t>
  </si>
  <si>
    <t>'CL 14 B CR 90 -26 (INTERIOR 301 )'</t>
  </si>
  <si>
    <t>Amanda De Jesus Jimenez De Giraldo</t>
  </si>
  <si>
    <t xml:space="preserve"> 22-09-2025 14:03:41-LPERRMOD-. 27-08-2025 09:33:00--FNXWEAPICRMPROD-490 SE LE INFORMA AL USUARIO QUE LA INSTALACIN INTERNA DEBE DE ESTAR TERMINADA CON  LOS CIRCUITOS Y SUS RESPECTIVOS BREAKER  Jhon Arboleda 15082025 13:41:35la usuaria Amanda de Jess Jimnez de Giraldo   indica que el pendiente esta ok telefono:3126120587 hija esneida llamar para confirmar por faor id 8ab6147a-390f-4623-802a-df950921278a scanmon 19-08-2025 07:54:39--NCORRRMOD-490 SE LE INFORMA AL USUARIO QUE LA INSTALACIN INTERNA DEBE DE ESTAR TERMINADA CON  LOS CIRCUITOS Y SUS RESPECTIVOS BREAKER  Jhon Arboleda 15082025 13:41:35-01-Sep-2025 -- Actualizacion masia por pendientes de atencion WO0000003084835</t>
  </si>
  <si>
    <t>PED-3498627-B0R8</t>
  </si>
  <si>
    <t>'CL 20 CR 84 F -2 (INTERIOR 210 )'</t>
  </si>
  <si>
    <t>000-SIN VEREDA</t>
  </si>
  <si>
    <t>Monica Maria Velez Montoya</t>
  </si>
  <si>
    <t xml:space="preserve"> 20-09-2025 09:32:16-AVILLEGAMOD-. 27-AUG-2025 13:46:59 -- GMENDEZR Se presenta suscriptora solicita cambio de producto de prepago a pospago presenta solicitud P-652 y cdula no tiene deuda pendiente. faor llamar antes de la isita 3147597443. Cliente informa que no tiene el medidor anterior desea que EPM le instale uno nueo.</t>
  </si>
  <si>
    <t>'052810004600020210</t>
  </si>
  <si>
    <t>PED-3534940-Q9K5</t>
  </si>
  <si>
    <t>'CL 38 B CR 26 -5 (INTERIOR 157 )'</t>
  </si>
  <si>
    <t>Francisco William Giraldo Builes</t>
  </si>
  <si>
    <t xml:space="preserve"> 19-SEP-2025 11:55:50 -- EPMCRMSVPRD Francisco William Giraldo Builes con cdula 3428969 solicita h de energa con redes externas informa que cuenta con red interna certificada presenta la edula retie con nmro de matricula formato alor agregado y operador de red firmados y nmero de contrato del ecino 2637085. faor llamar 3217163267.Pedido automatico desde solicitud de sericio de energa</t>
  </si>
  <si>
    <t>'053218206000050157</t>
  </si>
  <si>
    <t>PED-3533803-M0S5</t>
  </si>
  <si>
    <t>'CR 9 D CL 49 C -42 (INTERIOR 200 )'</t>
  </si>
  <si>
    <t>Maria Adelaida Grisales Correa</t>
  </si>
  <si>
    <t xml:space="preserve"> 18-SEP-2025 17:04:36 -- EPMCRMSVPRD Sr. Maria Adelaida Grisales Correa  con cdula 43207589 afirma es propietario del inmueble solcita nueo sericio de energa para mpio Medellin  barrio Buenos Aires Cerca a la pastora  requiere sericio bsico residencial a 110 V piso 2 solicita que EPM instale la red elctrica interna y certifique. Se le informa cobro del IVA del 19 sobre los trabajos realizados para la construccin de la red interna.Se toma como referencia la direccin CR 9 D CL 49 C -42 INTERIOR 117   tel. 3192639689  id a2924124-b080-4e37-8a7c-b27ef8b5d670  login dsepubla Pedido automatico desde solicitud de sericio de energa</t>
  </si>
  <si>
    <t>'054029409300420200</t>
  </si>
  <si>
    <t>PED-3536717-S7Z7</t>
  </si>
  <si>
    <t>'CL 49 CR 14 A -87 (INTERIOR 3308 )'</t>
  </si>
  <si>
    <t>Jose Ancisar Lopez Garcia</t>
  </si>
  <si>
    <t xml:space="preserve"> 19-SEP-2025 19:00:14 -- EPMCRMSVPRD Sr. Jos acizar lopez garcia con cdula 71740784  afirma es propietario del inmueble solcita nueo sericio de energa para mpio medellin  barrio los cerros buenos aires  requiere sericio bsico residencial a 110 V piso  2 solicita que EPM instale la acometida y contador . Se toma como referencia la direccin CL 49 CR 14 A -87 INTERIOR 3307  tel. 3054840543  id 55325de8-b01f-4cd7-a8e7-2aa4f121ad97 login lasquemPedido automatico desde solicitud de sericio de energa</t>
  </si>
  <si>
    <t>'054119004100873308</t>
  </si>
  <si>
    <t>.04</t>
  </si>
  <si>
    <t xml:space="preserve"> 22-09-2025 14:25:44--FNXWEAPICRMPROD-460 FALTAN LOS ACRILICOS DEL GABINETE X CARLOS IDARRAGA  Sr Diego Luis Londoño  solicita reprogramar Ya tiene los pendientes listos Por faor comunicarse antes de ir al 3016372073  6c2676f6-8bd0-4911-a25b-7edd4a2d51a3 rsalazal 19-09-2025 11:49:18--AVILLEGAMOD-460 FALTAN LOS ACRILICOS DEL GABINETE X CARLOS IDARRAGA -</t>
  </si>
  <si>
    <t xml:space="preserve"> 22-09-2025 14:23:45--FNXWEAPICRMPROD-460 FALTAN LOS ACRILICOS DEL GABINETE X CARLOS IDARRAGA  Sr Diego Luis Londoño  solicita reprogramar Ya tiene los pendientes listos Por faor comunicarse antes de ir al 3016372073  6c2676f6-8bd0-4911-a25b-7edd4a2d51a3 rsalazal 19-09-2025 11:49:44--AVILLEGAMOD-460 FALTAN LOS ACRILICOS DEL GABINETE X CARLOS IDARRAGA -</t>
  </si>
  <si>
    <t>PED-3534232-S6P7</t>
  </si>
  <si>
    <t>'CL 48 DD CR 99 CC -8 (INTERIOR 109 )'</t>
  </si>
  <si>
    <t>1.24</t>
  </si>
  <si>
    <t>Juan Camilo Valencia Sanchez</t>
  </si>
  <si>
    <t xml:space="preserve"> 19-SEP-2025 09:28:05 -- EPMCRMSVPRD La señora Diana Marcela Barrera Montoya en calidad de autorizada solicita solicita sericio de H.V  construccin domiicliaria acometida y medidor del sericio energa a nombre de Juan Camilo Valencia Sanchez con CC 1.128.482.955 para la direccin CL 48 DD CR 99 CC -8 INTERIOR 109  en Medelln. Presenta CC formulario carn ELECTRICISTA con matrcula 73169005-128259 declaracin de cumplimiento y factura de ecino con contrato 159613. Sujeto a erificacin en terreno Nos solicita el faor de llamar antes de ir al tel. 3214853206Pedido automatico desde solicitud de sericio de energa</t>
  </si>
  <si>
    <t>'054918449330080109</t>
  </si>
  <si>
    <t>PED-3485461-J9F6</t>
  </si>
  <si>
    <t>'CL 48 EE CR 99 DD -154 (INTERIOR 331 )'</t>
  </si>
  <si>
    <t>Ricardo Andres Cardona Escudero</t>
  </si>
  <si>
    <t xml:space="preserve"> 19-09-2025 15:49:33-CGONZALAMOD-Se reprograma pedido. 01-09-2025 12:51:53--JATEHOTMOD-Instalacin en plan integral pendiente por inicio de nueo contrato autoriza interentora  correo jue 14082025 9:33 a.m.-</t>
  </si>
  <si>
    <t>'054918559441540331</t>
  </si>
  <si>
    <t>PED-3533657-F5S8</t>
  </si>
  <si>
    <t>'CL 49 B CR 99 EE -221 (INTERIOR 301 )'</t>
  </si>
  <si>
    <t>Jose Manuel Castrillon Castaño</t>
  </si>
  <si>
    <t xml:space="preserve"> 18-SEP-2025 16:08:35 -- EPMCRMSVPRD Jos Manuel Castrilln CastañoCC. 1193071398Tels. 3046247853castrilloncastanojosemanuelgmail.comCL 49 B CR 99 EE -221 INTERIOR 301 Cliente solicita HV energa presenta documentos completos faor llamar antes de ir gracias.TE:https:solicitudmatricula.conte.org.co:8080VAADINdynamicresource0aee536ed-526f-4540-bbd0-8c2a677bec33Resolucion20Matricula2020157597.pdfPedido automatico desde solicitud de sericio de energa</t>
  </si>
  <si>
    <t>9.5</t>
  </si>
  <si>
    <t>'054919209552210301</t>
  </si>
  <si>
    <t>PED-3538937-P6C0</t>
  </si>
  <si>
    <t>'CR 99 CC CL 48 DD -33 (INTERIOR 201 )'</t>
  </si>
  <si>
    <t>Andres Felipe Vasquez Londoño</t>
  </si>
  <si>
    <t>afv200055@gmail.com</t>
  </si>
  <si>
    <t xml:space="preserve"> 22-SEP-2025 13:51:21 -- EPMCRMSVPRD .CR 99 CC CL 48 DD -33 INTERIOR 201   MEDELLN ANTIOQUIA San Cristobal Andres Felipe Vasquez Londoño cel 3022147486HV Residencial Pedido automatico desde solicitud de sericio de energa</t>
  </si>
  <si>
    <t>'054929338440330201</t>
  </si>
  <si>
    <t>5.07</t>
  </si>
  <si>
    <t>PED-3522698-T8Q6</t>
  </si>
  <si>
    <t>'CL 53 CR 2 C -39 (INTERIOR 211 )'</t>
  </si>
  <si>
    <t xml:space="preserve"> 22-09-2025 11:06:59--FNXWEAPICRMPROD-se comunica el sr Yonilis Jordan Rios solicitando reprogramar informa que el problema de orden publico ya finalizo tel:3207290167  id:fe884de5-708d-4653-924c-f6745393f3f2 mgomez406 NO SE PUEDE ATENDER POR ORDEN PUBLICO X CARLOS IDARRAGA  16-09-2025 11:49:00--LTOROGMOD-406 NO SE PUEDE ATENDER POR ORDEN PUBLICO X CARLOS IDARRAGA -</t>
  </si>
  <si>
    <t>'055013002300390211</t>
  </si>
  <si>
    <t>PED-3536910-Z2V4</t>
  </si>
  <si>
    <t>'CL 56 CR 8 -56 (INTERIOR 315 )'</t>
  </si>
  <si>
    <t>Carlos Arturo Serna Hincapie</t>
  </si>
  <si>
    <t xml:space="preserve"> 20-SEP-2025 14:37:29 -- EPMCRMSVPRD Sr. Carlos Arturo Serna Hincapi con cdula 71712383 afirma es propietario del inmueble solcita nueo sericio de energa para mpio Medelln barrio Caicedo requiere sericio bsico residencial a 110 V piso 3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56 CR 8 -56 VILLA LILLIAM MEDELLN ANTIOQUIA tel. 3113868165 id 408efcc4-9bec-40c5-ba6b-2e75a87f5491 login turangoPedido automatico desde solicitud de sericio de energa</t>
  </si>
  <si>
    <t>'055016008000560315</t>
  </si>
  <si>
    <t>PED-3533511-X5M2</t>
  </si>
  <si>
    <t>'CL 56 CR 8 A -39'</t>
  </si>
  <si>
    <t>Maibelliny Sanchez Arenas</t>
  </si>
  <si>
    <t xml:space="preserve"> 18-SEP-2025 15:14:47 -- EPMCRMSVPRD Sra. Maibelline Sanchez Arena con cdula 1128398771 afirma es usuaria de la iienda solcita nueo sericio de energa para mpio Medelln barrio Caicedo Villalina parte baja requiere sericio bsico residencial a 110 V piso 2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56 CR 8 a -39 tel. 3137301861 id ebe4a4ff-6b7c-43b1-8b0e-3f45500c18cd mubarnesPedido automatico desde solicitud de sericio de energa</t>
  </si>
  <si>
    <t>'055016008100390000</t>
  </si>
  <si>
    <t>PED-3537611-S5W3</t>
  </si>
  <si>
    <t>'CL 53 CR 10 C -12 (INTERIOR 203 )'</t>
  </si>
  <si>
    <t>Mariela De jesus Hernandez Aguirre</t>
  </si>
  <si>
    <t>medelllin</t>
  </si>
  <si>
    <t xml:space="preserve"> 22-SEP-2025 08:38:27 -- EPMCRMSVPRD Se presenta Mariela De Jess Hernndez con CC 24742181 en calidad de PROPIETARIA solicita Habilitacin Viienda para la direccin en CL 53 CR 10 C -12 INTERIOR 203  Municipio Medelln Barrio Caicedo.Presenta: Solicitud diligenciada Factura de la iienda sericio de acueducto N 13165876  Declaracin de cumplimiento Copia de matrcula profesionalContacto: Mariela Hernandez Cel. 3125978879SUJETO A VERIFICACINNOTA: Faor llamar antes de isitar casa sola.Pedido automatico desde solicitud de sericio de energa</t>
  </si>
  <si>
    <t>'055113000300120203</t>
  </si>
  <si>
    <t>PED-3538992-H6H9</t>
  </si>
  <si>
    <t>'CL 56 AA CR 14 B -32 (INTERIOR 122 )'</t>
  </si>
  <si>
    <t>Duvan Mena Quejada</t>
  </si>
  <si>
    <t>duvanmcc@gmail.com</t>
  </si>
  <si>
    <t xml:space="preserve"> 22-SEP-2025 14:03:55 -- EPMCRMSVPRD Solicita h para la direccion CL 56 AA CR 14 B -32 INTERIOR 122 medellin anexa cuenta con contrato 5269353. cedula declaracin de cumplimiento matricula telefono contacto 3007047049 llamar antes de ir. Pedido automatico desde solicitud de sericio de energa</t>
  </si>
  <si>
    <t>'055116114200320122</t>
  </si>
  <si>
    <t>PED-2941740-N6P4</t>
  </si>
  <si>
    <t>'CR 10 CL 55 -137 (INTERIOR 301 )'</t>
  </si>
  <si>
    <t>Ana Lucia Montoya Perez</t>
  </si>
  <si>
    <t>'055120005001370301</t>
  </si>
  <si>
    <t>PED-3472755-Y1R0</t>
  </si>
  <si>
    <t>'CR 18 A CL 56 FB -14 (INTERIOR 202 )'</t>
  </si>
  <si>
    <t>Gloria Patricia Gomez Rodriguez</t>
  </si>
  <si>
    <t xml:space="preserve"> 19-09-2025 15:47:28-CGONZALAMOD-Se reprograma pedido. 01-09-2025 12:51:25--JATEHOTMOD-Instalacin en plan integral pendiente por inicio de nueo contrato autoriza interentora  correo jue 14082025 9:33 a.m.-</t>
  </si>
  <si>
    <t>'055128106620140202</t>
  </si>
  <si>
    <t>PED-3472777-X4C8</t>
  </si>
  <si>
    <t>'CR 18 A CL 56 FB -14 (INTERIOR 302 )'</t>
  </si>
  <si>
    <t xml:space="preserve"> 19-09-2025 15:48:17-CGONZALAMOD-Se reprograma pedido. 01-09-2025 12:51:39--JATEHOTMOD-Instalacin en plan integral pendiente por inicio de nueo contrato autoriza interentora  correo jue 14082025 9:33 a.m.-</t>
  </si>
  <si>
    <t>'055128106620140302</t>
  </si>
  <si>
    <t>PED-3524007-D8Z7</t>
  </si>
  <si>
    <t>'CL 56 BD CR 21 -5 (INTERIOR 301 )'</t>
  </si>
  <si>
    <t xml:space="preserve"> 22-09-2025 07:40:09--FNXWEAPICRMPROD-22.09.2025Se comunica tt ose Danilo Enciso Franco e informa que ya tiene los permisos pertinentes. Llamar antes de ir 3217318683id: 512c4313-8240-4ec3-a4b3-480abb6d98fe413 -405 FALTA DECL CUMPL Y PERMISOS X CARLOS IDARRAGA  17-09-2025 07:35:09--LTOROGMOD-413 -405 FALTA DECL CUMPL Y PERMISOS X CARLOS IDARRAGA -</t>
  </si>
  <si>
    <t>'055216241000050301</t>
  </si>
  <si>
    <t>PED-3538425-Y2F7</t>
  </si>
  <si>
    <t>'CL 56 BD CR 21 -28'</t>
  </si>
  <si>
    <t>Blanca Eligia Restrepo Maya</t>
  </si>
  <si>
    <t xml:space="preserve"> 22-SEP-2025 11:54:32 -- EPMCRMSVPRD Se presenta la señora Blanca Eligia Restrepo Maya con cdula 32341171 solicitando el sericio de energa HV para la CL 56 BD CR 21 -28 de Medelln barrio Enciso solicita que se certifique la parte interna e instalar la externa con medidor y acometida anexa factura y cdula telfono: 3042660839. Llamar antes de ir ya que es una persona de edad y requiere que aisen con tiempo.Pedido automatico desde solicitud de sericio de energa</t>
  </si>
  <si>
    <t>'055216241000280000</t>
  </si>
  <si>
    <t>'CL 56 BD CR 21 -39'</t>
  </si>
  <si>
    <t>Maria Lucelly Quintero Quintero</t>
  </si>
  <si>
    <t xml:space="preserve"> 20-09-2025 11:42:59-AVILLEGAMOD-. 28-AUG-2025 15:19:28 -- EPMCRMSVPRD Pedido HV  INTERNA ingresado por Control PrdidasUsuario: Mara Lucelly Quintero QuinteroCedula: 21778849Celular: 3137022981Direccin: CL 56 BD CR 21 -39Pedido automatico desde solicitud de sericio de energa01-Sep-2025 -- Actualizacion masia por pendientes de atencion WO0000003084835</t>
  </si>
  <si>
    <t>PED-3477301-C3M3</t>
  </si>
  <si>
    <t>'CL 57 D CR 24 B -64'</t>
  </si>
  <si>
    <t>Sandra Maria Narciso Atehortua</t>
  </si>
  <si>
    <t xml:space="preserve"> 22-09-2025 10:25:12--FNXWEAPICRMPROD-usuaria solicita isita llamar antes de ir :sandra maria narchijo  tel:3105318065 id:e683606e-d4e1-44d7-9193-ab5ebbb4092ekespinopSra Sandra Narciso solicita nuea isita ya cuenta con la documentacin  id c36dc332-3b43-4e6d-8347-c096d137c16d ltangan 413.TENER LA TARJETA PROFESIONAL DEL TCNICO ELECTRICISTA LA USUARIA NO ME PRESENTA LOS DOCUMENTOS DEL ELECTRICISTA Y  SE AVERIGUA EN SISTEMA Y EST TODA LA INFORMACIN ALL MENOS LA TARJETA DEL TCNICO ELECTRICISTA. Jhon Zapata 15082025 12:12:04 20-09-2025 11:13:54--AVILLEGAMOD-414 CASA SOLA NO HABIAN LLAVES PARA REVISAR X CARLOS IDARRAGA -</t>
  </si>
  <si>
    <t>PED-3535000-R4H0</t>
  </si>
  <si>
    <t>'CR 25 AA CL 56 EE -56 (INTERIOR 9901 )'</t>
  </si>
  <si>
    <t>Margarita Maria Usuga</t>
  </si>
  <si>
    <t xml:space="preserve"> 19-SEP-2025 12:20:58 -- EPMCRMSVPRD La señora Luz Marina suga en calidad de autorizada solicita sericio de H.V construccin  acometida y medidor en el sericio de energa a nombre de Margarita Mara suga con CC 39.183.623 para la direccin CR 25 AA CL 56 EE -56 INTERIOR 9901  en Medelln. Presenta CC formulario carn ELECTRICISTA con matrcula 70064211-55145 declaracin de cumplimiento y factura de ecino contrato 1129847. Sujeto a erificacin en terreno Nos solicita el faor de llamar antes de ir al tel. 3103959365.Pedido automatico desde solicitud de sericio de energa</t>
  </si>
  <si>
    <t>'055225116550569901</t>
  </si>
  <si>
    <t>PED-3488706-Z9R9</t>
  </si>
  <si>
    <t>'CR 27 A CL 53 -598 (INTERIOR 201 )'</t>
  </si>
  <si>
    <t>Margarita Maria Alzate Alzate</t>
  </si>
  <si>
    <t xml:space="preserve"> 19-09-2025 16:14:06--FNXWEAPICRMPROD-405.PERMISO POR ESCRITO CON NOMBRE FIRME Y  DE CDULA DE LOS VECINOS PARA INSTALAR LA ACOMETIDA POR FACHA VECINA. 413.TENER EL NUEVO FORMATO DE LA DECLARACIN DE CUMPLIMIENTO QUE TENGA LA RESOLUCIN 40117-2-4-2024.440.TERMINAR DE LLEVAR EL CABLE EL NMERO 8  HASTA DONDE VA A QUEDAR LOS CONTADORES DE ENERGA.NORMA: RA8-020. Jhon Zapata-------- 1909 4:13 p.m  Se reagenda  ID: 071c7701-e4c8-4865-9770-18965d3f5488  zrestrep 26-08-2025 16:01:02--NCORRRMOD-405.PERMISO POR ESCRITO CON NOMBRE FIRME Y  DE CDULA DE LOS VECINOS PARA INSTALAR LA ACOMETIDA POR FACHA VECINA. 413.TENER EL NUEVO FORMATO DE LA DECLARACIN DE CUMPLIMIENTO QUE TENGA LA RESOLUCIN 40117-2-4-2024.440.TERMINAR DE LLEVAR EL CABLE EL NMERO 8  HASTA DONDE VA A QUEDAR LOS CONTADORES DE ENERGA.NORMA: RA8-020. Jhon Zapata-</t>
  </si>
  <si>
    <t>'055227103005980201</t>
  </si>
  <si>
    <t xml:space="preserve"> 22-09-2025 08:57:42--FNXWEAPICRMPROD-Usuario ya realizo las modificaciones correspondientes programar de nueo la isita. 413 FALTA DECL CUMPL  X CARLOS IDARRAGA  19-09-2025 11:43:03--AVILLEGAMOD-413 FALTA DECL CUMPL  X CARLOS IDARRAGA -</t>
  </si>
  <si>
    <t>PED-3535732-B1V6</t>
  </si>
  <si>
    <t>'CL 62 C CR 92 A -28 (INTERIOR 202 )'</t>
  </si>
  <si>
    <t>Carlos Alberto Lopez Gomez</t>
  </si>
  <si>
    <t xml:space="preserve"> 19-SEP-2025 16:19:21 -- EPMCRMSVPRD Usuario en calidad de propietario Carlos Alberto Lopez Gomez con cedula 71704766 solicita instalacin del sericio de energa por HV para la direccin CL 62 C CR 92 A -28 INTERIOR 202  en el municipio de Medelln barrio Robledo-Fuente Clara. Presenta todos los documentos diligenciados declaracin de cumplimiento de la red interna cedula original y factura con contrato No.774252 del ecino mas cercano. Contacto Patricia Moreno 3117261543 3146257232. Faor llamar antes de realizar la isita. El pedido se ingresa sujeto a la erificacin en el terreno.Pedido automatico desde solicitud de sericio de energa</t>
  </si>
  <si>
    <t>'056912302100280202</t>
  </si>
  <si>
    <t>PED-3513312-H4W1</t>
  </si>
  <si>
    <t>'CL 28 CR 65 -25 (INTERIOR 305 )'</t>
  </si>
  <si>
    <t xml:space="preserve"> 22-09-2025 13:46:49--FNXWEAPICRMPROD-se comunica el sra Yesenia Toro solicitando reprogramar adicional solicita tambin comunicarse antes de ir al sitio tel:3107400623 - 3147243997  id:dcff3b3e-305b-4b6b-a9ed-dd08a92a6546 mgomezCASA SOLA Y NO CONTESTAN X ORLANDO TORRES 10-09-2025 10:53:50--AVILLEGAMOD-414 CASA SOLA Y NO CONTESTAN X ORLANDO TORRES-</t>
  </si>
  <si>
    <t>'072618005000250305</t>
  </si>
  <si>
    <t>PED-3533455-D4T8</t>
  </si>
  <si>
    <t>'CL 55 CR 58 FF -45 (INTERIOR 201 )'</t>
  </si>
  <si>
    <t>Luz Marina Heredia Marin</t>
  </si>
  <si>
    <t xml:space="preserve"> 18-SEP-2025 15:19:53 -- EPMCRMSVPRD En calidad de Luz Marina Heredia Marn con CC: 32506853 solicita la instalacin del medidor de energa CL 55 CR 58 FF -45 INTERIOR 9901  en Itag contrato 2447864. Presenta cedula factura formatos de epm declaracin matricula profesional electricista. Pedido automatico desde solicitud de sericio de energa</t>
  </si>
  <si>
    <t>'075515008660450201</t>
  </si>
  <si>
    <t>PED-3533494-F5R8</t>
  </si>
  <si>
    <t>'CL 55 CR 58 FF -45 (INTERIOR 301 )'</t>
  </si>
  <si>
    <t xml:space="preserve"> 18-SEP-2025 15:23:56 -- EPMCRMSVPRD En calidad de Luz Marina Heredia Marn con CC: 32506853 solicita la instalacin del medidor de energa 32506853 en Itag contrato 2447864. Presenta cedula factura formatos de epm declaracin matricula profesional electricista. Pedido automatico desde solicitud de sericio de energa</t>
  </si>
  <si>
    <t>'075515008660450301</t>
  </si>
  <si>
    <t>PED-3535764-L5C4</t>
  </si>
  <si>
    <t>'CL 34 B CR 112 E -42 (INTERIOR 122 )'</t>
  </si>
  <si>
    <t>Lina Becerra</t>
  </si>
  <si>
    <t xml:space="preserve"> 19-SEP-2025 16:28:24 -- EPMCRMSVPRD Sr. Lina Marcela Becerra con cdula 1039455639 afirma es propietario del inmueble solcita nueo sericio de energa para mpio MEDELLN barrio EL CORAZN requiere sericio bsico residencial a 110 V piso 1 solicita que EPM instale la red elctrica interna y certifique. Carga mxima requerida en KVA: 90Niel de tensin: 1Tipo de sericio solicitado: Nuea cargaHay red elctrica cercana al predio: SiDistancia en metros:10Se toma como referencia la direccin CL 34 B CR 112 E -42 INTERIOR 120  EL CORAZN MEDELLN ANTIOQUIA tel. 3117918924 id a2d207d1-b90a-4ff9-b2aa-297cefe6b1aa login yalzasep.Pedido automatico desde solicitud de sericio de energa</t>
  </si>
  <si>
    <t>'083114202500420122</t>
  </si>
  <si>
    <t>PED-3535065-C5Z8</t>
  </si>
  <si>
    <t>'CL 34 CC CR 116 -70 (INTERIOR 101 )'</t>
  </si>
  <si>
    <t>Carlos Mario Alvarez Alvarez</t>
  </si>
  <si>
    <t xml:space="preserve"> 19-SEP-2025 12:55:09 -- EPMCRMSVPRD Propietario solicita sericio de energa por HV para la instalacin CL 34 CC CR 116 -70 INTERIOR 101  Medelln presenta formularios diligenciados cdula retie contrato ecino 674421. Faor comunicarse antes de ir al cel. 3218766745Sujeto a erificacinPedido automatico desde solicitud de sericio de energa</t>
  </si>
  <si>
    <t>'083114336000700101</t>
  </si>
  <si>
    <t>PED-3535101-J7Z6</t>
  </si>
  <si>
    <t>'CL 34 CC CR 116 -70 (INTERIOR 102 )'</t>
  </si>
  <si>
    <t>Dairo Arley Arango Toro</t>
  </si>
  <si>
    <t xml:space="preserve"> 19-SEP-2025 13:19:48 -- EPMCRMSVPRD En calidad de propietario solicita sericio de H.V construccin acometida y medidor en el sericio de energa a nombre de Dairo Arley Arango Toro con CC 1.038.335.357 para la direccin CL 34 CC CR 116 -70 INTERIOR 102  en Medelln. Presenta CC formulario carn ELECTRICISTA con matrcula 3351817-05205-03979 declaracin de cumplimiento y factura de ecino con contrato 674421.Sujeto a erificacin en terreno Nos solicita el faor de llamar antes de ir al tel. 3025242238Pedido automatico desde solicitud de sericio de energa</t>
  </si>
  <si>
    <t>'083114336000700102</t>
  </si>
  <si>
    <t>PED-3461454-P0H7</t>
  </si>
  <si>
    <t>'CL 36 C CR 116 B -5'</t>
  </si>
  <si>
    <t>Sandra Milena Garces Gañan</t>
  </si>
  <si>
    <t xml:space="preserve"> 19-09-2025 15:46:07-CGONZALAMOD-Se reprograma pedido. 23-08-2025 14:28:22--JATEHOTMOD-Instalacin en plan integral pendiente por inicio de nueo contrato autoriza interentora correo eniado jue 14082025 9:33 a.m.-</t>
  </si>
  <si>
    <t>'083116306200050000</t>
  </si>
  <si>
    <t>PED-3469653-Q0L9</t>
  </si>
  <si>
    <t>'CL 39 CR 117 D -14 (INTERIOR 301 )'</t>
  </si>
  <si>
    <t>Reinel De Jesus Osorio Acevedo</t>
  </si>
  <si>
    <t xml:space="preserve"> 22-09-2025 08:34:19--FNXWEAPICRMPROD-405-presentar permiso a terceros firmado para apoyar acometida por fachada ecina 413-presentar declaracin de cumplimiento con la nuea resolucin 40117 470-la caja hermtica debe cumplir altura debe estar a 1.7 CM isor Camilo PerezSr. Reinel Osorio solicita reprogramar pedido de HV PED-3469653-Q0L9 con solicitud 23509669 indica que ya tiene pendientes terminados solicita que se comuniquen antes de ir para poder estar pendientes tel: 3207228966 a9e638ba-770e-4808-b55e-2d981bad9e23 jsalalop 26-08-2025 15:55:45--NCORRRMOD-405-presentar permiso a terceros firmado para apoyar acometida por fachada ecina 413-presentar declaracin de cumplimiento con la nuea resolucin 40117 470-la caja hermtica debe cumplir altura debe estar a 1.7 CM isor Camilo Perez-</t>
  </si>
  <si>
    <t>'083119007400140301</t>
  </si>
  <si>
    <t>PED-3516591-C6K1</t>
  </si>
  <si>
    <t>'CL 39 B CR 115 B -83 (INTERIOR 334 )'</t>
  </si>
  <si>
    <t xml:space="preserve"> 22-09-2025 13:46:49--FNXWEAPICRMPROD-22092025 - 12:45 pmSr. DIANA MARIA LARCEN solicita reprogramar pedido ya se encuentra con pendientes OK por faor comunicarse con el usuario antes de isitar el predio numero de contacto 3003978515 ID:e0ed6696-ef4f-4ea7-89aa-b3f3ff24e085 lnunezri414 USUARIO NO CONTESTAN Y CASA CON MENOR DE EDAD X JONNY G  13-09-2025 09:55:36--AVILLEGAMOD-414 USUARIO NO CONTESTAN Y CASA CON MENOR DE EDAD X JONNY G -</t>
  </si>
  <si>
    <t>'083119205200830334</t>
  </si>
  <si>
    <t>PED-3533534-X3J0</t>
  </si>
  <si>
    <t>'CR 110 CL 34 CC -162 (INTERIOR 201 )'</t>
  </si>
  <si>
    <t>Martha Cecilia Perez Marin</t>
  </si>
  <si>
    <t xml:space="preserve"> 18-SEP-2025 15:23:36 -- EPMCRMSVPRD Sr. Marta Cecilia Prez Marin con cdula 42781650 afirma es propietario del inmueble solicita nueo sericio de energa para mpio MEDELLN ANTIOQUIA barrioereda LAS INDEPENDENCIAS requiere sericio bsico residencial a 110 V solicita que EPM instale la red externa. Carga mxima: 9 KVANiel de tensin: 1Tipo de sericio solicitado: Nuea cargaHay red elctrica cercana al predio: SiDistancia en metros:10Se toma como referencia la direccin CR 110 CL 34 CC -162 tel 3112404777-3146201928 id 06128d1d-c0c5-4de3-ba59-f05531deeba7 aestrmon Pedido automatico desde solicitud de sericio de energa</t>
  </si>
  <si>
    <t>'083120004331620201</t>
  </si>
  <si>
    <t>PED-3521895-L1X0</t>
  </si>
  <si>
    <t>'CR 111 B CL 34 CC -95 (INTERIOR 201 )'</t>
  </si>
  <si>
    <t xml:space="preserve"> 19-09-2025 13:49:45--FNXWEAPICRMPROD-19.09.2025Se comunica la tt Jessica Alexandra Reina Arcila e informa que ya tiene la instalacin completa. Llamar antes de ir 3137325309 id: 73c469cc-0212-44da-941e-9cd4d4d192d0 dsepubla422 FALTA 1 CURCUITO ELECTRICO X JONNY G  18-09-2025 10:31:17--AVILLEGAMOD-422 FALTA 1 CURCUITO ELECTRICO X JONNY G -</t>
  </si>
  <si>
    <t>'083121204330950201</t>
  </si>
  <si>
    <t>PED-3538921-J5P8</t>
  </si>
  <si>
    <t>'CL 45 A CR 105 -5 (INTERIOR 301 )'</t>
  </si>
  <si>
    <t>Maria Teresa Ramirez</t>
  </si>
  <si>
    <t>rmt5509@gmail.com</t>
  </si>
  <si>
    <t xml:space="preserve"> 22-SEP-2025 13:45:41 -- EPMCRMSVPRD Maria Teresa Ramirez con documento No 41.727.550 celular 3113761937 solicita sericio de energa por HV para la direccin CL 45 A CR 105 -5 INTERIOR 301  Medelln barrio San jaier sector Antonio Nariño para que la empresa le instale medidor y la red externa. Presenta formatos diligenciados carta RETIE y carn CONTE del tcnico electricista factura de otro sericio No. 13221581  y cdula. Sujeto a erificacin en terreno. Pedido automatico desde solicitud de sericio de energa</t>
  </si>
  <si>
    <t>'084015105000050301</t>
  </si>
  <si>
    <t>PED-3538982-N8Y7</t>
  </si>
  <si>
    <t>'CL 45 A CR 105 -5 (INTERIOR 302 )'</t>
  </si>
  <si>
    <t xml:space="preserve"> 22-SEP-2025 14:01:54 -- EPMCRMSVPRD Maria Teresa Ramirez con documento No 41.727.550 celular 3113761937 solicita sericio de energa por HV para la direccin CL 45 A CR 105 -5 INTERIOR 301  Medelln barrio San jaier sector Antonio Nariño para que la empresa le instale medidor y la red externa. Presenta formatos diligenciados carta RETIE y carn CONTE del tcnico electricista factura de otro sericio No. 13221582 y cdula. Sujeto a erificacin en terreno.Pedido automatico desde solicitud de sericio de energa</t>
  </si>
  <si>
    <t>'084015105000050302</t>
  </si>
  <si>
    <t>'CL 55 CR 103 DA -80 (INTERIOR 312 )'</t>
  </si>
  <si>
    <t>yurleisy valencia jordan</t>
  </si>
  <si>
    <t xml:space="preserve"> 22-09-2025 14:03:04-LPERRMOD-. 27-AUG-2025 11:18:54 -- EPMCRMSVPRD Sra Yurleisy Valencia Jordan con cc 1010104623 en calidad de propietaria solicita HV a 110   mun medellinbarrio olaya herrera dir CL 55 CR 103 DA -80 INTERIOR 312  tel: 3213363705  tiene red interna instalada y certificada  id 59f9c2e7-c19e-48df-ad0c-162324aed6eb  ltanganPedido automatico desde solicitud de sericio de energa01-Sep-2025 -- Actualizacion masia por pendientes de atencion WO0000003084835</t>
  </si>
  <si>
    <t>PED-3538241-D6W1</t>
  </si>
  <si>
    <t>'CL 55 CR 103 DA -414 (INTERIOR 121 )'</t>
  </si>
  <si>
    <t>Luz Meri Caravallo Vasquez</t>
  </si>
  <si>
    <t xml:space="preserve"> 22-SEP-2025 11:15:31 -- EPMCRMSVPRD Usuaria en calidad de propietaria solicita energa HV con redes internas. 3173766532.Pedido automatico desde solicitud de sericio de energa</t>
  </si>
  <si>
    <t>'085015003414140121</t>
  </si>
  <si>
    <t>PED-3535624-D8T4</t>
  </si>
  <si>
    <t>'CL 52 CR 124 -53 (INTERIOR 104 )'</t>
  </si>
  <si>
    <t>Maria Isabel Morales gallego</t>
  </si>
  <si>
    <t xml:space="preserve"> 19-SEP-2025 15:49:09 -- EPMCRMSVPRD Sr. Isabel Morales con cdula 1123530757 afirma es propietario del inmueble solcita nueo sericio de energa para mpio MEDELLN barrio SAN JAVIER LA LOMA requiere sericio bsico residencial a 110 V piso 1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10Se toma como referencia la direccin CL 52 CR 124 -53 INTERIOR 102  MEDELLN ANTIOQUIA tel. 3001564727 id 746c29dd-f4c4-494a-8006-04555c03726a login yalzasep.Pedido automatico desde solicitud de sericio de energa</t>
  </si>
  <si>
    <t>'085212004000530104</t>
  </si>
  <si>
    <t>.02</t>
  </si>
  <si>
    <t>PED-3535050-Y3F9</t>
  </si>
  <si>
    <t>'CR 120 FF CL 54 -247 (INTERIOR 127 )'</t>
  </si>
  <si>
    <t>Luz Yaned Quiroz Bran</t>
  </si>
  <si>
    <t xml:space="preserve"> 19-SEP-2025 12:47:11 -- EPMCRMSVPRD Sra Luz Yaned Quiroz Bran cc: 32104272 solicita h contador  acometida  informa que ya tiene la red interna instalada y certificada por particular  desde la linea se informan requisitos y esta conforme y los acepta Medelln Barrio San Jaier La Loma casa de segundo piso ubicada al lado de la direccin de referencia CR 120 FF CL 54 -247 INTERIOR 127  id: 35e7524b-9e86-41d1-94a4-7e4198cf9f57esolartecPedido automatico desde solicitud de sericio de energa</t>
  </si>
  <si>
    <t>'085220664002470127</t>
  </si>
  <si>
    <t>PED-3486605-L0C5</t>
  </si>
  <si>
    <t>'CL 58 CR 131 A -52 (INTERIOR 202 )'</t>
  </si>
  <si>
    <t>.97</t>
  </si>
  <si>
    <t>Lehanny Hernandez Cano</t>
  </si>
  <si>
    <t xml:space="preserve"> 19-09-2025 16:01:13-CGONZALAMOD-Se reprograma pedido. 01-09-2025 12:52:07--JATEHOTMOD-Instalacin en plan integral pendiente por inicio de nueo contrato autoriza interentora  correo jue 14082025 9:33 a.m.-</t>
  </si>
  <si>
    <t>'085318001100520202</t>
  </si>
  <si>
    <t>PED-3538766-N3M7</t>
  </si>
  <si>
    <t>'CL 62 CR 109 A -5'</t>
  </si>
  <si>
    <t>Norberto Jordan Dominguez</t>
  </si>
  <si>
    <t xml:space="preserve"> 22-SEP-2025 12:52:41 -- EPMCRMSVPRD Se presenta el señor Fredyd Ortega 71.940.020 en calidad de electricista del señor Norberto Jordan Dominguez con cdula 94.305.681 de Palmira. Solicita conexin del sericio de energa por HV para la direccin CL 62 CR 109 A -5 Barrio Robledo las Margaritas municipio de Medelln. Informa que el inmueble solo tiene la red interna. Falta la acometida y el medidor. Documentos que presenta: formulario P-689 alor agregado diligenciado declaracin de cumplimiento matricula profesional del electricista Contrato ecino 13000401 con la direccin CL 62 CR 109 A -11 formato solicitud del sericio energa E1. Por faor llamar al contacto: Norberto Jordan Dominguez. Numero de contacto 320 688 3672 la casa permanece sola. Pedido sujeto a alidacin en terreno.Pedido automatico desde solicitud de sericio de energa</t>
  </si>
  <si>
    <t>'086012009100050000</t>
  </si>
  <si>
    <t>PED-3281757-L7L7</t>
  </si>
  <si>
    <t>'CL 65 CR 140 -93 (INTERIOR 131 )'</t>
  </si>
  <si>
    <t>Bibiana Marcela Torres Lezcano</t>
  </si>
  <si>
    <t xml:space="preserve"> 22-09-2025 14:01:09-LPERRMOD-. 30-08-2025 09:02:14-NCORRRMOD-23406988 13-04-2025 23:51:10--NCORRRMOD- 419 predio en construccin no habitable terminar construccin instalar baño CL 65 CR 140 93 int 131 Angel Rodriguez 11042025 16:55:11-01-Sep-2025 -- Actualizacion masia por pendientes de atencion WO0000003084835</t>
  </si>
  <si>
    <t>PED-3492505-N4L9</t>
  </si>
  <si>
    <t>'CL 65 CR 140 -93 (INTERIOR 331 )'</t>
  </si>
  <si>
    <t>Alejandra Maria Velez Ortiz</t>
  </si>
  <si>
    <t xml:space="preserve"> 22-09-2025 14:05:23-LPERRMOD-. 25-AUG-2025 10:45:11 -- EPMCRMSVPRD Se presenta el Victor Ortiz en calidad de electrico de la señora Alejandra Maria Velez Ortiz solicitando la conexin del sericio de energa por HV para la direccin CL 65 CR 140 -93 INTERIOR 331  Barrio Aguas Frias municipio de Medelln San Cristbal. Informa que ya tienen red interna. Falta la red externa y el medidor. Presenta formulario diligenciado declaracin de cumplimiento matricula profesional del electricista Contrato ecino 13062525 formato solicitud del sericio energa E1 formato P-689. por faor llamar al contacto: Alejandra Maria Velez Ortiz. Numero de contacto 3225622384. Pedido sujeto a alidacin en terreno.Pedido automatico desde solicitud de sericio de energa01-Sep-2025 -- Actualizacion masia por pendientes de atencion WO0000003084835</t>
  </si>
  <si>
    <t>PED-3245332-J7P8</t>
  </si>
  <si>
    <t>'CL 65 A CR 144 -56 (INTERIOR 1130 )'</t>
  </si>
  <si>
    <t>Nubia Estela Manco Durango</t>
  </si>
  <si>
    <t xml:space="preserve"> 22-09-2025 10:28:16--FNXWEAPICRMPROD-Usuario  Humberto Daid. Solicita la reprogramacin confirma que ya cumple con lo solicitado por el personal cel 3156972535 dea6ea40-5a8f-4cbf-b025-17ad6238e2b5ymunag 413 422 instalar mnimo 3 circuitos que cumpla norma retie en calibre 12 con brekes de 20 amp presentar declaracin de cumplimiento del electricista tubera PVC no puede ir expuesta Angel Rodriguez 18-03-2025 11:09:35--NCORRRMOD- 413 422 instalar mnimo 3 circuitos que cumpla norma retie en calibre 12 con brekes de 20 amp presentar declaracin de cumplimiento del electricista tubera PVC no puede ir expuesta Angel Rodriguez-</t>
  </si>
  <si>
    <t>'086415104000561130</t>
  </si>
  <si>
    <t>PED-3245084-J5P9</t>
  </si>
  <si>
    <t>'CL 65 A CR 144 -56 (INTERIOR 1131 )'</t>
  </si>
  <si>
    <t xml:space="preserve"> 22-09-2025 10:28:30--FNXWEAPICRMPROD-Usuario  Humberto Daid. Solicita la reprogramacin confirma que ya cumple con lo solicitado por el personal cel 3156972535 dea6ea40-5a8f-4cbf-b025-17ad6238e2b5ymunag  413 422 instalar mnimo 3 circuitos que cumpla norma retie en calibre 12 con brekes de 20 amp presentar declaracin de cumplimiento del electricista tubera PVC no puede ir expuesta Angel Rodriguez 18-03-2025 11:10:03--NCORRRMOD- 413 422 instalar mnimo 3 circuitos que cumpla norma retie en calibre 12 con brekes de 20 amp presentar declaracin de cumplimiento del electricista tubera PVC no puede ir expuesta Angel Rodriguez-</t>
  </si>
  <si>
    <t>'086415104000561131</t>
  </si>
  <si>
    <t>PED-3534649-T1K3</t>
  </si>
  <si>
    <t>'RURAL_116005322810100059_CL 31C 110A 50(101)'</t>
  </si>
  <si>
    <t>Luz Dary Mendoza Parra</t>
  </si>
  <si>
    <t xml:space="preserve"> 19-SEP-2025 10:23:18 -- EPMCRMSVPRD Llama Sr.  Luz Dary Mendoza con cdula 43839322 afirma es propietario del inmueble   solcita nueo sericio de energa para Municipio: Medelln  BarrioVereda: Beln Aguas Fras - Sector barrio nueo   requiere sericio bsico residencial a 110 V piso  1    Estrato: 2  Direccin de referencia: RURAL116005322810100000CL 31C 110A 50101 SAN PABLO MEDELLN ANTIOQUIA   Contrato: 12636113   Telfono: 3014890587    Id:  1446e4f8-bed6-40c6-b1b1-0fbe8422c8dc     Login: Trieagu Indica que ya Tiene red interna instalada y certificada solicita que EPM instale red externa y certifique  Pedido automatico desde solicitud de sericio de energa</t>
  </si>
  <si>
    <t>'116005322810100059</t>
  </si>
  <si>
    <t>PED-3436901-K1Y3</t>
  </si>
  <si>
    <t>'RURAL_122012560000000101'</t>
  </si>
  <si>
    <t>Edison Andres Jimenez Monsalve</t>
  </si>
  <si>
    <t xml:space="preserve"> 19-09-2025 09:18:37--FNXWEAPICRMPROD-se comunica el sr  dison Jimnez    para reprogramar en calidad del propietario   tel 3162586617   ID : 1d16e1ba-8190-47c1-9945-21827e4ff76c  lasquem419. An la iienda est en construccin falta baño cocina y entanas es un espacio muy reducido para ser habitable. Jhon Zapata 25-07-2025 10:33:35--NCORRRMOD-419. An la iienda est en construccin falta baño cocina y entanas es un espacio muy reducido para ser habitable.Jhon Zapata-</t>
  </si>
  <si>
    <t>'122012560000000101</t>
  </si>
  <si>
    <t>PED-3524195-X4S8</t>
  </si>
  <si>
    <t>marcevahos@gmail.com</t>
  </si>
  <si>
    <t xml:space="preserve"> 19-09-2025 10:49:42--FNXWEAPICRMPROD-El señor Hamilton larez solicita reprogramar pedido de energa Celular: 3103952441  OBSERVACIN IMPORTANTE: Faor llamar antes de ir para acordar a fecha y la hora de la cita y poder indicar cual es la iienda para la cual requiere el sericio o preguntar por Jairo Arango o Andrs Vahos Andrs WhatsApp 33641031898  6481bcc3-b22c-4ea7-aa54-1734775258d2  lsalazho414 NO SE LOCALIZA EL USUARIO Y NADIE LO CONOCE DONDE DA LA PAGINA 16-09-2025 12:54:25--LTOROGMOD-414 NO SE LOCALIZA EL USUARIO Y NADIE LO CONOCE DONDE DA LA PAGINA-</t>
  </si>
  <si>
    <t>'122023644000000011</t>
  </si>
  <si>
    <t>PED-3519485-C8H1</t>
  </si>
  <si>
    <t>'RURAL_122044530000000003'</t>
  </si>
  <si>
    <t>Javier  Correa Ardila</t>
  </si>
  <si>
    <t xml:space="preserve"> 10-SEP-2025 10:31:43 -- EPMCRMSVPRD Sr. Jaier correa   con cdula 19214824  Cel. 3043765078  Correo: correajaier515gmail.com en calidad de propietario  solicita HV 110 para un primer  Piso En el municipio de MEDELLIN SANTA ELENA  ereda EL CERRO  direccin RURAL122044530000000000 . Requiere que EPM instale y certifique la red interna y le instale el medidor y la acometida elctrica id. 32edf2e8-1a90-4e43-9d3d-340c118a0c5b   jmoraruCarga mxima requerida en KVA: 96Niel de tensin: 1Tipo de sericio solicitado: Nuea cargaHay red elctrica cercana al predio: SiPedido automatico desde solicitud de sericio de energa</t>
  </si>
  <si>
    <t>'122044530000000003</t>
  </si>
  <si>
    <t>PED-3342938-S9R8</t>
  </si>
  <si>
    <t>'RURAL_130023595050000003_Prov.130023595050000000'</t>
  </si>
  <si>
    <t>Damaso Villarreal Yepes</t>
  </si>
  <si>
    <t>damaso2796@gmail.com</t>
  </si>
  <si>
    <t xml:space="preserve"> 22-09-2025 11:23:48--FNXWEAPICRMPROD-419.An la iienda est en construccin falta baño cocina entanas y puertas principales y el piso para estar habitable. Jhon Zapata la sr  Erika Maria Parias Aguirre solicita la reprogramacin tel 3188223362  1e4da6cc-6e4e-431a-a5e0-d2e7cab68ff7 ahenlond  20-05-2025 17:16:31--NCORRRMOD-419.An la iienda est en construccin falta baño cocina entanas y puertas principales y el piso para estar habitable. Jhon Zapata-</t>
  </si>
  <si>
    <t>'130023595050000003</t>
  </si>
  <si>
    <t xml:space="preserve"> 22-09-2025 13:57:07-AVILLEGAMOD-. 22-09-2025 13:16:14--AVILLEGAMOD-406 NO SE PUEDE ATENDERPOR ORDEN PUBLICO X CARLOS IDARRAGA -</t>
  </si>
  <si>
    <t>2.12</t>
  </si>
  <si>
    <t>PED-3537841-J2G6</t>
  </si>
  <si>
    <t>'RURAL_146015586400000001_Prov.RURAL_14601558640000'</t>
  </si>
  <si>
    <t>LUZ MERY DE JESUS CARMONA VALENCIA</t>
  </si>
  <si>
    <t xml:space="preserve"> 22-SEP-2025 09:28:59 -- EPMCRMSVPRD La señora Luz Mery Cardona Valencia con cdula 43091104 en calidad de hermana del propietario solicita HV en el municipio de Medelln ereda la Volcana parte alta se toma como referencia la direccin RURAL146015586400000000146015586400000000 Solicita que EPM instale la red elctrica interna y certifique  Telfono 3106713692  Id:7e284983-f661-453d-9dfd-d74c7e7a4f48  ymunagPedido automatico desde solicitud de sericio de energa</t>
  </si>
  <si>
    <t>'146015586400000001</t>
  </si>
  <si>
    <t>PED-3534963-H5C5</t>
  </si>
  <si>
    <t>'RURAL_147023015000009902'</t>
  </si>
  <si>
    <t>Cristian Camilo Arroyave Araque</t>
  </si>
  <si>
    <t xml:space="preserve"> 19-SEP-2025 12:05:55 -- EPMCRMSVPRD Se presenta el usuario en calidad de propietario solicitando un contador de energa HV para la direccin RURAL147023015000009902 San cristobal ereda uito Medelln. Solicita construir la red interna acometida y medidor financiado. Presenta cdula original y formulario diligenciado. Se le informa que debe contactar a ANS. Tambin presenta factura de instalacin de la ecina con direccin de referencia RURAL147023015000009901 Cristian Camilo Arroyae Araque celular: 3046351318. Sujeto a erificacin en terreno.Cliente ya tiene respuesta de moimiento de redes PED-3491659-S1C8 donde se informa que no hay problema para la instalacin solicita nuea isita.  i9dbd875ec1-9ba5-4a9a-ba56-491420bc6fdc dsepublaPedido automatico desde solicitud de sericio de energa</t>
  </si>
  <si>
    <t>'147023015000009902</t>
  </si>
  <si>
    <t>'161071605000000201'</t>
  </si>
  <si>
    <t>Juan David Villegas Velez</t>
  </si>
  <si>
    <t xml:space="preserve"> 22-09-2025 14:06:35-LPERRMOD-. 08-08-2025 09:13:03-WCARDENAMOD-. 21-06-2025 05:04:32--WCARDENAMOD-Se debe adecuar red elctrica interna instalar GCFI en cocina realizar marcaciones de los breakers y llear cable alimentador hasta el portn donde se ubicar el equipo de medida-01-Sep-2025 -- Actualizacion masia por pendientes de atencion WO0000003084835</t>
  </si>
  <si>
    <t>PED-3535530-B6X1</t>
  </si>
  <si>
    <t>'RURAL_163008135000000201_VEREDA AJIZAL II'</t>
  </si>
  <si>
    <t>Edilson Andres Laverde Laverde</t>
  </si>
  <si>
    <t xml:space="preserve"> 19-SEP-2025 15:12:53 -- EPMCRMSVPRD En calidad de propietario Edilson Andrs Laerde Laerder con CC: 8466026 requiere la instalacin del medidor energa para la iienda ubicada en la RURAL163008135000000201VEREDA AJIZAL II en Itag Presenta cedula factura formatos de EPM declaracin de cumplimiento matricula profesional del electricista. Pedido automatico desde solicitud de sericio de energa</t>
  </si>
  <si>
    <t>'163008135000000201</t>
  </si>
  <si>
    <t>PED-3535542-B8G6</t>
  </si>
  <si>
    <t>'RURAL_163008135000000202_VEREDA AJIZAL II'</t>
  </si>
  <si>
    <t xml:space="preserve"> 19-SEP-2025 15:17:53 -- EPMCRMSVPRD En calidad de propietario Edilson Andrs Laerde Laerder con CC: 8466026 requiere la instalacin del medidor energa para la iienda ubicada en la RURAL163008135000000202VEREDA AJIZAL II en Itag Presenta cedula factura formatos de EPM declaracin de cumplimiento matricula profesional del electricista. Pedido automatico desde solicitud de sericio de energa</t>
  </si>
  <si>
    <t>'163008135000000202</t>
  </si>
  <si>
    <t>PED-3386698-M3Y1</t>
  </si>
  <si>
    <t>'RURAL_163008643400000000_163008643400000000'</t>
  </si>
  <si>
    <t>Fredy Augusto Ramirez Quintero</t>
  </si>
  <si>
    <t xml:space="preserve"> 22-09-2025 09:05:14-VMONTETMOD-reprogramar 24-06-2025 13:03:47--NCORRRMOD-413422460 instalacin pendiente usuario debe presentar declaracin de cumplimiento del tcnico electricista realizar red interna teniendo en cuenta mnimo tres circuitos toma gfci protecciones adecuadas al calibre mnimo cable nmero 12 breaker de 20 amperios 10kA caja de breaker mnimo cuatro circuitos y instalar gabinete trabajar bajo norma RA8012 pase  en cable nmero 8  puesta a tierra en cable 4   se deja se deja registro fotogrfico y notificacin por escrito. Oberto Santos-</t>
  </si>
  <si>
    <t>'163008643400000000</t>
  </si>
  <si>
    <t>PED-3519614-B8Q5</t>
  </si>
  <si>
    <t xml:space="preserve"> 22-09-2025 09:41:51--FNXWEAPICRMPROD-LA SRA TATIANA SOLICITA UNA NUEVA VISITA INDICANDO QUE YA INSTALARON EL GABINETE  1d04271f-a591-4c06-886b-6351f6db7cd7 CVALDERH 460 USUARIO VA A INSTALAR GABINETE Y CUANDO TENGA TODO INSTALADO REABRE SOLICITUD X ORLANDO TORRES 12-09-2025 15:51:55--AVILLEGAMOD-460 USUARIO VA A INSTALAR GABINETE Y CUANDO TENGA TODO INSTALADO REABRE SOLICITUD X ORLANDO TORRES-</t>
  </si>
  <si>
    <t>'163010041000000307</t>
  </si>
  <si>
    <t>PED-3537944-H1H4</t>
  </si>
  <si>
    <t>'RURAL_163012414000000001_RURAL ITAGUI EL PEDREGAL'</t>
  </si>
  <si>
    <t>.22</t>
  </si>
  <si>
    <t>Flor Elena Echeverri Arias</t>
  </si>
  <si>
    <t>'163012414000000001</t>
  </si>
  <si>
    <t>PED-3520004-T3Q1</t>
  </si>
  <si>
    <t xml:space="preserve"> 19-09-2025 13:32:33--FNXWEAPICRMPROD-Se comunica TT  requiere reprogramar  ya tiene adecuaciones y documentacin requerida ELIZABETH TAMAYO 3023677371  id 6cf19a0c-aead-42bd-92c8-d0823fe1a561  lsierrag  460 DEBE INSTALAR GABINETE PARA LOS 6 APTOS EN PROPIEDAD HORIZONTAL  CON DIFERENTES DUEÑOS ES PROYECTO X ORLANDO TORRES 12-09-2025 15:52:59--AVILLEGAMOD-460 DEBE INSTALAR GABINETE PARA LOS 6 APTOS EN PROPIEDAD HORIZONTAL  CON DIFERENTES DUEÑOS ES PROYECTO X ORLANDO TORRES-</t>
  </si>
  <si>
    <t>'163012514000000202</t>
  </si>
  <si>
    <t>'RURAL_163018046500000001_163018046500000001'</t>
  </si>
  <si>
    <t>Carmen Idali Ossa Osorio</t>
  </si>
  <si>
    <t xml:space="preserve"> 22-09-2025 08:59:12--FNXWEAPICRMPROD-414 CASA SOLA Y NO CONTESTAN X ROBINSON ALZATE Reprogramacin Cliente Alcides Ossa . Solicita la reprogramacin  del pedido PED-3498006-X2S5  telfono 3019041780  3128589524  61cb5706-813e-4299-aa18-250732e0c2aaMgutielu 20-09-2025 11:17:49--AVILLEGAMOD-414 CASA SOLA Y NO CONTESTAN X ROBINSON ALZATE -</t>
  </si>
  <si>
    <t>4.16</t>
  </si>
  <si>
    <t>PED-3254626-M6M7</t>
  </si>
  <si>
    <t>'CL 51 B CR 1 ESTE -255 (INTERIOR 445 )'</t>
  </si>
  <si>
    <t>Laura Fernanda Marulanda Gonzalez</t>
  </si>
  <si>
    <t>'705011201002550445</t>
  </si>
  <si>
    <t>PED-3535108-T0B8</t>
  </si>
  <si>
    <t>'CR 10 ESTE CL 54 AA -7'</t>
  </si>
  <si>
    <t>Damaris Sepulveda Diaz</t>
  </si>
  <si>
    <t xml:space="preserve"> 19-SEP-2025 13:22:34 -- EPMCRMSVPRD Usuaria solicita sericio de energa HV para la direccin CR 10 ESTE CL 54 AA -7 de MEDELLIN  barrio: LA SIERRA anexa solicitud diligenciada P-689 y solicitud prestacin del sericio cedula factura cercana contrato 13058921 declaracin de cumplimiento del elctrico copia carnet elctrico faor llamar antes de ir al mil 3193886273Pedido automatico desde solicitud de sericio de energa</t>
  </si>
  <si>
    <t>'705120004110070000</t>
  </si>
  <si>
    <t>PED-3526551-R6X0</t>
  </si>
  <si>
    <t>'147024493000000002_VEREDA EL UVITO'</t>
  </si>
  <si>
    <t>5.14</t>
  </si>
  <si>
    <t>Rodrigo De Jesus Cano Muñoz</t>
  </si>
  <si>
    <t xml:space="preserve"> 15-SEP-2025 11:57:01 -- EPMCRMSVPRD Sr.rodrigo cano muñoz con cdula 70082835 afirma es propietario del inmueble solcita nueo sericio de energa para mpio medellin corregimiento de san Cristbal ereda el uito requiere sericio bsico residencial a 220 V piso 1 solicita que EPM instale el contador y acometida -Tiene red interna instalada y certificadaCarga mxima requerida en KVA: 90Niel de tensin: 1Tipo de sericio solicitado: Nuea cargaHay red elctrica cercana al predio: SiDistancia en metros: 10Se toma como referencia la direccin:RURAL147024493000000000147024493000000000 tel.:3117110496correo:jpaulinakanogmail.com id -scanmonPedido automatico desde solicitud de sericio de energa</t>
  </si>
  <si>
    <t>'900050010001721805</t>
  </si>
  <si>
    <t xml:space="preserve"> 19-09-2025 13:28:13-AVILLEGAMOD-. 29-AUG-2025 16:51:41 -- EPMCRMSVPRD Sr. Duer Elias Aendaño Gonzalez con cdula 1010104893 En calidad de propietario solicita sericio nueo de energa HV para el municipio de Medelln B. llanadas requiere sericio bsico residencial a 110 V piso 1 solicita que EPM instale la red elctrica interna y certifique se toma como referencia la direccin CR 19 CL 59 C -57 INTERIOR 2100  tel 3135645495-3122680227 id 5d15a75d-c299-4626-a0f3-a7cecce16077 CHENAGIPedido automatico desde solicitud de sericio de energa01-Sep-2025 -- Actualizacion masia por pendientes de atencion WO0000003084835</t>
  </si>
  <si>
    <t>Duver Elias Avendaño Gonzalez</t>
  </si>
  <si>
    <t>'CR 19 CL 59 C -59'</t>
  </si>
  <si>
    <t xml:space="preserve"> -3104258055</t>
  </si>
  <si>
    <t>4875912-3135157311</t>
  </si>
  <si>
    <t xml:space="preserve"> -3245757632</t>
  </si>
  <si>
    <t xml:space="preserve"> -3172756895</t>
  </si>
  <si>
    <t xml:space="preserve"> -3108390241</t>
  </si>
  <si>
    <t xml:space="preserve"> -3117827634</t>
  </si>
  <si>
    <t xml:space="preserve"> -3147599443</t>
  </si>
  <si>
    <t xml:space="preserve"> -3207446279</t>
  </si>
  <si>
    <t>2147606-3192639689</t>
  </si>
  <si>
    <t>2222173-3054840543</t>
  </si>
  <si>
    <t xml:space="preserve"> -3214853206</t>
  </si>
  <si>
    <t xml:space="preserve"> -3234898548</t>
  </si>
  <si>
    <t xml:space="preserve"> -3046247853</t>
  </si>
  <si>
    <t xml:space="preserve"> -3022147486</t>
  </si>
  <si>
    <t xml:space="preserve"> -3113868165</t>
  </si>
  <si>
    <t xml:space="preserve"> -3137301861</t>
  </si>
  <si>
    <t xml:space="preserve"> -3125978879</t>
  </si>
  <si>
    <t xml:space="preserve"> -3007047049</t>
  </si>
  <si>
    <t xml:space="preserve"> -3006859344</t>
  </si>
  <si>
    <t xml:space="preserve"> -3206080559</t>
  </si>
  <si>
    <t xml:space="preserve"> -3042660839</t>
  </si>
  <si>
    <t xml:space="preserve"> -3103959365</t>
  </si>
  <si>
    <t>4177910-3146254478</t>
  </si>
  <si>
    <t xml:space="preserve"> -3146257232</t>
  </si>
  <si>
    <t>3711533-3178956104</t>
  </si>
  <si>
    <t xml:space="preserve"> -3117918924</t>
  </si>
  <si>
    <t>4967595-3218766745</t>
  </si>
  <si>
    <t>2735502-3025242238</t>
  </si>
  <si>
    <t>4969537-3002514027</t>
  </si>
  <si>
    <t xml:space="preserve"> -3207228966</t>
  </si>
  <si>
    <t>4927660-3112404777</t>
  </si>
  <si>
    <t xml:space="preserve"> -3113761937</t>
  </si>
  <si>
    <t xml:space="preserve"> -3173766532</t>
  </si>
  <si>
    <t>3863957-3001564727</t>
  </si>
  <si>
    <t xml:space="preserve"> -3506519915</t>
  </si>
  <si>
    <t xml:space="preserve"> -3104731204</t>
  </si>
  <si>
    <t xml:space="preserve"> -3206883672</t>
  </si>
  <si>
    <t>5771162-3178530814</t>
  </si>
  <si>
    <t xml:space="preserve"> -3014890587</t>
  </si>
  <si>
    <t>3808080-3162586617</t>
  </si>
  <si>
    <t xml:space="preserve"> -3043765078</t>
  </si>
  <si>
    <t>2305152-3188222362</t>
  </si>
  <si>
    <t xml:space="preserve"> -3106713692</t>
  </si>
  <si>
    <t xml:space="preserve"> -3046351318</t>
  </si>
  <si>
    <t xml:space="preserve"> -3015805191</t>
  </si>
  <si>
    <t xml:space="preserve">5704375- </t>
  </si>
  <si>
    <t xml:space="preserve"> -3146311015</t>
  </si>
  <si>
    <t>2941993-3196642243</t>
  </si>
  <si>
    <t>2224587-3195262214</t>
  </si>
  <si>
    <t>4273207-3117110496</t>
  </si>
  <si>
    <t>CL 54 SUR CR 63 -27 (INT 301 )'</t>
  </si>
  <si>
    <t>TRAN 50 D SUR CR 63 C -23 (INT 305 )'</t>
  </si>
  <si>
    <t>TRAN 50 D SUR CR 63 C -23 (INT 307 )'</t>
  </si>
  <si>
    <t>CL 53 SUR CR 72 -36 (INT 333 )'</t>
  </si>
  <si>
    <t>CL 18 D CR 89 -11 (INT 139 )'</t>
  </si>
  <si>
    <t>CL 18 D CR 89 -11 (INT 1033 )'</t>
  </si>
  <si>
    <t>CL 18 D CR 89 -11 (INT 2256 )'</t>
  </si>
  <si>
    <t>CL 14 A CR 90 -50 (INT 201 )'</t>
  </si>
  <si>
    <t>CL 14 A CR 90 -50 (INT 301 )'</t>
  </si>
  <si>
    <t>CL 20 CR 84 F -2 (INT 210 )'</t>
  </si>
  <si>
    <t>CL 38 B CR 26 -5 (INT 157 )'</t>
  </si>
  <si>
    <t>CR 9 D CL 49 C -42 (INT 200 )'</t>
  </si>
  <si>
    <t>CL 49 CR 14 A -87 (INT 3308 )'</t>
  </si>
  <si>
    <t>CL 48 DD CR 99 CC -8 (INT 109 )'</t>
  </si>
  <si>
    <t>CL 48 EE CR 99 DD -154 (INT 331 )'</t>
  </si>
  <si>
    <t>CL 49 B CR 99 EE -221 (INT 301 )'</t>
  </si>
  <si>
    <t>CR 99 CC CL 48 DD -33 (INT 201 )'</t>
  </si>
  <si>
    <t>CL 56 CR 8 -56 (INT 315 )'</t>
  </si>
  <si>
    <t>CL 53 CR 10 C -12 (INT 203 )'</t>
  </si>
  <si>
    <t>CL 56 AA CR 14 B -32 (INT 122 )'</t>
  </si>
  <si>
    <t>CR 10 CL 55 -137 (INT 301 )'</t>
  </si>
  <si>
    <t>CR 18 A CL 56 FB -14 (INT 202 )'</t>
  </si>
  <si>
    <t>CR 18 A CL 56 FB -14 (INT 302 )'</t>
  </si>
  <si>
    <t>CR 25 AA CL 56 EE -56 (INT 9901 )'</t>
  </si>
  <si>
    <t>CR 27 A CL 53 -598 (INT 201 )'</t>
  </si>
  <si>
    <t>CL 62 C CR 92 A -28 (INT 202 )'</t>
  </si>
  <si>
    <t>CL 55 CR 58 FF -45 (INT 201 )'</t>
  </si>
  <si>
    <t>CL 55 CR 58 FF -45 (INT 301 )'</t>
  </si>
  <si>
    <t>CL 34 B CR 112 E -42 (INT 122 )'</t>
  </si>
  <si>
    <t>CL 34 CC CR 116 -70 (INT 101 )'</t>
  </si>
  <si>
    <t>CL 34 CC CR 116 -70 (INT 102 )'</t>
  </si>
  <si>
    <t>CL 39 CR 117 D -14 (INT 301 )'</t>
  </si>
  <si>
    <t>CR 110 CL 34 CC -162 (INT 201 )'</t>
  </si>
  <si>
    <t>CL 45 A CR 105 -5 (INT 301 )'</t>
  </si>
  <si>
    <t>CL 45 A CR 105 -5 (INT 302 )'</t>
  </si>
  <si>
    <t>CL 55 CR 103 DA -414 (INT 121 )'</t>
  </si>
  <si>
    <t>CR 120 FF CL 54 -247 (INT 127 )'</t>
  </si>
  <si>
    <t>CL 58 CR 131 A -52 (INT 202 )'</t>
  </si>
  <si>
    <t>CL 65 A CR 144 -56 (INT 1130 )'</t>
  </si>
  <si>
    <t>CL 65 A CR 144 -56 (INT 1131 )'</t>
  </si>
  <si>
    <t>CL 51 B CR 1 ESTE -255 (INT 445 )'</t>
  </si>
  <si>
    <t>LEGALIZACION</t>
  </si>
  <si>
    <t xml:space="preserve">HV + INT TRAFO 333307 X JONNY G </t>
  </si>
  <si>
    <t xml:space="preserve">HV - PASE + BORNERA TRAFO 126637 X JONNY G </t>
  </si>
  <si>
    <t xml:space="preserve">520 (REQUIERE 1 POSTE Y 22 MTRS DE TRENZA) X JONNY G </t>
  </si>
  <si>
    <t xml:space="preserve">422 413 (FALTA DECL CUMPL ARMAR TABLERO Y COLOCAR TOMA GFCI EN LA COCINA) X JONNY G 430 (22 SEPT) X JONNY G </t>
  </si>
  <si>
    <t xml:space="preserve">HV + PASE TRAFO 54538 X JONNY G </t>
  </si>
  <si>
    <t>CL 22 CR 84 -59 (INT 2201)</t>
  </si>
  <si>
    <t xml:space="preserve">HV + INT + BONRERA TRAFO 324441 X CARLOS </t>
  </si>
  <si>
    <t xml:space="preserve">602 (UBICADO EN ZONA DE RIESGO) X CARLOS IDARRAGA </t>
  </si>
  <si>
    <t xml:space="preserve">520 (FALTAN REDES 30 MTRS) X CARLOS IDARRAGA </t>
  </si>
  <si>
    <t xml:space="preserve">430 (25  SEPT) X CARLOS IDARRAGA </t>
  </si>
  <si>
    <t xml:space="preserve">422 (INTERCAMVIAR NEUTROS Y FASES) X CARLOS IDARRAGA </t>
  </si>
  <si>
    <t xml:space="preserve">422 (USUARIO DEBE SACAR EL PASE LA PORTADA ESTA A 50 MTRS) X CARLOS IDARRAGA </t>
  </si>
  <si>
    <t xml:space="preserve">HV + PASE (PLAN INTEGRAL TRAFO 110902) X CARLOS IDARRAGA </t>
  </si>
  <si>
    <t xml:space="preserve">405 (DEBE INSTALAR BAÑO Y COCNIA PUERTA Y VENTANA PRINCIPALES Y UNA PARTE DEL TECHO  FALTA POR INSTALAR TEJAS) X ORLANDO TORRES </t>
  </si>
  <si>
    <t xml:space="preserve">HV + PASE TRAFO 342083 ACOMETIDA 15 MTRS X ORLANDO TORRES </t>
  </si>
  <si>
    <t xml:space="preserve">520 (FALTAN REDES DE USO GENERAL 50 MTRS TRAFO 113982 X ORLANDO TORRES </t>
  </si>
  <si>
    <t xml:space="preserve">HV + PASE TRAFO 311889 ACOMETDA 10 MTSR) X ORLANDO TORRES </t>
  </si>
  <si>
    <t xml:space="preserve">HV TRAFO 120215 ACOMETIDA 10 MTRS ) X ORLANDO TORRES </t>
  </si>
  <si>
    <t>3116309168 -3218543601</t>
  </si>
  <si>
    <t xml:space="preserve">422 413 (DEBE PRESENTAR DECL CUMPL USUARIO VA INSTALAR ACMETIDA CANALIZADA) X ORLANDO TORRES </t>
  </si>
  <si>
    <t>430 (24 SEPT) X ORLANDO TORRES</t>
  </si>
  <si>
    <t>414 (CASA SOLA Y NUMERO DE CELULAR NO CONTESTAN) X ORLANDO TORRES - 460 (DEBE INSTALAR GABINETE  PARA LOS APTOS QUE FALTAN POR LEGALIZAT) X ORLANDO TORRES</t>
  </si>
  <si>
    <t xml:space="preserve">HV + PASE 11 MTRS TRAFO 38865 + BORNERA X ORLANDO TORRES </t>
  </si>
  <si>
    <t>CL 63 AD CR 117 F -03</t>
  </si>
  <si>
    <t xml:space="preserve">HV X ROBINSON ALZATE </t>
  </si>
  <si>
    <t xml:space="preserve">HV + INT 1ER PISO TRAFO 15880 X CARLOS IDARRAGA </t>
  </si>
  <si>
    <t xml:space="preserve">632 (SECTOR PREPAGO 122001344900000201) X CARLOS IDARRAGA </t>
  </si>
  <si>
    <t xml:space="preserve">419 (FALTA BAÑO) X ROBINSON ALZATE </t>
  </si>
  <si>
    <t>ROBINSON</t>
  </si>
  <si>
    <t xml:space="preserve">HV + INT + BORNERA TRAFO 51057 X JONNY </t>
  </si>
  <si>
    <t xml:space="preserve">HV + INT + PERMISO TRAFO 51057 X JONNY G </t>
  </si>
  <si>
    <t xml:space="preserve">HV + PASE X JONNY </t>
  </si>
  <si>
    <t xml:space="preserve">HV + PASE + BORNERA X JONNY G </t>
  </si>
  <si>
    <t xml:space="preserve">430 (24 SEPT) X JONNY G </t>
  </si>
  <si>
    <t xml:space="preserve">QUEJA - HV + PASE TRAFO 64602 X JONNY G </t>
  </si>
  <si>
    <t>JONNY</t>
  </si>
  <si>
    <t xml:space="preserve">QUEJA - HV + INT X CARLOS IDARRAGA </t>
  </si>
  <si>
    <t xml:space="preserve">CORREO - HV + PASE 25 MTRS TRAFO 319880 X ORLANDO TORRES </t>
  </si>
  <si>
    <t>4.89</t>
  </si>
  <si>
    <t>2.05</t>
  </si>
  <si>
    <t>LUIS FELIPE SANCHEZ GUTIERREZ</t>
  </si>
  <si>
    <t>1.01</t>
  </si>
  <si>
    <t>'CL 18 D CR 89 -11 (INTERIOR 254 )'</t>
  </si>
  <si>
    <t>Elieecer Jose Perez Sierra</t>
  </si>
  <si>
    <t xml:space="preserve"> 23-09-2025 13:31:13-LTOROGMOD-0 28-AUG-2025 09:13:15 -- EPMCRMSVPRD Propietario Eliecer Jos Prez Sierra con documento nmero 1.152.469.560 celular: 3022837929 solicita sericio de Legalizacin de energa para la direccin CL 18 D CR 89 -11 INTERIOR 254  barrio Beln AltaVista Municipio Medelln para que la empresa legalice el sericio usuario informa que ya tiene todo instalado incluso el medidor. Presenta formatos diligenciados carta RETIE y carn CONTE del tcnico electricista contrato de sericios de ecino 6589010 y copia cedula. Presenta solicitud electricista Alfredo Maturana Bermdez con cdula 82140596 celular: 3235219806.Pedido automatico desde solicitud de sericio de energa01-Sep-2025 -- Actualizacion masia por pendientes de atencion WO0000003084835</t>
  </si>
  <si>
    <t>1.17</t>
  </si>
  <si>
    <t>1.27</t>
  </si>
  <si>
    <t>1.03</t>
  </si>
  <si>
    <t>4.01</t>
  </si>
  <si>
    <t>7.26</t>
  </si>
  <si>
    <t>19.04</t>
  </si>
  <si>
    <t>PED-3481477-J9W2</t>
  </si>
  <si>
    <t>'CL 20 CR 84 F -70 (INTERIOR 213 )'</t>
  </si>
  <si>
    <t>25.02</t>
  </si>
  <si>
    <t>Maria Alejandra Ayala Roldan</t>
  </si>
  <si>
    <t xml:space="preserve"> 15-AUG-2025 17:43:29 -- EPMCRMSVPRD Sr. Maria Alejandra Ayala Rolodan con cdula 1152444747 afirma es propietario del inmueble solcita nueo sericio de energa para mpio medellin  barrioereda Belen altaista  requiere sericio bsico residencial a 110 V piso 2 solicita que EPM instale la red elctrica interna y certifique. Se le informa cobro del IVA del 19 sobre los trabajos realizados para la construccin de la red interna.Se toma como referencia la direccin  CL 20 CR 84 F -70 INTERIOR 212  tel 3016011921 -- 3126743469  id 4ea381b6-796a-40fa-b972-5f44d8166673 login dsepublaPedido automatico desde solicitud de sericio de energa</t>
  </si>
  <si>
    <t>'052810004600700213</t>
  </si>
  <si>
    <t>'CL 22 CR 84 -60'</t>
  </si>
  <si>
    <t>Edgar Antonio Bermudez Gonzalez</t>
  </si>
  <si>
    <t xml:space="preserve"> 23-09-2025 13:30:38-LTOROGMOD-0 27-AUG-2025 12:40:59 -- EPMCRMSVPRD Sr. Edgar Antonio Bermudez Gonzalez con cdula 98533076 afirma es propietario del inmueble solicita nueo sericio de energa para mpio MEDELLN barrio ALTAVISTA requiere sericio bsico residencial a 110 V piso 1 solicita que EPM instale la red elctrica interna y certifique. Se le informa cobro del IVA del 19 sobre los trabajos realizados para la construccin de la red interna.Carga mxima requerida en KVA: 96Niel de tensin: 1Tipo de sericio solicitado: Nuea cargaHay red elctrica cercana al predio: SiDistancia en metros: 10 Se toma como referencia la direccin CL 22 CR 84 -59 INTERIOR 101  ALTAVISTA MEDELLN ANTIOQUIA tel 3217515081 id 98ada418-75ee-442f-bc4b-af2fcb8d4616 login jcorrePedido automatico desde solicitud de sericio de energa01-Sep-2025 -- Actualizacion masia por pendientes de atencion WO0000003084835</t>
  </si>
  <si>
    <t>PED-3540646-X1G2</t>
  </si>
  <si>
    <t>'CL 34 CR 34 C -41 (INTERIOR 1267 )'</t>
  </si>
  <si>
    <t>Gloria Ester Cruz Ramos</t>
  </si>
  <si>
    <t>cruzg9292@gmail.com</t>
  </si>
  <si>
    <t xml:space="preserve"> 23-SEP-2025 10:43:12 -- EPMCRMSVPRD HV INGRESADO POR CONTROL PERDIDAS CONTACTAR AL:3243164379Pedido automatico desde solicitud de sericio de energa</t>
  </si>
  <si>
    <t>'053314004300411267</t>
  </si>
  <si>
    <t>6.07</t>
  </si>
  <si>
    <t>PED-3540496-T2C3</t>
  </si>
  <si>
    <t>'CL 34 CR 34 C -41 (INTERIOR 2077 )'</t>
  </si>
  <si>
    <t>Wilson Betancourt Franco</t>
  </si>
  <si>
    <t xml:space="preserve"> 23-SEP-2025 10:11:48 -- EPMCRMSVPRD HV INGRESADO POR CONTROL PERDIDAS CONTACTAR AL:310502678Pedido automatico desde solicitud de sericio de energa</t>
  </si>
  <si>
    <t>'053314004300412077</t>
  </si>
  <si>
    <t>PED-3355055-J3T3</t>
  </si>
  <si>
    <t>'CL 34 CR 34 C -41 (INTERIOR 2308 )'</t>
  </si>
  <si>
    <t>.35</t>
  </si>
  <si>
    <t>Ramiro De Jesus Ossa Muñoz</t>
  </si>
  <si>
    <t>CR 43 B CL 44 -51</t>
  </si>
  <si>
    <t xml:space="preserve"> 23-09-2025 06:20:34-TORREGOBMOD-REPROGRAMAR 25-08-2025 09:52:16--NCORRRMOD-PROYECTO DEL BARRIO EL SALVADOR SECTOR LA ASOMADERA. 413. TENER EL CERTIFICADO CON SU RESOLUCIN 40117-2-4-2024. 440. La acometida que est instalada desde el gabinete hasta la caja de circuitos est con tubera conduflex  cambiarla por tubera y IMC galanizada o cable antifraude 1  8  8 para medidor a 110 oltios.NORMA RA8 -020. Jhon Zapata 22082025 17:48:12-</t>
  </si>
  <si>
    <t>'053314004300412308</t>
  </si>
  <si>
    <t>PED-3039841-L6F8</t>
  </si>
  <si>
    <t>'CR 34 E CL 31 -190 (INTERIOR 119 )'</t>
  </si>
  <si>
    <t>Caleb Obed Ramirez Muñoz</t>
  </si>
  <si>
    <t xml:space="preserve"> 23-09-2025 06:17:28-TORREGOBMOD-REPROGRAMAR 14-08-2025 14:47:36--NCORRRMOD-414-413 nos atiende el trabajador habla telefnicamente con el usuario y dice que los apartamentos estn solos se le informa que debe presentar carta de cumplimiento del electricista y debe haber gente en cada uno de los apartamentos se le piden terminales y breakers oler a reprogramar isita Huber Sanchez 14082025 12:24:38-</t>
  </si>
  <si>
    <t>'053324501001900119</t>
  </si>
  <si>
    <t>PED-3039844-C2X3</t>
  </si>
  <si>
    <t>'CR 34 E CL 31 -190 (INTERIOR 122 )'</t>
  </si>
  <si>
    <t xml:space="preserve"> 23-09-2025 06:17:53-TORREGOBMOD-REPROGRAMAR 14-08-2025 14:47:59--NCORRRMOD-414-413 nos atiende el trabajador y habla telefnicamente con el propietario y dice que los apartamentos estn solos se le informa que debe presentar carta de cumplimiento electricista y debe haber gente en cada uno de los apartamentos se le piden terminales y breaker oler a reprogramar isita Huber Sanchez 14082025 12:27:07-</t>
  </si>
  <si>
    <t>'053324501001900122</t>
  </si>
  <si>
    <t>PED-3039914-X4V3</t>
  </si>
  <si>
    <t>'CR 34 E CL 31 -190 (INTERIOR 126 )'</t>
  </si>
  <si>
    <t xml:space="preserve"> 23-09-2025 06:18:15-TORREGOBMOD-REPROGRAMAR 14-08-2025 14:48:21--NCORRRMOD-414-413 nos atiende el trabajador habla telefnicamente con el usuario y dice que los apartamentos estn solos se le informa que debe presentar carta de cumplimiento del electricista y debe haber gente en cada uno de los apartamentos se le piden terminales y breakers oler a reprogramar isita Huber Sanchez 14082025 12:30:07-</t>
  </si>
  <si>
    <t>'053324501001900126</t>
  </si>
  <si>
    <t>PED-3039935-Q4H7</t>
  </si>
  <si>
    <t>'CR 34 E CL 31 -190 (INTERIOR 127 )'</t>
  </si>
  <si>
    <t xml:space="preserve"> 23-09-2025 06:18:50-TORREGOBMOD-REPROGRAMAR 14-08-2025 14:48:46--NCORRRMOD-414-413 no se atiende el trabajador y habla telefnicamente con el usuario  dice que los apartamentos estn solos se le informa que debe presentar carta de cumplimiento electricista y debe haber gente en cada uno de los apartamentos se le piden terminales y breakersoler a programar isita Huber Sanchez 14082025 12:32:18-</t>
  </si>
  <si>
    <t>'053324501001900127</t>
  </si>
  <si>
    <t>PED-3039899-M8N2</t>
  </si>
  <si>
    <t>'CR 34 E CL 31 -190 (INTERIOR 222 )'</t>
  </si>
  <si>
    <t xml:space="preserve"> 23-09-2025 06:19:10-TORREGOBMOD-REPROGRAMAR 14-08-2025 14:49:12--NCORRRMOD-414-413 nos atiende el trabajador habla telefnicamente con el usuario y dice que los apartamentos estn solos se le informa que debe presentar carta de cumplimiento de cumplimiento del electricistadebe haber gente en cada apartamento se le piden terminales y breakers oler a programar isita Huber Sanchez 14082025 12:35:40-</t>
  </si>
  <si>
    <t>'053324501001900222</t>
  </si>
  <si>
    <t>2.91</t>
  </si>
  <si>
    <t>1.82</t>
  </si>
  <si>
    <t>1.02</t>
  </si>
  <si>
    <t>4.35</t>
  </si>
  <si>
    <t>2.22</t>
  </si>
  <si>
    <t>PED-3541178-W6N8</t>
  </si>
  <si>
    <t>'CL 49 A CR 99 CD -86 (INTERIOR 221 )'</t>
  </si>
  <si>
    <t>MARIA CONSUELO USUGA CARTAGENA</t>
  </si>
  <si>
    <t xml:space="preserve"> 23-SEP-2025 13:56:35 -- EPMCRMSVPRD Sr. MARIA CONSUELO USUGA CARTAGENA  cdula: 21697028    afirma que es la propietario   solicita el sericio de energa  para mpio :  medellin   piso 2  solicita que EPM le instale medidor y acometida y certifique  Carga mxima requerida en KVA: 9Niel de tensin: 1 Tipo de sericio solicitado: Nuea cargaHay red elctrica cercana al predio: SiDistancia en metros: 10 Se toma como referencia la direccin :CL 49 A CR 99 CD -86 INTERIOR 148  JUAN XXIII LA QUIEBRA MEDELLN ANTIOQUIA tel : 3205372718  id:22ba97f9-4cf5-4547-b5a0-685d31aebb17  login mmontoyl  Pedido automatico desde solicitud de sericio de energa</t>
  </si>
  <si>
    <t>'054919109340860221</t>
  </si>
  <si>
    <t>PED-3541226-D6T8</t>
  </si>
  <si>
    <t>'CL 49 A CR 99 CD -86 (INTERIOR 333 )'</t>
  </si>
  <si>
    <t xml:space="preserve"> 23-SEP-2025 14:08:56 -- EPMCRMSVPRD Sr. MARIA CONSUELO USUGA CARTAGENA  cdula: 21697028    afirma que es la propietario   solicita el sericio de energa  para mpio :  medellin   piso 2  solicita que EPM le instale medidor y acometida y certifique  Carga mxima requerida en KVA: 9Niel de tensin: 1 Tipo de sericio solicitado: Nuea cargaHay red elctrica cercana al predio: SiDistancia en metros: 10 Se toma como referencia la direccin :CL 49 A CR 99 CD -86 INTERIOR 148  JUAN XXIII LA QUIEBRA MEDELLN ANTIOQUIA tel : 3205372718  id:22ba97f9-4cf5-4547-b5a0-685d31aebb17  login mmontoyl  Pedido automatico desde solicitud de sericio de energa</t>
  </si>
  <si>
    <t>'054919109340860333</t>
  </si>
  <si>
    <t>'CL 49 AA CR 99 EE -58 (INTERIOR 1132 )'</t>
  </si>
  <si>
    <t>Mildre Yiviri Pacheco Alvarez</t>
  </si>
  <si>
    <t xml:space="preserve"> 23-09-2025 13:29:24-LTOROGMOD-0 26-AUG-2025 10:09:40 -- EPMCRMSVPRD SE PRESENTA USUARIO EN CALIDAD DE QUIEN DICE SER EL PROPIETARIO MILDRE YIVIRI PACHECO ALVAREZ CON PPT 4556088 SOLICITANDO SERVICIO DE H.V. CONSTRUCCIN DE ACOMETIDA Y MEDIDOR PARA LA INSTALACION RESIDENCIAL EN LA DIRECCIN CL 49 AA CR 99 EE -58 INTERIOR 1132  EN EL MUNICIPIO DE MEDELLIN BARRIO SAN JAVIER SECTOR LA DIVIZA   DEPARTAMENTO DE ANTIOQUIA PRESENTA CDULA DE CIUDADANA SOLICITUD DILIGENCIADA CARTA DE REQUISITOS TCNICOS COPIA DE LA TARJETA PROFESIONAL DEL TCNICO ELECTRICISTA QUE CERTIFICA LA INSTALACIN FACTURA DE SERVICIOS DE INSTALACION VECINA  A LA VUELTA DE LA ESQUINA CONTRATO 12224651 TELEFONO DE CONTACTO 3215159273 LLAMAR ANTES DE IR SUJETO A VERIFICACIN.Pedido automatico desde solicitud de sericio de energa01-Sep-2025 -- Actualizacion masia por pendientes de atencion WO0000003084835</t>
  </si>
  <si>
    <t>2.94</t>
  </si>
  <si>
    <t>1.04</t>
  </si>
  <si>
    <t>6.05</t>
  </si>
  <si>
    <t>1.15</t>
  </si>
  <si>
    <t>1.62</t>
  </si>
  <si>
    <t>2.98</t>
  </si>
  <si>
    <t>'CR 2 CL 54 -190'</t>
  </si>
  <si>
    <t>.25</t>
  </si>
  <si>
    <t>Maria Gladys Cardona Cardenas</t>
  </si>
  <si>
    <t xml:space="preserve"> 23-09-2025 08:42:36--FNXWEAPICRMPROD-Usuaria indica que el personal de EPM ha estado en la zona y le dicen que no sabe a que se debe que le indiquen que hay problemas de orden publico no hay ningn inconenientes 3215487612  af26505a-9679-4a31-a81f-b90817b31762ymunag406 NO SE PUEDE ATENDER POR ORDEN PUBLICO2DA VISITA  X CARLOS IDARRAGA  17-09-2025 07:42:29--LTOROGMOD-406 NO SE PUEDE ATENDER POR ORDEN PUBLICO2DA VISITA  X CARLOS IDARRAGA -</t>
  </si>
  <si>
    <t>PED-3540901-P4J3</t>
  </si>
  <si>
    <t>'CR 7 CL 54 -99 (INTERIOR 301 )'</t>
  </si>
  <si>
    <t>.11</t>
  </si>
  <si>
    <t>Gabriel Antonio Caro Saldarriaga</t>
  </si>
  <si>
    <t>CR 7 CL 54 -99</t>
  </si>
  <si>
    <t xml:space="preserve"> 23-SEP-2025 12:11:32 -- EPMCRMSVPRD Sr. Gabriel Antonio Caro Saldarriaga  con cdula 3393455  afirma es propietario del inmueble solcita nueo sericio de energa para mpio medellin barrio Caicedo requiere sericio bsico residencial a 110 V piso 3  solicita que EPM instale la red elctrica externa y el contador Carga mxima requerida en KVA: 90Niel de tensin: 1Tipo de sericio solicitado: Nuea cargaHay red elctrica cercana al predio: SiDistancia en metros: 10Se toma como referencia la direccin CR 7 CL 54 -99 INTERIOR 301   tel. 3225097382  id0bd2686f-06c0-4ea1-a53d-a8294820f8c3 ahenlondPedido automatico desde solicitud de sericio de energa</t>
  </si>
  <si>
    <t>'055027004000990301</t>
  </si>
  <si>
    <t>PED-3541290-T5C9</t>
  </si>
  <si>
    <t>'CR 8 A CL 56 -34 (INTERIOR 344 )'</t>
  </si>
  <si>
    <t>Nelson Humberto Vallejo Vallejo</t>
  </si>
  <si>
    <t>nelhum463@gmail.com</t>
  </si>
  <si>
    <t>'055028106000340344</t>
  </si>
  <si>
    <t>PED-3487644-S1F6</t>
  </si>
  <si>
    <t>'CL 52 B CR 13 -14 (INTERIOR 306 )'</t>
  </si>
  <si>
    <t>Hector Alonso Castaño Bedoya</t>
  </si>
  <si>
    <t>CL 53 CR 13 -53</t>
  </si>
  <si>
    <t xml:space="preserve"> 23-09-2025 13:47:56--FNXWEAPICRMPROD-Sr Hctor Castaño solicita nuea isita ya realizaron adecuaciones  id fad455b4-c34a-4d36-80ae-36cacee2cb6c  ltangan 405.PERMISO POR ESCRITO CON NOMBRE FIRMA Y NMERO DE CDULA DEL VECINO PARA APOYAR LA ACOMETIDA EN FACHADA DE L .422.CAMBIAR TUBERA PVC EXPUESTA QUE EST POR EL TECHO CAMBIARLA POR TUBERA METLICA O TUBERA SCH-40 GRIS CON SUS RESPECTIVOS ACCESORIOS.  INSTALAR TOMAS DE SEGURIDAD GFCI EN ZONA HMEDAS. NORMA RA8 -020. Jhon Zapata 26-08-2025 16:00:17--NCORRRMOD-405.PERMISO POR ESCRITO CON NOMBRE FIRMA Y NMERO DE CDULA DEL VECINO PARA APOYAR LA ACOMETIDA EN FACHADA DE L .422.CAMBIAR TUBERA PVC EXPUESTA QUE EST POR EL TECHO CAMBIARLA POR TUBERA METLICA O TUBERA SCH-40 GRIS CON SUS RESPECTIVOS ACCESORIOS. INSTALAR TOMAS DE SEGURIDAD GFCI EN ZONA HMEDAS. NORMA RA8 -020. Jhon Zapata-</t>
  </si>
  <si>
    <t>'055112203000140306</t>
  </si>
  <si>
    <t>1.26</t>
  </si>
  <si>
    <t>PED-3426730-T9G7</t>
  </si>
  <si>
    <t>'CL 56 BB CR 19 -32 (INTERIOR 128 )'</t>
  </si>
  <si>
    <t>.3</t>
  </si>
  <si>
    <t>Silvia Rosa Posso Durango</t>
  </si>
  <si>
    <t xml:space="preserve"> 23-09-2025 07:32:27-TORREGOBMOD-REPROGRAMAR 17-07-2025 11:20:50--NCORRRMOD-413.TENER EL CERTIFICADO DEL TCNICO ELECTRICISTA. DECLARACIN DE CUMPLIMIENTO CON SU RESOLUCIN 40117-2-4-2024  Y LA COPIA LA TARJETA DEL TCNICO ELECTRICISTA. Jhon Zapata-</t>
  </si>
  <si>
    <t>'055116229000320128</t>
  </si>
  <si>
    <t>PED-3426697-R4M9</t>
  </si>
  <si>
    <t>'CL 56 BB CR 19 -32 (INTERIOR 328 )'</t>
  </si>
  <si>
    <t xml:space="preserve"> 23-09-2025 07:32:47-TORREGOBMOD-REPROGRAMAR 17-07-2025 11:20:17--NCORRRMOD-413.TENER EL CERTIFICADO DEL TCNICO ELECTRICISTA DECLARACIN DE CUMPLIMIENTO CON SU RESOLUCIN 40117-2-4-2024  Y LA COPIA LA TARJETA DEL TCNICO ELECTRICISTA.Jhon Zapata-</t>
  </si>
  <si>
    <t>'055116229000320328</t>
  </si>
  <si>
    <t>PED-3541047-P8V0</t>
  </si>
  <si>
    <t>'CL 56 EE CR 17 -92'</t>
  </si>
  <si>
    <t>Jania Dayana Muñoz Cardona</t>
  </si>
  <si>
    <t xml:space="preserve"> 23-SEP-2025 13:33:48 -- EPMCRMSVPRD Se presenta Jania Dayana Muñoz Cardona con cdula 1146438824 para solicitar sericio de energa nuea para la direccin CL 56 EE CR 17 -92 en el municipio de Medelln Barrio Caicedo Villatina para lo cual presenta formulario de habilitacin de iienda y de solicitud de sericio copia de la cdula presenta factura del inmueble ecino con contrato 12441993 se informa que la solicitud queda pendiente de erificacin tcnica celular 3014423765 - 3195586469 correo janiadayanacardonagmail.comPedido automatico desde solicitud de sericio de energa</t>
  </si>
  <si>
    <t>'055116557000920000</t>
  </si>
  <si>
    <t>1.16</t>
  </si>
  <si>
    <t>6.06</t>
  </si>
  <si>
    <t>PED-3540574-K9Q5</t>
  </si>
  <si>
    <t>'CR 12 CL 54 -18 (INTERIOR 201 )'</t>
  </si>
  <si>
    <t>Victor Hugo Muñoz Martinez</t>
  </si>
  <si>
    <t xml:space="preserve"> 23-SEP-2025 10:28:31 -- EPMCRMSVPRD Sr. Victor Hugo Muñoz Martinez con cdula 1017247912 afirma es propietario del inmueble solcita nueo sericio de energa para mpio Medellin barrio VillatinaSe toma como referencia la direccin CR 12 CL 54 -18 tel.3016992612 requiere sericio bsico residencial a 110 V piso 2 solicita que EPM instale la red elctrica interna y certifique. Se le informa cobro del IVA del 19 sobre los trabajos realizados para la construccin de la red interna.Carga mxima requerida en KVA: 90Niel de tensin: 1Tipo de sericio solicitado: Nuea cargaHay red elctrica cercana al predio: SiDistancia en metros: id cba30ed3-c0af-43ee-a910-b2ab1be6afa8 login: SURIBEMUPedido automatico desde solicitud de sericio de energa</t>
  </si>
  <si>
    <t>'055122004000180201</t>
  </si>
  <si>
    <t>PED-3541050-T4G3</t>
  </si>
  <si>
    <t>'CR 13 CL 52 B -44 (INTERIOR 101 )'</t>
  </si>
  <si>
    <t>Arcadio Antonio Palacio Quintero</t>
  </si>
  <si>
    <t xml:space="preserve"> 23-SEP-2025 13:36:26 -- EPMCRMSVPRD Propietario solicita contador de energa HV para la direccin CR 13 CL 52 B -44 INTERIOR 101   Municipio de MEDELLN barrio Caicedo illa Tina indica claramente que el uso del sericio es residencial solicita la red interna acometida y medidorPresenta: Formulario diligenciado y firmado.copia de cdula factura ecina 12268705 direccin referencia CR 13 CL 52 B -44 casa ecinaContacto: Arcadio Antonio Palacio Quinterotel. 3045717312SUJETO A VERIFICACINNOTA: Faor llamar antes de isitar.Pedido automatico desde solicitud de sericio de energa</t>
  </si>
  <si>
    <t>'055123002200440101</t>
  </si>
  <si>
    <t>PED-3539760-H6Y2</t>
  </si>
  <si>
    <t>'CR 14 CL 55 -128 (INTERIOR 201 )'</t>
  </si>
  <si>
    <t>.88</t>
  </si>
  <si>
    <t>Ruth Maria Gomez Acevedo</t>
  </si>
  <si>
    <t xml:space="preserve"> 22-SEP-2025 17:36:13 -- EPMCRMSVPRD Usuaria en calidad de propietaria solicita sericio de HV para la direccin CR 14 CL 55 -128 INTERIOR 201 barrio Villatina municipio de Medelln. Presenta solicitudes diligenciadas cdula original factura ecino contrato 12540965. Se requiere la construccin de redes internas y externas. Telfonos de contacto: 3136969996. Llamar antes de ir.Pedido automatico desde solicitud de sericio de energa</t>
  </si>
  <si>
    <t>'055124005001280201</t>
  </si>
  <si>
    <t>PED-3541286-M1C7</t>
  </si>
  <si>
    <t>'CR 18 A CL 59 C -20'</t>
  </si>
  <si>
    <t>FLOR ENID SANCHEZ MOLINA</t>
  </si>
  <si>
    <t xml:space="preserve"> 23-SEP-2025 14:25:31 -- EPMCRMSVPRD Sr. FLOR ENID SANCHEZ MOLINA con cdula 1037263422 afirma es propietario del inmueble solicita nueo sericio de energa para mpio MEDELLN barrio LLANADITAS requiere sericio bsico residencial a 110 V piso 1Informa tener red elctrica interna certificada.Carga mxima requerida en KVA: 96Niel de tensin: 1Tipo de sericio solicitado: Nuea cargaHay red elctrica cercana al predio: SiDistancia en metros: 10 Se toma como referencia la direccin CR 18 A CL 59 C -19 LLANADITAS MEDELLN ANTIOQUIA tel 3116497357 id c045f3d1-f760-4a09-802d-de3aa1907707 login jcorrePedido automatico desde solicitud de sericio de energa</t>
  </si>
  <si>
    <t>'055128109300200000</t>
  </si>
  <si>
    <t>PED-3253833-N5P0</t>
  </si>
  <si>
    <t>'CL 56 BB CR 20 A -3 (INTERIOR 101 )'</t>
  </si>
  <si>
    <t>llor451@hotmail.es</t>
  </si>
  <si>
    <t xml:space="preserve"> 23-09-2025 07:33:05-TORREGOBMOD-REPROGRAMAR 19-09-2025 13:21:53--AVILLEGAMOD-414 CASA SOLA NO CONTESTAN X CARLOS IDARRAGA -</t>
  </si>
  <si>
    <t>'055216220100030101</t>
  </si>
  <si>
    <t>PED-3540894-X9K2</t>
  </si>
  <si>
    <t>'CL 56 BC CR 20 B -5 (INTERIOR 201 )'</t>
  </si>
  <si>
    <t>Ana Polonia Montoya Villa</t>
  </si>
  <si>
    <t xml:space="preserve"> 23-SEP-2025 12:08:59 -- EPMCRMSVPRD Ana Polonia Montoya Villa con cdula 43613332 solicita h de energa con redes internas y externas para iienda ubicada en barrio enciso presenta la cdula formato alor agregado y operador de red diligenciados y contrato ecino 13081359. faor llamar antes de ir 3113820509.Pedido automatico desde solicitud de sericio de energa</t>
  </si>
  <si>
    <t>'055216230200050201</t>
  </si>
  <si>
    <t>1.3</t>
  </si>
  <si>
    <t>1.18</t>
  </si>
  <si>
    <t>PED-3540146-N5Z2</t>
  </si>
  <si>
    <t>'CR 24 B CL 57 CC -63 (INTERIOR 319 )'</t>
  </si>
  <si>
    <t xml:space="preserve"> 23-SEP-2025 08:40:31 -- EPMCRMSVPRD Sra. Yennifer Ossa Arteaga con cdula 1040741847 afirma es propietaria del inmueble solcita nueo sericio de energa para municipio de Medelln barrio Colinas de enciso requiere sericio bsico residencial a 110 V piso 3 solicita que EPM instale la red elctrica interna externa y certifique. Se le informa cobro del IVA del 19 sobre los trabajos realizados para la construccin de la red interna.Carga mxima requerida en KVA: 90Niel de tensin: 1Tipo de sericio solicitado: Nuea cargaHay red elctrica cercana al predio: SiDistancia en metros:10Se toma como referencia la direccin CR 24 B CL 57 CC -63 INTERIOR 319  tel. 3107188468 id 932ee9aa-6c4b-412b-84c5-935b3cc50671 aortizayenitfer2508gmail.com NOTA : Se comunica el personal de EPM manifiesta que fueron eniados por el personal de perdidas para la instalacin de este sericio.Pedido automatico desde solicitud de sericio de energa</t>
  </si>
  <si>
    <t>'055224207330630319</t>
  </si>
  <si>
    <t>2.1</t>
  </si>
  <si>
    <t>1.94</t>
  </si>
  <si>
    <t>3.24</t>
  </si>
  <si>
    <t>PED-3540912-Z1M5</t>
  </si>
  <si>
    <t>'CL 62 CR 96 A -157 (INTERIOR 225 )'</t>
  </si>
  <si>
    <t>Yuris Yaridis Gaspar Quintero</t>
  </si>
  <si>
    <t xml:space="preserve"> 23-SEP-2025 12:15:02 -- EPMCRMSVPRD Sr. yuris gaspar quintero   cdula: 1192816161    afirma que es la propietario   solicita el sericio de energa  para mpio :  medellin   piso 1  solicita que EPM le instale medidor y acometida y certifique  Carga mxima requerida en KVA: 9Niel de tensin: 1 Tipo de sericio solicitado: Nuea cargaHay red elctrica cercana al predio: SiDistancia en metros: 10 Se toma como referencia la direccin :CL 62 CR 96 A -157 INTERIOR 180  FUENTE CLARA MEDELLN ANTIOQUIA tel : 3232421590  id:f982dd61-8b73-4d07-bab7-32cf0ff3a89c  login mmontoyl  Pedido automatico desde solicitud de sericio de energa</t>
  </si>
  <si>
    <t>'056912006101570225</t>
  </si>
  <si>
    <t>4.07</t>
  </si>
  <si>
    <t>PED-3540531-P1S1</t>
  </si>
  <si>
    <t>'CL 47 C CR 61 -81 (INTERIOR 2117 )'</t>
  </si>
  <si>
    <t>Tatiana Moreno</t>
  </si>
  <si>
    <t xml:space="preserve"> 23-SEP-2025 10:17:56 -- EPMCRMSVPRD HV INGRESADO POR CONTROL PERDIDAS CONTACTAR AL:3042053885Pedido automatico desde solicitud de sericio de energa</t>
  </si>
  <si>
    <t>'074617301000812117</t>
  </si>
  <si>
    <t>PED-3540625-B8X2</t>
  </si>
  <si>
    <t>'CL 47 C CR 61 -81 (INTERIOR 3117 )'</t>
  </si>
  <si>
    <t xml:space="preserve"> 23-SEP-2025 10:39:17 -- EPMCRMSVPRD HV INGRESADO POR CONTROL PERDIDAS CONTACTAR AL:3042053885Pedido automatico desde solicitud de sericio de energa</t>
  </si>
  <si>
    <t>'074617301000813117</t>
  </si>
  <si>
    <t>PED-3540592-N9L5</t>
  </si>
  <si>
    <t>'CL 47 C CR 61 -81 (INTERIOR 3217 )'</t>
  </si>
  <si>
    <t xml:space="preserve"> 23-SEP-2025 10:32:15 -- EPMCRMSVPRD HV INGRESADO POR CONTROL PERDIDAS CONTACTAR AL:3042053885Pedido automatico desde solicitud de sericio de energa</t>
  </si>
  <si>
    <t>'074617301000813217</t>
  </si>
  <si>
    <t>2.97</t>
  </si>
  <si>
    <t>3.05</t>
  </si>
  <si>
    <t>'CL 13 CR 111 -74 (INTERIOR 422 )'</t>
  </si>
  <si>
    <t>Erly Herney Roman Mazo</t>
  </si>
  <si>
    <t>AMAGA</t>
  </si>
  <si>
    <t xml:space="preserve"> 23-09-2025 13:30:23-LTOROGMOD-0 26-AUG-2025 15:19:59 -- EPMCRMSVPRD Se presenta Erly Herney Roman Mazo con cdula 1055832712 para solicitar sericio de energa nuea para la direccin CL 13 CR 111 -74 INTERIOR 422 en el municipio de Medelln Barrio Beln La Perla para lo cual presenta formulario de habilitacin de iienda y de solicitud de sericio copia de la cdula presenta factura del inmueble ecino con contrato 12923533 se informa que la solicitud queda pendiente de erificacin tcnica celular 3005018627 Pedido automatico desde solicitud de sericio de energa01-Sep-2025 -- Actualizacion masia por pendientes de atencion WO0000003084835</t>
  </si>
  <si>
    <t>1.93</t>
  </si>
  <si>
    <t>2.08</t>
  </si>
  <si>
    <t>2.06</t>
  </si>
  <si>
    <t>'CL 39 F CR 115 A -113 (INTERIOR 146 )'</t>
  </si>
  <si>
    <t>Maria Fabiola Gaviria Henao</t>
  </si>
  <si>
    <t>2.04</t>
  </si>
  <si>
    <t>5.98</t>
  </si>
  <si>
    <t>'CR 119 CL 39 F -31 (INTERIOR 202 )'</t>
  </si>
  <si>
    <t xml:space="preserve"> 23-09-2025 13:32:11-LTOROGMOD-0 01-SEP-2025 09:48:24 --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202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</si>
  <si>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'CR 119 CL 39 F -31 (INTERIOR 301 )'</t>
  </si>
  <si>
    <t xml:space="preserve"> 23-09-2025 13:31:54-LTOROGMOD-0 01-SEP-2025 09:44:32 -- EPMCRMSVPRD SE PRESENTA EL SEÑOR JHON JAIRO HENAO OSORIO CON C.C. 71.644.375 CON DOCUMENTOS A NOMBRE DE NANCY BEATRIZ ALZATE NATERA IDENTIFICADO CON CEDULA 1.128.466.772 SOLICITANDO SERVICIO DE H.V. CONSTRUCCIN DE ACOMETIDA Y MEDIDOR PARA LA INSTALACION RESIDENCIAL EN LA DIRECCIN CR 119 CL 39 F -31 INTERIOR 301  EN EL MUNICIPIO DE MEDELLIN BARRIO SAN JAVIER SECTOR EL SALADO PARTE ALTA DEPARTAMENTO DE ANTIOQUIA PRESENTA CDULA DE CIUDADANA SOLICITUD DILIGENCIADA CARTA DE REQUISITOS TCNICOS COPIA DE LA TARJETA PROFESIONAL DEL TCNICO ELECTRICISTA QUE CERTIFICA LA INSTALACIN FACTURA DE SERVICIOS INSTALACION VECINA MAS CERCANA PRIMER PISO CONTRATO 610941 TELEFONO DE CONTACTO 3135357533-  LLAMAR ANTES DE IR SUJETO A VERIFICACIN.Pedido automatico desde solicitud de sericio de energa01-Sep-2025 -- Actualizacion masia por pendientes de atencion WO0000003084835</t>
  </si>
  <si>
    <t>PED-3539530-Z0K5</t>
  </si>
  <si>
    <t>'CL 39 F CR 120 -79 (INTERIOR 1147 )'</t>
  </si>
  <si>
    <t>.94</t>
  </si>
  <si>
    <t>YANILETH  MENA MOSQUERA</t>
  </si>
  <si>
    <t xml:space="preserve"> 22-SEP-2025 16:20:53 -- EPMCRMSVPRD Solicita energa h para la direccion 39 F CR 120 -79 INTERIOR 1147  Medelln anexa cuenta con contrato 12762952 cedula declaracin de cumplimiento matricula telfono contacto 3155707019 llamar antes de irPedido automatico desde solicitud de sericio de energa</t>
  </si>
  <si>
    <t>'083219600000791147</t>
  </si>
  <si>
    <t>3.93</t>
  </si>
  <si>
    <t>PED-3539500-L8G1</t>
  </si>
  <si>
    <t>'CL 48 CC CR 102 C -34 (INTERIOR 201 )'</t>
  </si>
  <si>
    <t>Maria  Ortiz Acosta</t>
  </si>
  <si>
    <t xml:space="preserve"> 22-SEP-2025 16:11:17 -- EPMCRMSVPRD Se presenta el usuario en calidad de propietario solicitando un contador de energa HV para la direccin CL 48 CC CR 102 C -34 INTERIOR 201  san jaier Medelln. Solicita construir la red interna acometida y medidor financiado. Presenta cdula original y formulario diligenciado. Se le informa que debe contactar a ANS. Tambin presenta factura de instalacin de la ecina con direccin de referencia CL 48 CC CR 102 C -34 Maria Ortiz Acosta celular: 3146762249. Sujeto a erificacin en terrenoPedido automatico desde solicitud de sericio de energa</t>
  </si>
  <si>
    <t>'084018332300340201</t>
  </si>
  <si>
    <t>3.15</t>
  </si>
  <si>
    <t>PED-3275412-S1T3</t>
  </si>
  <si>
    <t>'CR 120 F CL 48 D -103 (INTERIOR 124 )'</t>
  </si>
  <si>
    <t>.93</t>
  </si>
  <si>
    <t>Carlos Andres Jaramillo Cano</t>
  </si>
  <si>
    <t xml:space="preserve"> 22-09-2025 16:27:04--FNXWEAPICRMPROD-Reenio de procesos de Integracion - JOBSr. Carlos Jaramillo tel: 3052649157 la iienda ya cuenta con la red electrica interna instalada y certificada por electricista particular. y tiene los documentos fisicos para mostrarlos en la isita. solicita reprogramar la reisinid:d337d2ba-47bf-4599-9c31-b20165d9c4fb ccartags 08-04-2025 17:18:59--NCORRRMOD-413-presentar declaracin de cumplimiento y su respectia matrcula del electricista encargado  422-el usuario realizar la red elctrica interna por particular Camilo Perez-</t>
  </si>
  <si>
    <t>'084220608401030124</t>
  </si>
  <si>
    <t>PED-3540981-R3M9</t>
  </si>
  <si>
    <t>'CR 121 B CL 48 B -24 (INTERIOR 201 )'</t>
  </si>
  <si>
    <t>.07</t>
  </si>
  <si>
    <t>Maria Adeney Uchima Montoya</t>
  </si>
  <si>
    <t xml:space="preserve"> 23-SEP-2025 13:04:20 -- EPMCRMSVPRD Propietaria Maria Adenei Puchima Montoya  cc 43867933  Mun Medellin CR 121 B CL 48 B -24   BR San Jaier la Loma Br nueo estrato 2  sericio para 2 piso tel 3205935215-3178047440  correo marialauenagmail.com HV medidor y acometida  ya cuenta con certificado red interna id   ad135893-ebd0-47fb-adbd-04f508053f08 amejale  Pedido automatico desde solicitud de sericio de energa</t>
  </si>
  <si>
    <t>'084221208200240201</t>
  </si>
  <si>
    <t>PED-3133728-Y7F3</t>
  </si>
  <si>
    <t>'CL 56 CR 123 -48 (INTERIOR 1124 )'</t>
  </si>
  <si>
    <t>.15</t>
  </si>
  <si>
    <t>Ermilo Vargas Mosquera</t>
  </si>
  <si>
    <t xml:space="preserve"> 23-09-2025 11:06:12--FNXWEAPICRMPROD-Se comunica la Sra. Jesica Vlez en calidad de encargada y solicita reprogramacion de isita ya organizaron los pendientes tel. de contacto 3022799257 por faor comunicarse antes del desplazamiento ID13ce9169-3236-43aa-a3ec-034c227ec33f aortiza 413 presentar declaracin de cumplimiento del electricista instalar lnea de polo a tierra que falta Angel Rodriguez 2072025 13:44:15 02-07-2025 14:16:04--NCORRRMOD- 413 presentar declaracin de cumplimiento del electricista instalar lnea de polo a tierra que falta Angel Rodriguez 2072025 13:44:15-</t>
  </si>
  <si>
    <t>'085216003000481124</t>
  </si>
  <si>
    <t>'CL 59 CR 120 F -3 (INTERIOR 215 )'</t>
  </si>
  <si>
    <t>Mary Higuita</t>
  </si>
  <si>
    <t xml:space="preserve"> 23-09-2025 13:28:57-LTOROGMOD-0 26-AUG-2025 09:15:21 -- EPMCRMSVPRD Sra Mary Higuita con cc 1014239596 en calidad de propietaria solicita HV a 110   mun medellinbarrio san Jaier la loma dir CL 59 CR 120 F -3 INTERIOR 215  tel: 3104819977  tiene red interna instalada y certificada  id 9feeb4bf-9ca8-4123-b725-bdd4fb5ff71c  ltanganPedido automatico desde solicitud de sericio de energa01-Sep-2025 -- Actualizacion masia por pendientes de atencion WO0000003084835</t>
  </si>
  <si>
    <t>PED-3466038-F6W9</t>
  </si>
  <si>
    <t>'CR 121 B CL 52 -62 (INTERIOR 108 )'</t>
  </si>
  <si>
    <t>Diego Alberto Tabares Ruiz</t>
  </si>
  <si>
    <t xml:space="preserve"> 23-09-2025 11:32:13--FNXWEAPICRMPROD- Usuaria solicita reprogramar llamar antes de ir 3014583611.-----------------------------------------------------------------------------414 no contesta lneas telefnicas se toma registro fotogrfico de la propiedad y de la direccines cercanas por faor actualizar lneas telefnicas CR 121b CL 52 62 int 108 Angel Rodriguez 14082025 12:13:58 14-08-2025 14:47:14--NCORRRMOD- 414 no contesta lneas telefnicas se toma registro fotogrfico de la propiedad y de la direccines cercanas por faor actualizar lneas telefnicas CR 121b CL 52 62 int 108 Angel Rodriguez 14082025 12:13:58-</t>
  </si>
  <si>
    <t>'085221202000620108</t>
  </si>
  <si>
    <t>PED-3367848-L1C9</t>
  </si>
  <si>
    <t>'CR 123 CL 54 A -62 (INTERIOR 194 )'</t>
  </si>
  <si>
    <t>.13</t>
  </si>
  <si>
    <t>Ramiro Alberto Cano Tejada</t>
  </si>
  <si>
    <t xml:space="preserve"> 23-09-2025 11:34:40--FNXWEAPICRMPROD-Usuario pide reprogramar  Faor comunicarse antes de ir al tel. 4270796.-----------------------------------------------------Reenio de procesos de Integracion - JOB 11-06-2025 21:15:38--NCORRRMOD- 419 predio en construccin no habitable terminar construccin  CR 123 CL 54a 62 int 191 Angel Rodriguez-</t>
  </si>
  <si>
    <t>'085223004100620194</t>
  </si>
  <si>
    <t>1.95</t>
  </si>
  <si>
    <t>7.8</t>
  </si>
  <si>
    <t>PED-3526897-X2J2</t>
  </si>
  <si>
    <t>'CR 108 CL 62 -23 (INTERIOR 302 )'</t>
  </si>
  <si>
    <t>.08</t>
  </si>
  <si>
    <t xml:space="preserve"> 23-09-2025 12:45:49--FNXWEAPICRMPROD-422 CAMBIAR BREAKERS DE 40 AMP POR DE 20 AMP Y FALTA 1 POLO A TIERRA X JONNY G Sra. sirley Betancur solicita reprogramar ya que tiene los pendientes OK Por faor comunicarse con el usuario antes de isitar el predio numero de contacto 3197899175 ID:06869798-af6a-47c4-b5b3-7407601e8623 ccasper 17-09-2025 07:44:01--LTOROGMOD-422 CAMBIAR BREAKERS DE 40 AMP POR DE 20 AMP Y FALTA 1 POLO A TIERRA X JONNY G -</t>
  </si>
  <si>
    <t>'086028002000230302</t>
  </si>
  <si>
    <t>'CL 64 CR 115 -48 (INTERIOR 109 )'</t>
  </si>
  <si>
    <t>Eduard Alexander Paniagua Alvarez</t>
  </si>
  <si>
    <t xml:space="preserve"> 23-09-2025 13:28:40-LTOROGMOD-0 27-08-2025 09:58:11--FNXWEAPICRMPROD-Sr eduar indica que ya tiene todo listo numero de contacto : 3128674553id: 61191add-d9be-490d-ab46-3dc0be030703usuario: mmontoyl 423 no hay espacio fsico para instalar medidor de energa crear muro para instalar medidor de energa CL 63ad CR 117f 03 Angel Rodriguez 31072025 16:12:20 31-07-2025 17:00:19--NCORRRMOD- 423 no hay espacio fsico para instalar medidor de energa crear muro para instalar medidor de energa CL 63ad CR 117f 03 Angel Rodriguez 31072025 16:12:20-01-Sep-2025 -- Actualizacion masia por pendientes de atencion WO0000003084835</t>
  </si>
  <si>
    <t>3.16</t>
  </si>
  <si>
    <t>PED-3490597-V4B9</t>
  </si>
  <si>
    <t>'CL 67 CR 150 -3'</t>
  </si>
  <si>
    <t>andres felipe roldan torres</t>
  </si>
  <si>
    <t xml:space="preserve"> 23-09-2025 09:34:13--FNXWEAPICRMPROD-Sr. Gildardo Tamayo se comunica informando que ya realiz los pendientes y solicita reprogramar  TEL: 3216731451 ID:   8f7e4a2b-670b-4cb2-9ff5-c66ae36eff49  jcorre 419 predio en construccin no habitable terminar construccin instalar baño cocina entanas y puerta principal 147048860400000110 Angel Rodriguez 26-08-2025 16:08:20--NCORRRMOD- 419 predio en construccin no habitable terminar construccin instalar baño cocina entanas y puerta principal 147048860400000110 Angel Rodriguez-</t>
  </si>
  <si>
    <t>'086517000000030000</t>
  </si>
  <si>
    <t>'RURAL_103043428373000201_103043428373000201'</t>
  </si>
  <si>
    <t>Maria Eugenia Toro Cardona</t>
  </si>
  <si>
    <t xml:space="preserve"> 23-09-2025 13:27:34-LTOROGMOD-0 27-AUG-2025 09:23:02 -- EPMCRMSVPRD Usuaria Maria Eugenia Toro Cardona quien dice ser propietaria solicita construccin de domiciliaria del sericio de energa para la instalacin con direccin RURAL103043428373000201103043428373000201 Municipio Medelln presenta todos los documentos diligenciados fotocopia de cedula. Telfono contacto 3003629478 - 3022646958. Faor llamar antes de realizar la isita. El pedido se ingresa sujeto a la erificacin en el terreno.Pedido automatico desde solicitud de sericio de energa01-Sep-2025 -- Actualizacion masia por pendientes de atencion WO0000003084835</t>
  </si>
  <si>
    <t>4.1</t>
  </si>
  <si>
    <t>4.92</t>
  </si>
  <si>
    <t>6.04</t>
  </si>
  <si>
    <t>4.12</t>
  </si>
  <si>
    <t>5.17</t>
  </si>
  <si>
    <t>4.25</t>
  </si>
  <si>
    <t>'RURAL_122003602000000001_Prov.Vereda Media Luna'</t>
  </si>
  <si>
    <t>Rosalba  Martinez Castro</t>
  </si>
  <si>
    <t xml:space="preserve"> 23-09-2025 13:27:15-LTOROGMOD-0 26-AUG-2025 10:13:34 -- EPMCRMSVPRD Se solicita la habilitacin de la iienda sericio ubicado en la VEREDA MEDIA LUNA con ruta cercana RURAL122003602000000000 correspondiente al estrato 2 Dos.La persona de contacto es Rosalba Martnez Castro celular 314 489 93 01. Por faor comunicarse preiamente para agendar la isita. Presentar certificado de RETIE en el terreno.Nota: La habilitacin de la iienda genera un cobro adicional correspondiente al 19  del IVA.Pedido automatico desde solicitud de sericio de energa01-Sep-2025 -- Actualizacion masia por pendientes de atencion WO0000003084835</t>
  </si>
  <si>
    <t>'RURAL_122003660000000123'</t>
  </si>
  <si>
    <t>Luz Marina Ardila Ardila</t>
  </si>
  <si>
    <t xml:space="preserve"> 23-09-2025 13:26:59-LTOROGMOD-0 19-AUG-2025 16:48:18 -- EPMCRMSVPRD Sr. Luz Marina Ardila con cdula 43023285 afirma es propietario del inmueble solicita nueo sericio de energa para mpio MEDELLN ANTIOQUIA barrioereda MEDIA LUNA requiere sericio bsico residencial a 110 V solicita que EPM instale la red elctrica interna y certifique Y red externa. se brinda informacin de cobro por red interna en la 1ra factura Carga mxima: 9 KVANiel de tensin: 1Tipo de sericio solicitado: Nuea cargaHay red elctrica cercana al predio: SiDistancia en metros:10Se toma como referencia la direccin RURAL122003660000000000122003660000000000 tel 3185291186 id 54124539-6d00-4759-b2a2-8f90b430b80b aestrmon Pedido automatico desde solicitud de sericio de energa01-Sep-2025 -- Actualizacion masia por pendientes de atencion WO0000003084835</t>
  </si>
  <si>
    <t>PED-3282666-L1R8</t>
  </si>
  <si>
    <t>'RURAL_122016820800000000'</t>
  </si>
  <si>
    <t>Juan Esteban Patiño Ciro</t>
  </si>
  <si>
    <t xml:space="preserve"> 23-09-2025 09:25:25-SORREGOMOD-Continuar con la atencin del cliente ya cuenta con todo instalado 04-08-2025 12:27:26--FNXWEAPICRMPROD- Sr. juan esteban indica que ya tiene todo listo numero de contacto : 3183101477 id: d21c6c74-909f-4cc8-865a-ef14295dc83fusuario: mmontoyl419 Predio en construccin sin prueba de habitabilidad no tiene entanas cocina y baño. Se anexa registro fotogrfico de la edificacin y acta de isita Emil Cadrazco 15-04-2025 15:22:46--NCORRRMOD- 419 Predio en construccin sin prueba de habitabilidad no tiene entanas cocina y baño. Se anexa registro fotogrfico de la edificacin y acta de isita Emil Cadrazco-01-Sep-2025 -- Actualizacion masia por pendientes de atencion WO0000003084835</t>
  </si>
  <si>
    <t>PED-3447032-X9S7</t>
  </si>
  <si>
    <t>'RURAL_122018338000000000'</t>
  </si>
  <si>
    <t>Juan Carlos Arcay Rodriguez</t>
  </si>
  <si>
    <t xml:space="preserve"> 23-09-2025 13:26:17-LTOROGMOD-0 11-08-2025 18:27:13--FNXWEAPICRMPROD-El señor Juan Carlos Arcay Solicita reprogramar pedido de energa Faor llamar con tiempo de anticipacin ya que ien en Medelln y se deben desplazar hasta le sitio Celular:  3002944276ID 26e08988-108c-46b2-b05d-356c4f87daf5  lsalazho Reenio de procesos de Integracion - JOB 08-08-2025 07:36:52--NCORRRMOD-414.SE MARCA REPETIDAS OCASIONES AL NICO NMERO QUE HAY EN SISTEMA SUENA Y SUENA PERO NO CONTESTAN SE HACE LA VISITA A LA VIVIENDA SE GRITA REPETIDAS OCASIONES TAMPOCO SALE NADIE. REPROGRAMAR. SE DEJA REPORTE EN EL  CONTADOR VECINO. Jhon Zapata 6082025 17:45:39-01-Sep-2025 -- Actualizacion masia por pendientes de atencion WO0000003084835</t>
  </si>
  <si>
    <t>9.18</t>
  </si>
  <si>
    <t>PED-3540858-L4B8</t>
  </si>
  <si>
    <t>'RURAL_136029437000000000_BARRIO OLAYA HERRERA'</t>
  </si>
  <si>
    <t>.12</t>
  </si>
  <si>
    <t>Rosalba Arias Rueda</t>
  </si>
  <si>
    <t>barrio alfonso lopez</t>
  </si>
  <si>
    <t>dabeiba</t>
  </si>
  <si>
    <t>'136029437000000000</t>
  </si>
  <si>
    <t>PED-3541201-Q9M8</t>
  </si>
  <si>
    <t>'RURAL_136030249086900001'</t>
  </si>
  <si>
    <t>Nivis Patricia Bravo Bravo</t>
  </si>
  <si>
    <t xml:space="preserve"> 23-SEP-2025 14:02:37 -- EPMCRMSVPRD Sr. nibis patricia brao  brao  con cdula 1017124816 afirma es propietario del inmueble solcita nueo sericio de energa para mmunicipio: medellin barrio olaya herrera  requiere sericio bsico residencial a 110 V piso 1 solicita que EPM instale la red elctrica interna y certifique.  contador y acometida Se le informa cobro del IVA del 19 sobre los trabajos realizados para la construccin de la red interna.Carga mxima requerida en KVA: 90Niel de tensin: 1Tipo de sericio solicitado: Nuea cargaHay red elctrica cercana al predio: SiDistancia en metros:10Se toma como referencia la direccin  RURAL136030249086900000136030249086900000 tel:3118274919 idb019c9aa-5104-42a1-8184-47b99afae8d6  kespinop Pedido automatico desde solicitud de sericio de energa</t>
  </si>
  <si>
    <t>'136030249086900001</t>
  </si>
  <si>
    <t>10.2</t>
  </si>
  <si>
    <t>10.12</t>
  </si>
  <si>
    <t>3.1</t>
  </si>
  <si>
    <t>PED-2851795-N4N9</t>
  </si>
  <si>
    <t>'RURAL_146014939020000000'</t>
  </si>
  <si>
    <t>Luis Bernardo Salinas Mona</t>
  </si>
  <si>
    <t>luisber00@gmail.com</t>
  </si>
  <si>
    <t xml:space="preserve"> 30-07-2025 14:11:50-ORINCONOMOD-Se reprograma pedido ya qie se hanla con el cliente e informa que ya hay acceso a la iienda 28-06-2024 08:35:20--NCORRRMOD- 406 trabajos en as  14601493900000 ereda murrapal no hay acesso a la ereda para llegar al predio Angel Rodrguez-</t>
  </si>
  <si>
    <t>'146014939020000000</t>
  </si>
  <si>
    <t>1.22</t>
  </si>
  <si>
    <t>8.23</t>
  </si>
  <si>
    <t>5.13</t>
  </si>
  <si>
    <t>2.11</t>
  </si>
  <si>
    <t>PED-3474340-Z2X6</t>
  </si>
  <si>
    <t>'RURAL_147047446200000000'</t>
  </si>
  <si>
    <t>Martha Nubia Pulgarin Muñoz</t>
  </si>
  <si>
    <t xml:space="preserve"> 13-AUG-2025 08:38:29 -- EPMCRMSVPRD Radicado: 20250120148981 usuaria solicita conexin del sericio de energa HV en el municipio de Medelln Estrato 2 relaciona formato de Valor agregado y E1 correctamente diligenciado copia de Factura Copia de CC y declaracin de cumplimiento debidamente diligenciada.Nombre: Marta Nubia Pulgarn Muñoz   Andrs Felipe Montoya NaranjoCC:  43452735Direccin: RURAL147047446000000003Telfono: 3137111529Notificacin:  andresm.proyectosgmail.comCC Elctrico: 1042063948Pedido automatico desde solicitud de sericio de energa</t>
  </si>
  <si>
    <t>'147047446200000000</t>
  </si>
  <si>
    <t>PED-3528364-C9F0</t>
  </si>
  <si>
    <t xml:space="preserve"> 23-09-2025 10:23:31--FNXWEAPICRMPROD-.419 VIVIENDA EN COSNTRUCCION DEBE INSTALAR BAÑO Y COCINA PUERTA Y VENTANA PRINCIPAL X ORLANDO TORRES 23092025 10:22 am  Sr Guillermo Gonzalez solicita reprogramacin de la isita  informa que ya estn listos los pendientes y se puede proceder con el pedido PED-3528364-C9F0   tel 3022881012 llamar antes de ir 019de567-88a6-4b0c-98d9-d9795ea53d3f agiralon 18-09-2025 11:13:11--AVILLEGAMOD-.419 VIVIENDA EN COSNTRUCCION DEBE INSTALAR BAÑO Y COCINA PUERTA Y VENTANA PRINCIPAL X ORLANDO TORRES -</t>
  </si>
  <si>
    <t>'147048277050000002</t>
  </si>
  <si>
    <t>6.62</t>
  </si>
  <si>
    <t>8.13</t>
  </si>
  <si>
    <t>PED-3540752-F4F7</t>
  </si>
  <si>
    <t>'RURAL_163002702000000000_PORVENIR ESCALAS ARRIBA'</t>
  </si>
  <si>
    <t>John Fredy Torres Cañaveral</t>
  </si>
  <si>
    <t xml:space="preserve"> 23-SEP-2025 11:16:03 -- EPMCRMSVPRD HV INGRESADO POR CONTROL PERDIDAS CONTACTAR AL:3508421040Pedido automatico desde solicitud de sericio de energa</t>
  </si>
  <si>
    <t>'163002702000000000</t>
  </si>
  <si>
    <t>PED-2667195-H2V2</t>
  </si>
  <si>
    <t>'RURAL_163002724800000000_PORVENIR ESCALAS ARRIBA'</t>
  </si>
  <si>
    <t>Aldemar De Jesus Orozco Salazar</t>
  </si>
  <si>
    <t xml:space="preserve"> 23-09-2025 07:32:01-TORREGOBMOD-REPROGRAMAR 14-02-2024 15:27:53--ACAROGAVMOD-El porenir 413 tener declaracin de cumplimiento422 corregir red interna no cumple cambiar tubera que alimenta los plafonesJhon Zapata-</t>
  </si>
  <si>
    <t>'163002724800000000</t>
  </si>
  <si>
    <t>3.21</t>
  </si>
  <si>
    <t>1.98</t>
  </si>
  <si>
    <t>1.21</t>
  </si>
  <si>
    <t>PED-3541284-D3Y0</t>
  </si>
  <si>
    <t>'RURAL_167118404009000002_VDA MARIA AUXILIADORA'</t>
  </si>
  <si>
    <t>Maria Auxilio Jaramillo Henao</t>
  </si>
  <si>
    <t xml:space="preserve"> 23-SEP-2025 14:24:42 -- EPMCRMSVPRD Sr. Maria Auxilio Jaramillo con cdula 43420256 afirma es propietario del inmueble solcita nueo sericio de energa para mpio Sabaneta Maria Auxiliadora requiere sericio bsico residencial a 110 V piso 2 informa que tiene red interna instalada y certificada. Carga mxima requerida en KVA: 10Niel de tensin: 1Tipo de sericio solicitado: Nuea cargaHay red elctrica cercana al predio: SiDistancia en metros: 10 Se toma como referencia la direccin RURAL167118404009000000167118404009000000 correo trabajosepmhotmail.com tel. 3244095131 id ac4ae9dc-2fb3-4757-8e23-139fc04bb477 shernanbPedido automatico desde solicitud de sericio de energa</t>
  </si>
  <si>
    <t>'167118404009000002</t>
  </si>
  <si>
    <t>2.09</t>
  </si>
  <si>
    <t>7.24</t>
  </si>
  <si>
    <t>6.12</t>
  </si>
  <si>
    <t>3877563-3233085374</t>
  </si>
  <si>
    <t xml:space="preserve"> -3197477697</t>
  </si>
  <si>
    <t xml:space="preserve"> -3105012678</t>
  </si>
  <si>
    <t xml:space="preserve"> -3107907309</t>
  </si>
  <si>
    <t xml:space="preserve"> -3002300945</t>
  </si>
  <si>
    <t xml:space="preserve"> -3205372718</t>
  </si>
  <si>
    <t xml:space="preserve"> -3225097382</t>
  </si>
  <si>
    <t xml:space="preserve"> -3117520866</t>
  </si>
  <si>
    <t xml:space="preserve"> -3012526561</t>
  </si>
  <si>
    <t xml:space="preserve"> -3228538382</t>
  </si>
  <si>
    <t xml:space="preserve"> -3195586469</t>
  </si>
  <si>
    <t xml:space="preserve"> -3016992612</t>
  </si>
  <si>
    <t xml:space="preserve"> -3045717312</t>
  </si>
  <si>
    <t xml:space="preserve"> -3136969996</t>
  </si>
  <si>
    <t xml:space="preserve"> -3116497357</t>
  </si>
  <si>
    <t xml:space="preserve"> -3113820509</t>
  </si>
  <si>
    <t xml:space="preserve"> -3107188468</t>
  </si>
  <si>
    <t xml:space="preserve"> -3187694014</t>
  </si>
  <si>
    <t xml:space="preserve"> -3042053885</t>
  </si>
  <si>
    <t xml:space="preserve"> -3135707019</t>
  </si>
  <si>
    <t xml:space="preserve"> -3146762249</t>
  </si>
  <si>
    <t>5075184-3052649157</t>
  </si>
  <si>
    <t xml:space="preserve"> -3205935215</t>
  </si>
  <si>
    <t xml:space="preserve"> -3022799257</t>
  </si>
  <si>
    <t xml:space="preserve"> -3164876362</t>
  </si>
  <si>
    <t xml:space="preserve">4270796- </t>
  </si>
  <si>
    <t xml:space="preserve"> -3193638909</t>
  </si>
  <si>
    <t xml:space="preserve"> -3146023600</t>
  </si>
  <si>
    <t xml:space="preserve"> -3118274919</t>
  </si>
  <si>
    <t xml:space="preserve"> -3148674779</t>
  </si>
  <si>
    <t>3627006-3137111529</t>
  </si>
  <si>
    <t>3227317-3508421040</t>
  </si>
  <si>
    <t>4361213-3002855262</t>
  </si>
  <si>
    <t xml:space="preserve"> -3122881856</t>
  </si>
  <si>
    <t>CL 20 CR 84 F -70 (INT 213 )'</t>
  </si>
  <si>
    <t>CL 34 CR 34 C -41 (INT 1267 )'</t>
  </si>
  <si>
    <t>CL 34 CR 34 C -41 (INT 2077 )'</t>
  </si>
  <si>
    <t>CL 34 CR 34 C -41 (INT 2308 )'</t>
  </si>
  <si>
    <t>CR 34 E CL 31 -190 (INT 119 )'</t>
  </si>
  <si>
    <t>CR 34 E CL 31 -190 (INT 122 )'</t>
  </si>
  <si>
    <t>CR 34 E CL 31 -190 (INT 126 )'</t>
  </si>
  <si>
    <t>CR 34 E CL 31 -190 (INT 127 )'</t>
  </si>
  <si>
    <t>CR 34 E CL 31 -190 (INT 222 )'</t>
  </si>
  <si>
    <t>CL 49 A CR 99 CD -86 (INT 221 )'</t>
  </si>
  <si>
    <t>CL 49 A CR 99 CD -86 (INT 333 )'</t>
  </si>
  <si>
    <t>CR 7 CL 54 -99 (INT 301 )'</t>
  </si>
  <si>
    <t>CR 8 A CL 56 -34 (INT 344 )'</t>
  </si>
  <si>
    <t>CL 52 B CR 13 -14 (INT 306 )'</t>
  </si>
  <si>
    <t>CL 56 BB CR 19 -32 (INT 128 )'</t>
  </si>
  <si>
    <t>CL 56 BB CR 19 -32 (INT 328 )'</t>
  </si>
  <si>
    <t>CR 12 CL 54 -18 (INT 201 )'</t>
  </si>
  <si>
    <t>CR 13 CL 52 B -44 (INT 101 )'</t>
  </si>
  <si>
    <t>CR 14 CL 55 -128 (INT 201 )'</t>
  </si>
  <si>
    <t>CL 56 BC CR 20 B -5 (INT 201 )'</t>
  </si>
  <si>
    <t>CR 24 B CL 57 CC -63 (INT 319 )'</t>
  </si>
  <si>
    <t>CL 62 CR 96 A -157 (INT 225 )'</t>
  </si>
  <si>
    <t>CL 47 C CR 61 -81 (INT 2117 )'</t>
  </si>
  <si>
    <t>CL 47 C CR 61 -81 (INT 3117 )'</t>
  </si>
  <si>
    <t>CL 47 C CR 61 -81 (INT 3217 )'</t>
  </si>
  <si>
    <t>CL 39 F CR 120 -79 (INT 1147 )'</t>
  </si>
  <si>
    <t>CL 48 CC CR 102 C -34 (INT 201 )'</t>
  </si>
  <si>
    <t>CR 120 F CL 48 D -103 (INT 124 )'</t>
  </si>
  <si>
    <t>CR 121 B CL 48 B -24 (INT 201 )'</t>
  </si>
  <si>
    <t>CL 56 CR 123 -48 (INT 1124 )'</t>
  </si>
  <si>
    <t>CR 121 B CL 52 -62 (INT 108 )'</t>
  </si>
  <si>
    <t>CR 123 CL 54 A -62 (INT 194 )'</t>
  </si>
  <si>
    <t xml:space="preserve">422 413 (DEBE INTERCAMBIAR FASES Y NEUTROS Y FALTA CERTIFICACION) X CARLOS IDARRAGA </t>
  </si>
  <si>
    <t xml:space="preserve">422 (FALTA 1 NEUTRO Y CAMBIAR TUBOS PVC X EMT) X CARLOS IDARRAGA </t>
  </si>
  <si>
    <t>414 (CASA SOLA NO CONTESTAN PARA LA REVISION) X CARLOS IDARRAGA</t>
  </si>
  <si>
    <t xml:space="preserve">CASA UBICADA EN ZONA DE ALTO RIESGO) X CARLOS IDARRAGA </t>
  </si>
  <si>
    <t xml:space="preserve">406 (SE LE INFORMA EL USUARIO QUE NO SE PUEDE ATENDER POR ORDEN PUBLICO) X CARLOS IDARRAGA </t>
  </si>
  <si>
    <t xml:space="preserve">460 (REQUIERE GABINETE PARA UNIFCIR MEDIDA) X CARLOS IDARRAGA </t>
  </si>
  <si>
    <t xml:space="preserve">HV - PASE EN GABINETE 13 MTRS DE 2*8+8 X CARLOS IDARRAGA - 460 (FALTAN LOS ACRILICOS DEL GABINETE) X CARLOS IDARRAGA </t>
  </si>
  <si>
    <t xml:space="preserve">HV  PASE EN GABINETE 13 MTRS DE 2*8+8 X CARLOS IDARRAGA - 460 (FALTAN LOS ACRILICOS DEL GABINETE) X CARLOS IDARRAGA </t>
  </si>
  <si>
    <t xml:space="preserve">HV + PASE 4TO PISO X CARLOS IDARRAGA </t>
  </si>
  <si>
    <t xml:space="preserve">HV TRAFO 44229 X ORLANDO TORRES </t>
  </si>
  <si>
    <t xml:space="preserve">HV + INT THW TRAFO 342083 X ORLANDO TORRES </t>
  </si>
  <si>
    <t>CL 52 CR 124 -18 '</t>
  </si>
  <si>
    <t xml:space="preserve">HV + PASE 8 MTRS TRAFO 20952 BORNERA X ORLANDO TORRES </t>
  </si>
  <si>
    <t xml:space="preserve">HV + PASE + BORNERA TRAFO 33410 X JONNY G </t>
  </si>
  <si>
    <t xml:space="preserve">HV + PASE TRAFO 600046 X JONNY G </t>
  </si>
  <si>
    <t xml:space="preserve">HV + PASE TRAFO 54403 X JONNY G -430 (23 SEPT) X JONNY G - 422 (FALTA 1 BREAKERS DE 20 AMP  Y 2 POLOS A TIERRA) X JONNY G </t>
  </si>
  <si>
    <t xml:space="preserve">605 (PASA LINEA DE DISTRIBUCION A MENOS DE 1 MTRS) X JONNY G </t>
  </si>
  <si>
    <t xml:space="preserve">HV + PASE + BONRERA TRAFO 320763 X JONNY G </t>
  </si>
  <si>
    <t xml:space="preserve">HV + PASE TRAFO 320763 X JONNY G </t>
  </si>
  <si>
    <t>460 (FALTA BARRAJE ADICIONAL) X ROBINSON ALZATE - 460 (DEBE INSTALAR GABINETE PARA LOS 6 APTOS EN PROPIEDAD HORIZONTAL  CON DIFERENTES DUEÑOS ES PROYECTO)X ORLANDO TORRES</t>
  </si>
  <si>
    <t>460 (FALTA BARRAJE ADICIONAL) X ROBINSON ALZATE  460 (DEBE INSTALAR GABINETE PARA LOS 6 APTOS EN PROPIEDAD HORIZONTAL  CON DIFERENTES DUEÑOS ES PROYECTO) X ORLANDO TORRES</t>
  </si>
  <si>
    <t xml:space="preserve">430 (24 SEPT) X ROBINSON ALZATE </t>
  </si>
  <si>
    <t xml:space="preserve">431 (INDEPENDIZAR ENTRADA) X ROBINSON ALZATE </t>
  </si>
  <si>
    <t>422 (FALTAN 2 POLOS A TIERRA) 2DA VISITA X ROBINSON ALZATE</t>
  </si>
  <si>
    <t>460 -414 (PROPIEDAD CON 5 MEDIDORES X ROBINSON ALZATE</t>
  </si>
  <si>
    <t xml:space="preserve">601 (DEBE HACER TRABAJO POR PARTICULAR 5 MEDIDOR Y SOLICITAR PEDIDO X LEGALIZACION) X ORLANDO TORRES </t>
  </si>
  <si>
    <t xml:space="preserve">605 (MOVIMIENTO DE REDES ACOMETIDAS PASA POR LA FACAHADA DE LA CASA) X CARLOS HINCAPIE - HV + PASE + BONRERA + PERCHA Y ESPARRAGO X ROBINSON ALZATE </t>
  </si>
  <si>
    <t>EDISON</t>
  </si>
  <si>
    <t xml:space="preserve">HV + PASE 10 MTRS ACOMETIDA 22 MTRS TRAFO 39222 BORNERA X ORLANDO TORRES </t>
  </si>
  <si>
    <t xml:space="preserve">414 (CASA SOLA Y NUMERO DE CELULAR NO CONTESTA SE ANEXA REGISTRO DE LLAMADAS) X ORLANDO TORRES </t>
  </si>
  <si>
    <t xml:space="preserve">460 (DEBE INSTALAR GABINETE PARA LOS MEDIDORES FALTANTES) X ORLANDO TORRES  -430 (23 SEPT) X ORLANDO TORRES </t>
  </si>
  <si>
    <t xml:space="preserve">605 (DEBE SOLICITAR MOVIMIENTO DE RED SECUNDARIA QUE PASA POR ENCIMA DE LA VIVIENDA) X ORLANDO TORRES </t>
  </si>
  <si>
    <t>607 (PEDIDO DUPLICADO CON EL 23527646) X ORLANDO TORRES</t>
  </si>
  <si>
    <t>DANGEL</t>
  </si>
  <si>
    <t xml:space="preserve">602 (DEBE CERTIFICAR PLAN DE ORDENAMIENTO TERRITORIAL O SI ESTA EN ZONA DE ALTO RIESGO) X ORLANDO TORRES </t>
  </si>
  <si>
    <t xml:space="preserve">414 (CASA SOLA SE LLAMA A LA USUARIA Y QUEDO DE ENVIAR A ALGUIEN Y NADA NO CONTESTABAN) X CARLOS IDARRAGA </t>
  </si>
  <si>
    <t xml:space="preserve">413 (FALTA DECL CUMPL DEL ELECTRICO) X CARLOS IDARRAGA </t>
  </si>
  <si>
    <t xml:space="preserve">430 (25 SEPT) X CARLOS IDARRAGA </t>
  </si>
  <si>
    <t xml:space="preserve">405 (FALTAN PERMISO DE SERVIDUMBRE) X CARLOS IDARRAGA </t>
  </si>
  <si>
    <t xml:space="preserve">406 (NO SE PUEDE ATENDER POR ORDEN PUBLICO Y USUARIO NO CONTESTA PAR INFORMARLES)2DA VISITA  X CARLOS IDARRAGA </t>
  </si>
  <si>
    <t>460 (FALTAN ACRILICOS) X ROBINSON ALZATE - 460 (USUARIO VA A INSTALAR GABINETE Y CUANDO TENGA TODO INSTALADO REABRE SOLICITUD) X ORLANDO TORRES</t>
  </si>
  <si>
    <t xml:space="preserve">HV + PASE + BORNERA TRAFO 52931 X JONNY G </t>
  </si>
  <si>
    <t>CL 62 AA CR 96 -20 (INT 201 )'</t>
  </si>
  <si>
    <t xml:space="preserve">HV + PASE + BORNERA TRAFO 69724 X JONNY </t>
  </si>
  <si>
    <t>NELSON</t>
  </si>
  <si>
    <t xml:space="preserve">405 (USURIO NOS INFORMA QUE EL VA HACER LA INSTALACION DEL CONTADOR Y QUE REPROGRAMA PARA LEGALIZAR EL PEDIDO) X WILSON -HV + PASE + BORNERA 2DA PISO TRAFO 92740  X CARLOS IDARRAGA </t>
  </si>
  <si>
    <t>PROYECTO</t>
  </si>
  <si>
    <t>MUNICIPIO</t>
  </si>
  <si>
    <t>POLIGONO-PAGINA/DIRECCION</t>
  </si>
  <si>
    <t>AJIZAL </t>
  </si>
  <si>
    <t>163000400000000000-163010000000000000</t>
  </si>
  <si>
    <t>LOS ZULETA  </t>
  </si>
  <si>
    <t>163016000000000000-163019000000000000</t>
  </si>
  <si>
    <t>LOS GOMEZ </t>
  </si>
  <si>
    <t>163010100000000000-163012000000000000</t>
  </si>
  <si>
    <t>EL PORVENIR </t>
  </si>
  <si>
    <t>163000100000000000-163003900000000000</t>
  </si>
  <si>
    <t>PEDREGAL </t>
  </si>
  <si>
    <t>163012100000000000-163048000000000000</t>
  </si>
  <si>
    <t>OLIVARES </t>
  </si>
  <si>
    <t>163019000000000000-163020000000000000</t>
  </si>
  <si>
    <t>IMPEC-LIMONAR 1 </t>
  </si>
  <si>
    <t>CR 70, desde CL 25  hasta CL 29</t>
  </si>
  <si>
    <t>EL ROSARIO (Calatrava 1) </t>
  </si>
  <si>
    <t>CL 47C  CR 61 - 81</t>
  </si>
  <si>
    <t>BARRIO NUEVO </t>
  </si>
  <si>
    <t>Desde CR 25 hasta CR 26,  desde CL 56 hasta CL 57</t>
  </si>
  <si>
    <t>LA LIBERTAD (Medellin)  </t>
  </si>
  <si>
    <t>Desde CL 52A hasta CL 57B, desde CR 17 hasta CR 20B </t>
  </si>
  <si>
    <t>LA ASOMADERA 01 </t>
  </si>
  <si>
    <t>CL 34 CR 34C, CR 34 D CL 29C hasta CL 31, CR 34 E CL 29C hasta CL 31</t>
  </si>
  <si>
    <t>GOLONDRINAS 01 </t>
  </si>
  <si>
    <t>CL 65, desde CR 16D hasta CR 18C</t>
  </si>
  <si>
    <t>VEREDA LA VALERIA  </t>
  </si>
  <si>
    <t>Proyectado inicio 2025 </t>
  </si>
  <si>
    <t>LOS FLORIANOS</t>
  </si>
  <si>
    <t>LA FLORIDA </t>
  </si>
  <si>
    <t>MEDELLIN SAN ANTONIO DE PRADO</t>
  </si>
  <si>
    <t>LLANADITAS 01</t>
  </si>
  <si>
    <t>EL TIROL </t>
  </si>
  <si>
    <t>No es factible</t>
  </si>
  <si>
    <t>(No modificar) Tarea EPM</t>
  </si>
  <si>
    <t>(No modificar) Suma de comprobación de fila</t>
  </si>
  <si>
    <t>(No modificar) Fecha de Modificación</t>
  </si>
  <si>
    <t>Tipo de Caso (Caso Asociado) (Caso)</t>
  </si>
  <si>
    <t>Producto (Caso Asociado) (Caso)</t>
  </si>
  <si>
    <t>Equipo o Proceso (Caso Asociado) (Caso)</t>
  </si>
  <si>
    <t>Asignado A</t>
  </si>
  <si>
    <t>Punto de Prestación del Servicio (Caso Asociado) (Caso)</t>
  </si>
  <si>
    <t>Comentario Desde el Aprovisionador</t>
  </si>
  <si>
    <t>Resultado PQR (Caso Asociado) (Caso)</t>
  </si>
  <si>
    <t>df9955ba-3b87-f011-91dd-005056a09fd7</t>
  </si>
  <si>
    <t>myR1ZRhDhB/QZDS7cM4uH7gpQj+rxp+lPNRQjOwJcuOvJE2hzDOOvU9qay7na76nVd/90YMZ6M48WRaWPDOpiQ==:</t>
  </si>
  <si>
    <t>PQR-12983853-T0V9</t>
  </si>
  <si>
    <t>TASK-2190102</t>
  </si>
  <si>
    <t>Queja</t>
  </si>
  <si>
    <t>Legalizar servicio instalaciones regadas</t>
  </si>
  <si>
    <t>Energía Mercado Regulado</t>
  </si>
  <si>
    <t>Atención Clientes</t>
  </si>
  <si>
    <t>ATC C1 METROPOLITANO SUR</t>
  </si>
  <si>
    <t>23509993</t>
  </si>
  <si>
    <t>RURAL_126009500000000415_CINT. VERDE LT41 INT5</t>
  </si>
  <si>
    <t>Dirección Energía</t>
  </si>
  <si>
    <t>Sí</t>
  </si>
  <si>
    <t>Diego Alejandro Sanchez Arbelaez</t>
  </si>
  <si>
    <t/>
  </si>
  <si>
    <t xml:space="preserve">Nombre: Diego Alejandro Sanchez Arbelaez
Cc: 1037236737
Tel: 3148226825
Dir: RURAL_126009500000000415_CINT. VERDE LT41 INT5 -RURAL_126009500000000416_CINT. VERDE LT41 INT6
Contrato: N/A
Autoriza SMS: SI
Correo: diego.sancheza56@gmail.com
Id: 7bb1f56a-45fb-4f07-a8a8-399b702aee68
Observación: Solicitudes de fénix 23509993 / 23510005, Usuario presenta inconformidad con la demora en la legalización de Obras, ya se cumplió ANS y no han ido para atender la solicitud, usuario solicita el favor le den agilidad al caso para continuar con los trabajos en ambas direcciones </t>
  </si>
  <si>
    <t>No conexión del servicio</t>
  </si>
  <si>
    <t>7d1bb5a2-ab8a-f011-91dd-005056a09fd7</t>
  </si>
  <si>
    <t>TvI5z7si1Ue7MpJ4XPOfCVLeolYDXWjBaaPiRSm8MU8L6Pfm1pdzmixK7O3wMFiuaV/OtS3ONC71Bc1mw8CWFA==:</t>
  </si>
  <si>
    <t>PQR-13003953-F6R8</t>
  </si>
  <si>
    <t>TASK-2192638</t>
  </si>
  <si>
    <t>23349845</t>
  </si>
  <si>
    <t>CL 70 SUR CR 44 -7</t>
  </si>
  <si>
    <t>Luis Alejandro Posada Galvis</t>
  </si>
  <si>
    <t xml:space="preserve">Nombre: Luis Alejandro Posada Galvis 
CC: 71754277 
Tel: 3116079322 
Dir: CL 70 SUR CR 44 -7
Correo: alejandroelectricista10@yahoo.com 
Id: 69a5696c-9d69-42c7-b42f-25ee3bb6e928
Cliente insiste. con pedido 23349845 en estado pendiente 498. desde el 27/3/2025. Cliente asegura los pendientes solicitados fueron solucionados y nadie se volvió a presentar a revisar y finalizar. Solicita se revise y cumpla lo mas pronto posible. Le indican que no es posible reprogramar. Favor validar. </t>
  </si>
  <si>
    <t>7bb6a1c6-5d8e-f011-91dd-005056a09fd7</t>
  </si>
  <si>
    <t>kQsaD1A9ljDebeZqUW/Q4TifhOKFSGMugldHPx0L4mkAV7VIzdOb1hSWq8oY4pZeFKzXIelRiQfR/Ciq494JPw==:</t>
  </si>
  <si>
    <t>PQR-13014646-C4S0</t>
  </si>
  <si>
    <t>TASK-2194159</t>
  </si>
  <si>
    <t>23522771</t>
  </si>
  <si>
    <t>CL 79 B CR 75 -254 (INTERIOR 201 )</t>
  </si>
  <si>
    <t>Luis Gonzalo Garces Correal</t>
  </si>
  <si>
    <t>Nombre: Luis Gonzalo Garces Correal
Cc: 71876431
Tel: 3207372389
Dir: CL 79 B CR 75 -254 (INTERIOR 201 ) y CL 79 B CR 75 -254 (INTERIOR 401 )
Autoriza SMS: SI
Correo: garza2767@hotmail.com
Id: b35289f5-6f2c-4b56-b0cf-cf785455992a
Observación:  Solicitud de Fénix 23522771 Y  23522743, usuario en calidad de mandatario presenta inconformidad con la demora en la legalización del servicio de Energía ya se cumplió ANS para ambas direcciones y solicita el favor agilizar el trámite de legalización lo más pronto posible ya que necesitan habitar el inmueble.</t>
  </si>
  <si>
    <t>82c8c69d-398f-f011-91c8-005056a0bdbb</t>
  </si>
  <si>
    <t>Z7QUC8TXeJH/TNNhfc+1uE9PS7t5RpYMPvDvaEoYxL/6m3vew0fs+oV4ZRSrNW8dvbSEC55UEcES7goEx1hD9A==:</t>
  </si>
  <si>
    <t>PQR-13018752-B8T8</t>
  </si>
  <si>
    <t>TASK-2194724</t>
  </si>
  <si>
    <t>Revisión terreno movimiento de redes</t>
  </si>
  <si>
    <t>23511409</t>
  </si>
  <si>
    <t>CR 80 CL 45 SUR -72</t>
  </si>
  <si>
    <t>Maricela Campuzano Diaz</t>
  </si>
  <si>
    <t>Nombre:Maricela Campuzano Diaz
Cc: 52477486
Tel:3017184340
Dir:CR 80 CL 45 SUR -72
Autoriza SMS: SI
Correo: n/a
Id:7b1d4464-d82d-4919-99de-af459427aac4
Pedido 23511409 para movimiento de redes, en estado CLIEN 491 desde el 01/09/2025. Cliente inconforme porque asegura que aún no le han realizado el movimiento del redes. Solicita pronta atención,
Favor validar.</t>
  </si>
  <si>
    <t>Demora en Atender Petición</t>
  </si>
  <si>
    <t>3fd117a1-e88f-f011-91dd-005056a09fd7</t>
  </si>
  <si>
    <t>tIi/GRGoI1S/N9c5Q08H9FYgUHHYVrEcdFPk/xxx3U/IMQot2SzgcmDFVIxEA0ukmnlnXQuaxjD9FdiEqawXeQ==:</t>
  </si>
  <si>
    <t>PQR-13021242-H9C4</t>
  </si>
  <si>
    <t>TASK-2195058</t>
  </si>
  <si>
    <t>23505676</t>
  </si>
  <si>
    <t>RURAL_163014746000000201</t>
  </si>
  <si>
    <t>Doris Del Socorro Agudelo Sanchez</t>
  </si>
  <si>
    <t>Nombre: Doris Del Socorro Agudelo Sanchez
Cc:  43520251
Tel: 3225480393
Dir: CL 94 CC CR 55 -64
Autoriza SMS: si 
Correo:  dorisagudelosanchez1@gmail.com
Id: 834daf27-0554-4ebf-a38d-e0aca89905af
Solicitud en fénix  23505676, 23507340, 23507338 para legalización creada desde el 04/08 y en estado pendiente . Cliente inconforme porque aún no le han realizado la legalización y cada que va un funcionario le deja un pendiente diferente por cualquier cosa sin sentido , necesita que le realicen la legalización lo antes posible, además indica que cuando van a suspenderle porque no le han legalizado le piden dinero para no dejarla sin servicio  . Solicita pronta atención.</t>
  </si>
  <si>
    <t>ded5c4da-1590-f011-91dd-005056a09fd7</t>
  </si>
  <si>
    <t>8PbnWOAK0LqkM9pL7jcpqCp8UBUzHrOdxtUZqgb92c87tgeqvBbJmmDQVPuTAm5O6JIo3LzNQLlciUIJfaiqBw==:</t>
  </si>
  <si>
    <t>PQR-13023142-S0Y9</t>
  </si>
  <si>
    <t>TASK-2195292</t>
  </si>
  <si>
    <t>Instalar servicio Energía HV y Prepago</t>
  </si>
  <si>
    <t>23487537</t>
  </si>
  <si>
    <t>CL 18 D CR 89 -11 (INTERIOR 1047 )</t>
  </si>
  <si>
    <t>Kelly Johana Restrepo Estrada</t>
  </si>
  <si>
    <t xml:space="preserve">Kelly Johana Restrepo Estrada
Cc: 1152468428
Tel: 3022644426-
Dir CL 18 D CR 89 -11 (INTERIOR 1047 )
Autoriza SMS: si
Correo joha.0798@gmail.com
Id d2355494-2267-4885-9d8c-13dfacc55662
Orden en fénix 23487537 para hv ans vencido, se comunica usuaria porque necesita el servicio, por favor validar.
</t>
  </si>
  <si>
    <t>323c6dba-7492-f011-919d-005056a0623c</t>
  </si>
  <si>
    <t>SkopdK1TSCj+/9RK5/Z5Di1VrqF84csdFYwkf7zTIzDMaLrR9++AesuN/qWS9Io6j1AMcZ51C7qM0cmQHX9dJA==:</t>
  </si>
  <si>
    <t>PQR-13027580-J5J4</t>
  </si>
  <si>
    <t>TASK-2195947</t>
  </si>
  <si>
    <t>23516496</t>
  </si>
  <si>
    <t>CR 81 CL 1 SUR -205 (INTERIOR 219 )</t>
  </si>
  <si>
    <t>Jaime De Jesus Giraldo Ciro</t>
  </si>
  <si>
    <t xml:space="preserve">Nombre:Jaime De Jesus Giraldo Ciro
CC: 70166520
Tel:3143190554
Dir:CR 81 CL 1 SUR -205 (INTERIOR 219 )
Autoriza SMS: Si
Id:06e69ccc-608e-43e0-a97e-ccb74996976d
Usuario inconforme porque tiene pedido 23516496 en fénix para HV en estado pendiente 522 "Requiere interventoría por parte de Epm" desde el 25/08/25 aun no le atienden, solicita agilidad. Favor validar.
</t>
  </si>
  <si>
    <t>493bef11-3893-f011-919d-005056a0623c</t>
  </si>
  <si>
    <t>tJwJanbTUvONegsJ3ZsRc3eEXuvEFK0bpS12aDQuur4fbGLCTQ4x9e0n5QjJiNP+bNx959ZuUSu143eMl9nMDQ==:</t>
  </si>
  <si>
    <t>PQR-13031227-Y6Y1</t>
  </si>
  <si>
    <t>TASK-2196466</t>
  </si>
  <si>
    <t>23526529</t>
  </si>
  <si>
    <t>CR 54 E CL 54 A SUR -100</t>
  </si>
  <si>
    <t>Juan Manuel Londoño Restrepo</t>
  </si>
  <si>
    <t xml:space="preserve">Nombre:Juan Manuel Londoño Restrepo
CC: 98585267
Tel:3154668790
Dir: CR 54 E CL 54 A SUR -100
Autoriza SMS: Si
Id:c4d0c273-49d2-43d5-9973-2ef150097a17
Usuario con pedido 23526529 en fénix para legalización en estado ordenes generadas desde el 29/08/25 aun no le atienden la legalización, solicita agilidad. Favor validar.
</t>
  </si>
  <si>
    <t>cee947ff-3893-f011-91dd-005056a09fd7</t>
  </si>
  <si>
    <t>bELuKC6wsFLosGaP9WM9E9R8xl8E52AlRQWpY4anHwkDNoRymJmWhFnSNcuqKUoq4KF5IX8t+A+15hrScMo1AQ==:</t>
  </si>
  <si>
    <t>PQR-13031263-D9D3</t>
  </si>
  <si>
    <t>TASK-2196476</t>
  </si>
  <si>
    <t>Energía Prepago</t>
  </si>
  <si>
    <t>23515677</t>
  </si>
  <si>
    <t>CL 56 CR 102 -208 (INTERIOR 320 )</t>
  </si>
  <si>
    <t>Camilo Abel Bertel</t>
  </si>
  <si>
    <t>Nombre:Camilo Abel Bertel
Cc: 3442077
Tel:3226019518
Dir: CL 56 CR 102 -208 (INTERIOR 320 )
Autoriza SMS: SI
Correo:bertelcamilo58@gmail.com
Id:fe13b4d9-df9f-4e2b-8cc0-8bae2dc98a19
Solicitud en fénix 23515677 para HV creada desde el 19/08/2025 y en estado pendiente. Cliente inconforme porque le hicieron la instalación el 12/09/2025 aún no le permite realizar recargas de energia. Solicita pronta atención.</t>
  </si>
  <si>
    <t>Falla en la conexión del servicio</t>
  </si>
  <si>
    <t>698b12a5-c693-f011-91dd-005056a09fd7</t>
  </si>
  <si>
    <t>BiE5/bpqSArXY3pprQz5gGXAs1BfzhApWPxv+m5ps8yqlD9mdTSABAHl3rXD1hOEm02fkuzLzu04bNazPu9AlA==:</t>
  </si>
  <si>
    <t>PQR-13032259-N0L8</t>
  </si>
  <si>
    <t>TASK-2196663</t>
  </si>
  <si>
    <t>23495307</t>
  </si>
  <si>
    <t>CL 127 SUR CR 42 -46 (INTERIOR 401 )</t>
  </si>
  <si>
    <t>Aura Nelly Taborda de Arredondo</t>
  </si>
  <si>
    <t xml:space="preserve">
Nombre:Aura Nelly Taborda de Arredondo
Cc:  42964040
Tel: 3002033129
Dir: CL 127 SUR CR 42 -46 (INTERIOR 401 )
Autoriza SMS: si 
Correo: netago55@hotmail.com
Id: a422ae37-e244-4d4f-9734-ef84ea11736a
Solicitud en fénix 23495307 para legalización creada desde el 23/07 y en estado pendiente. Cliente indica que esta pendiente de la reprogramación ya que necesita el servicio con urgencia, llamar antes de ir al 3002033129 o al 3192967897 . Solicita pronta atención.</t>
  </si>
  <si>
    <t>efce8d49-b094-f011-91c8-005056a0bdbb</t>
  </si>
  <si>
    <t>3GD5chxBsYT69Wij9dOqVVyyOPDOOyKRiu08Gd8s9b/GmDvBWtv1BvI8wjah6Qb/QM4HvciXt6+sWNqAhIea3A==:</t>
  </si>
  <si>
    <t>PQR-13037094-L2Q5</t>
  </si>
  <si>
    <t>TASK-2197290</t>
  </si>
  <si>
    <t>Reubicar Elementos(120)[Quejas]</t>
  </si>
  <si>
    <t>23510734</t>
  </si>
  <si>
    <t>CR 69 CIRC 4 -50</t>
  </si>
  <si>
    <t>CARLOS ANDRES GRISALES HENAO</t>
  </si>
  <si>
    <t xml:space="preserve">Nombre:Carlos Andres Grisales Henao
CC: 98661012
Tel:3206784745
Dir: CR 69 CIRC 4 -50
Correo:andresgh109@gmail.com
Id:81a66c64-28b5-48e2-8321-abf36b6051bb
Se comunica el técnico electricista reportando que tienen pedido 23510734 en fenia para trabajos en redes en estado pendiente 522 "Requiere interventoría por parte de Epm" el técnico informa que en el mes de agosto los visitaron y quedaron de enviarles la respuesta con la cotización para el trabajo y aun no se la envían, solicita agilidad en el proceso. Favor validar. 
</t>
  </si>
  <si>
    <t>0b804341-b794-f011-91dd-005056a09fd7</t>
  </si>
  <si>
    <t>1F0q1PEcbK/hcOnBWXiPZaq3XGuCdL2Ic63jyzSSuNymFbvelUjE6G3ZH3pkVbczx0y1Q9KNuJNjhbV18XI9xw==:</t>
  </si>
  <si>
    <t>PQR-13037153-F5D8</t>
  </si>
  <si>
    <t>TASK-2197309</t>
  </si>
  <si>
    <t>23501415</t>
  </si>
  <si>
    <t>CL 36 SUR CR 22 -138 (INTERIOR 11 )</t>
  </si>
  <si>
    <t>David Julian Paternina Garcia</t>
  </si>
  <si>
    <t xml:space="preserve">Nombre: David Julian Paternina Garcia 
CC: 92694047 
Tel:  3016491222	
Dir: CL 36 SUR CR 22 -138 (INTERIOR 11 ) 
Correo: davidpaternina25@gmail.com
Id: eed307ac-9df0-4314-91a4-e90a223f6c72
Cliente con pedido 23501415 en estado pendi -prog del 2/09/2025. Ans vencido. Se encuentra perjudicado por la demora en la atención. Solicita lo llamen antes de ir 3016491222. Favor validar. </t>
  </si>
  <si>
    <t>69fa928b-c394-f011-91dd-005056a09fd7</t>
  </si>
  <si>
    <t>Y3En24l5zyZmjkSyz7GJU2kMGyDwm3HFV+0qYLhYNkPgLKBkHyrfOgWtGzMCx0aNpkWNzHcYewhE2EfK5cywjA==:</t>
  </si>
  <si>
    <t>PQR-13037536-Z7T5</t>
  </si>
  <si>
    <t>TASK-2197357</t>
  </si>
  <si>
    <t>ATC CONTRATISTAS ORIENTE</t>
  </si>
  <si>
    <t>SAN LUIS</t>
  </si>
  <si>
    <t>RURAL_190660100051970404_CL 19 A CR 18 -50 (404)</t>
  </si>
  <si>
    <t>Norbey Ceballos Atehortua</t>
  </si>
  <si>
    <t xml:space="preserve">Nombre:Norbey Ceballos Atehortua
CC:1037973312
Tel:3182328116
Dir:RURAL_190660100051970404_CL 19 A CR 18 -50 (404)
Autoriza SMS:si
Correo:s.electricos19@gmail.com
Id:9308b5af-18b0-4b3f-b02a-de949a7cf1ec
CLIENTE INSISTE 
OBS:Solicitud en fénix 23523116 en estado (499) PEPM- Pendiente por inicio de contratos, User indica que el funcionario se presento el viernes 12/09/2025 de septiembre pero se valida en sistema y no hay notificación de la visita, usuario manifiesta que solicita información de esa visita y que proceso seguir, se pide verificar. </t>
  </si>
  <si>
    <t>02c6f8cf-a195-f011-91dd-005056a09fd7</t>
  </si>
  <si>
    <t>U7oosAmbtCSY0ldTNXo8yJdXdbQFEnKWs/VoSWvPsebZggdfljGxGKPrY8cRB0Nvc7Ay+a+JTt9kmEu2naMiGA==:</t>
  </si>
  <si>
    <t>PQR-13041400-N3K4</t>
  </si>
  <si>
    <t>TASK-2197866</t>
  </si>
  <si>
    <t>23440284</t>
  </si>
  <si>
    <t>RURAL_122005400000000100</t>
  </si>
  <si>
    <t>Roman Dario Londoño Gutierrez</t>
  </si>
  <si>
    <t xml:space="preserve">Nombre: Roman Dario Londoño Gutierrez
CC:1017185758
Tel: 3052785366
Dir:RURAL_122005400000000100
Autoriza SMS: Si
Id: 580960ca-b6d9-4415-939d-c1b1868cd755
Se comunica técnico solicitando agilidad en la atención del pedido 23440284 en fénix para legalización , en estado pendiente 499 "PEPM- Pendiente por inicio de contratos" desde el 01/09/25, aun no le atienden. Favor validar.
</t>
  </si>
  <si>
    <t>b60b2540-b197-f011-91df-005056a09fd7</t>
  </si>
  <si>
    <t>eOgyaYalRqCteEuor/YuzJ0TEfCKgObwexOe7hkU320pr8cOUniv6uy/ySiyq0Bkcn8XdwZGF8QyPqnwqqbRUw==:</t>
  </si>
  <si>
    <t>PQR-13041595-Q9Y5</t>
  </si>
  <si>
    <t>TASK-2197964</t>
  </si>
  <si>
    <t>23522655</t>
  </si>
  <si>
    <t>CL 49 AA CR 99 EE -58 (INTERIOR 1132 )</t>
  </si>
  <si>
    <t>Juan Carlos Montes Moreno</t>
  </si>
  <si>
    <t xml:space="preserve">Nombre:Juan Carlos Montes 
CC:16054716
Tel:3002423294
Dir:CL 49 AA CR 99 EE -58 (INTERIOR 1132 )
Correo: montes.juancarlos@hotmail.com
Id:62af0610-cf73-4340-834b-e21d16f961eb
Solicitud en fénix 23522655 para HV creada desde el 2025-08-26 y en estado PENDIENTE-491. Cliente inconforme porque aún no le han instalado el servicio de energía. Solicita pronta atención.
</t>
  </si>
  <si>
    <t>37e54efa-c097-f011-91df-005056a09fd7</t>
  </si>
  <si>
    <t>Fls71ikaNGDu9Kyjfd2wRRQyGDRLwtpeRZOSp/25asKCRzLwcRCrALhso7eQOR4v9/WB/XCiSGOBHUIwIgzgcw==:</t>
  </si>
  <si>
    <t>PQR-13042496-Z9H4</t>
  </si>
  <si>
    <t>TASK-2198079</t>
  </si>
  <si>
    <t>23448507</t>
  </si>
  <si>
    <t>RURAL_1220265600000000101</t>
  </si>
  <si>
    <t>Andres Jaramillo Morales</t>
  </si>
  <si>
    <t xml:space="preserve">Andres Jaramillo Morales
Cc: 1037654944
Tel: 3147548572-
Dir RURAL_1220265600000000101
Autoriza SMS: si
Correo ajmorale97@gmail.com
Id 9df4fcf5-cbb5-49e7-aa09-23ae84002b82
Orden en fénix 23448507 para Legalización ans vencido, se comunica usuario para solicitar agilidad, por favor validar.
</t>
  </si>
  <si>
    <t>c2f8213d-c597-f011-91df-005056a09fd7</t>
  </si>
  <si>
    <t>QpWemQleS7n7va8mfwEnfIopkb+yZx4B3H/QVmJObzfOLLGhkWk7nVZBTF3mRHubxukNFK5565mykMl1wLN38w==:</t>
  </si>
  <si>
    <t>PQR-13042809-R3Z6</t>
  </si>
  <si>
    <t>TASK-2198111</t>
  </si>
  <si>
    <t>ATC CONTRATISTAS SUROESTE</t>
  </si>
  <si>
    <t>AMAGÁ</t>
  </si>
  <si>
    <t>CR 51 CL 16 I -101 ( )</t>
  </si>
  <si>
    <t>Ester Julia Balzac Lara</t>
  </si>
  <si>
    <t>Nombre: JULIA BALZAC LARA
CC: 22202684
Tel:3108469868 -3145898351
Dir:CR 51 CL 16 I -101 ( ) -CR 50 EC CL 16 -
Correo: yurley.19@hotmail.com
Id: 44a1766c-b87f-424e-853d-b2bfefee61d2
Solicitud en fénix 23521337 -23521309  para LEGALIZACIÓN creada desde el 2025-08-25 y en estado PENDI-499. Cliente inconforme porque aún no le han Legalizado el servicio de energía. Solicita pronta atención.</t>
  </si>
  <si>
    <t>673f7a4a-de97-f011-91df-005056a09fd7</t>
  </si>
  <si>
    <t>VQ/11+1ldJ+VR5s/MHEW1lOHVbEZ6CJnWQHV9A7kf6BhwbAJKcCNYp5jfLygeB/IKbh3+P/Jcphvg4jpJZKUzQ==:</t>
  </si>
  <si>
    <t>PQR-13044139-Y4T3</t>
  </si>
  <si>
    <t>TASK-2198255</t>
  </si>
  <si>
    <t>23513798</t>
  </si>
  <si>
    <t>CR 84 B CL 9 -96 (INTERIOR 201 )</t>
  </si>
  <si>
    <t>Ruben Dario Tamayo Rodriguez</t>
  </si>
  <si>
    <t>Nombre:Rubén Darío Tamayo
CC: 71588933
Tel: 3002065738
Dir:CR 84 B CL 9 -96 (INTERIOR 201 )
Correo:rubendario59@hotmail.com
Id:4291fada-315b-4a7d-9d43-49dd1b59fa44
Solicitud en fénix 23513798 para LEGALIZACIÓN creada desde el 14/8/2025 y en estado PENDIENTE-499. Cliente inconforme porque aún no le han ATENDIDO su solicitud en el servicio de energía. Solicita pronta atención.</t>
  </si>
  <si>
    <t>2d31f4a1-e597-f011-91df-005056a09fd7</t>
  </si>
  <si>
    <t>LTehMU8q05ZOTi7lDAUuSEpT7HQUwqZp7nT4NGLtjTntXYV+vYnJq58dyV005ewZHxGXnkRIn3nDfMoYffXCbg==:</t>
  </si>
  <si>
    <t>PQR-13044432-Y4P0</t>
  </si>
  <si>
    <t>TASK-2198284</t>
  </si>
  <si>
    <t>23528671</t>
  </si>
  <si>
    <t>RURAL_167036990000009803_167036990000009803</t>
  </si>
  <si>
    <t>Jose Lino Puerta Cano</t>
  </si>
  <si>
    <t>Nombre: Jose Lino Puerta Cano
Cc:  71940275
Tel: 3113448234
Dir: RURAL_167036990000009803_167036990000009803
Autoriza SMS: si 
Correo: instaelectricasdelsur@gmail.com
Id: c1a8d660-f31d-4108-b6eb-58162850cad2
Solicitud en fénix 23528671 para legalización creada desde el 09/02 y en estado pendiente. Cliente inconforme porque aún no le han atendido su solicitud. Solicita pronta atención.</t>
  </si>
  <si>
    <t>f425c925-e797-f011-91df-005056a09fd7</t>
  </si>
  <si>
    <t>QFSbMJYZdob3MKOfyWnBWV3UDyrJmOpQhZkYrOWVjvCK68ZGpwuxqalpeabUUvvjA+9fVQoLF2O1VTttI+UuGQ==:</t>
  </si>
  <si>
    <t>PQR-13044508-J2Z2</t>
  </si>
  <si>
    <t>TASK-2198290</t>
  </si>
  <si>
    <t>23489136</t>
  </si>
  <si>
    <t>RURAL_163008785000000001</t>
  </si>
  <si>
    <t>Lina Marcela Julio Madrid</t>
  </si>
  <si>
    <t xml:space="preserve">Nombre: Lina Marcela Julio Madrid
CC: 39159070
Tel: 3128584518
Dir:  RURAL_163008785000000001
Autoriza SMS: no
Correo: limajuma@outlook.com
Id: d3b8ed88-4340-4062-8341-e2cdf239805d
cliente en calidad de usuaria manifiesta que a la fecha no le han dado respuesta de la solicitud en fénix 23489136 en estado pend 522 y sigue sin el servicio, el cual esta requiriendo, solicita se valide porque a la fecha no le han instalado. favor validar.
</t>
  </si>
  <si>
    <t>75582199-f697-f011-91c8-005056a0bdbb</t>
  </si>
  <si>
    <t>mLZlWTgzR08DP1+3NVUekE4rp6XTtot7xQPmXaZUI1ZP11DlSnzkkBNsH5CtXhgGXzVbReSYOlIbjVaFLNbpcQ==:</t>
  </si>
  <si>
    <t>PQR-13045153-H8B8</t>
  </si>
  <si>
    <t>TASK-2198388</t>
  </si>
  <si>
    <t>23501435</t>
  </si>
  <si>
    <t>SONSÓN</t>
  </si>
  <si>
    <t>RURAL_190757200264600003_Prov.VDA la Francia</t>
  </si>
  <si>
    <t>Oscar David Galvis Cifuentes</t>
  </si>
  <si>
    <t>Nombre: Oscar David Galvis Cifuentes
CC:1047969094
Tel:3148703040
Dir:RURAL_190757200264600003_Prov.VDA la Francia
Correo:osdagaci@hotmail.es
Id:35ee267f-4852-45b7-9d8c-446e233a2e59
Solicitud en fénix 23501435 para HV creada desde el 2025-07-30 y en estado PENDIENTE. Cliente inconforme porque aún no le han instalado el servicio de energía. Muy molesto porque asegura en ningún momento el día de hoy fue contactado por nadie, ni fueron y el lugar no es difícil de llegar. Es una total mentira la información que indica le informaron desde energía que dejo el personal en las observaciones. Solicita pruebas de que fue cierto. Solicita pronta atención.</t>
  </si>
  <si>
    <t>c97cfe4d-8b98-f011-91df-005056a09fd7</t>
  </si>
  <si>
    <t>L1OAzk2LRPBBCKn4IgzQGNY8S6Qbftuov1O255B7YsLUXtw9EPxoe20fTnCM7Lrxn+jEDZBJMntFQOn4BM5uYw==:</t>
  </si>
  <si>
    <t>PQR-13047059-C0W0</t>
  </si>
  <si>
    <t>TASK-2198601</t>
  </si>
  <si>
    <t>COCORNÁ</t>
  </si>
  <si>
    <t>RURAL_190197200581250002_Prov.190197200581250000</t>
  </si>
  <si>
    <t>Blanca Yaneth Arias Romero</t>
  </si>
  <si>
    <t xml:space="preserve">Nombre: Blanca Yaneth Arias Romero
CC:1058843108
Tel:3233869587
Dir: RURAL_190197200581250002_Prov.190197200581250000
Autoriza SMS: SI 
Correo: blanca50201@hotmail.com
Id: ad4aba76-ff91-436f-89bb-714138a091d4
Solicitud en fénix 23527937 para legalización creada desde el 01/09/2025  y en estado PENDI-499, el personal se presento el 10/09/2025 y le dejo un informe donde no cumple a 110 y  debe tener cable XLPE y la usuaria estuvo averiguando por el cable incluso pregunto en enecon y no conocen que ese tipo de cable, solicita se envie otro interventor a revisar y legalizar. Cliente inconforme porque aún no le han legalizado el servicio de energía. Solicita pronta atención.
</t>
  </si>
  <si>
    <t>cc229cd9-8b98-f011-91c8-005056a0bdbb</t>
  </si>
  <si>
    <t>gkkSLsC2L2Wvcs5evHOka38zkZy+JCTFTnoafDVAtyso+DDD7U8hzprsuRHofmUYdINc7QIOB7jQ/nUm6SKPQw==:</t>
  </si>
  <si>
    <t>PQR-13046992-F8K8</t>
  </si>
  <si>
    <t>TASK-2198606</t>
  </si>
  <si>
    <t>ATC CONTRATISTAS NORDESTE Y MAG. MEDIO</t>
  </si>
  <si>
    <t>CISNEROS</t>
  </si>
  <si>
    <t>RURAL_190190200721120002_EL DOS</t>
  </si>
  <si>
    <t>Jesus Emilio Ramirez Casas</t>
  </si>
  <si>
    <t xml:space="preserve">Favor gestionar la atención de solicitud de legalización del servicio de energía.
Usuario en calidad de propietario se encuentra inconforme con la demora en la atención de la solicitud de conexión del servicio de energía presentada el 1 de septiembre de 2025 y registrada con PED-3505461-R2G1.
Contacto  correo   Jesús Emilio Ramírez Casas	 tel/3214246434 correo  jerc2145@hotmail.com
</t>
  </si>
  <si>
    <t>de3bcdb6-9798-f011-91df-005056a09fd7</t>
  </si>
  <si>
    <t>ZnMX2AoH5ljFf8SE+FVGlqycgg6npu3D5BbUJlfGhHk2AvHY5jr5X0K5Vpn5Ou7ocoSVOOB8pXNHLyV0O9ATAg==:</t>
  </si>
  <si>
    <t>PQR-13047933-Y0M2</t>
  </si>
  <si>
    <t>TASK-2198690</t>
  </si>
  <si>
    <t>23445616</t>
  </si>
  <si>
    <t>RURAL_159120470000000202_Prov.159120470000000201</t>
  </si>
  <si>
    <t>John Mauricio Colorado Garcia</t>
  </si>
  <si>
    <t xml:space="preserve">John Mauricio Colorado Garcia
Cc: 98625191
Tel: 3147891963-
Dir RURAL_159120470000000202_Prov.159120470000000201
Autoriza SMS: si
Correo jomacogar@gmail.com
Id 2f200965-b5cc-40d6-9b78-f490a3f8ecdc
Orden en fénix 23445616 para Legalización desde 02/09 ans vencido, se comunica usuario para solicitar agilidad, por favor validar.
</t>
  </si>
  <si>
    <t>192b0621-9e98-f011-919e-005056a0623c</t>
  </si>
  <si>
    <t>ysOt/8dkmrLCiyixqLM/MWt5EIB1Ct5uewY374Mk/np2/M6hCoHrTmahA3VRWZ6s6xL6RxjhwEe8h0xZ46Nnng==:</t>
  </si>
  <si>
    <t>PQR-13048310-Z3S6</t>
  </si>
  <si>
    <t>TASK-2198743</t>
  </si>
  <si>
    <t>23496090</t>
  </si>
  <si>
    <t>RURAL_163001262000000401</t>
  </si>
  <si>
    <t>Carlos Alberto Mejia Sanchez</t>
  </si>
  <si>
    <t>Nombre: Carlos Alberto Mejia Sanchez
Cc: 71420962
Tel: 3017997957
Dir: RURAL_163001262000000401
Contrato: N/A
Autoriza SMS: SI
Correo: camsloco@hotmail.com
Id: 651224cf-9c86-4a40-9e19-60a7ded2cedd
Observación: PED-3444508-K0R6, Solicitud de Fénix 23496090, usuario en calidad de electricista presenta inconformidad con la demora en la atención para la legalización del servicio de Energía ya se cumplió ANS y no han ido legalizar, usuario solicita pronta atención al caso.</t>
  </si>
  <si>
    <t>56cddd0a-a998-f011-919e-005056a0623c</t>
  </si>
  <si>
    <t>6ywXmzL5nf5fu2I4rRNc85vh6ZwhhK99QdHT7uGVl4zqODDnnSm3ztBpMnDdKqKIDsfysHvD+IGlpT3/atH8kQ==:</t>
  </si>
  <si>
    <t>PQR-13048560-R0G9</t>
  </si>
  <si>
    <t>TASK-2198792</t>
  </si>
  <si>
    <t>23534697</t>
  </si>
  <si>
    <t>CR 10 CL 19 SUR -606 (LT 8 )</t>
  </si>
  <si>
    <t>juan david Mazo Chavarria</t>
  </si>
  <si>
    <t xml:space="preserve">juan david Mazo Chavarria
Cc: 1001004238
Tel: 3193149336-
Dir CR 10 CL 19 SUR -606 (LT 8 )
Autoriza SMS: si
Correo jdmazo2@gmail.com
Id b84ed061-d32c-4c65-8e9f-f3fdce781f4b
Orden en fénix 23534697 para Legalización desde 09/09 ans vencido, se comunica usuario para solicitar agilidad, por favor validar.
</t>
  </si>
  <si>
    <t>TASK-2198864</t>
  </si>
  <si>
    <t>23518229</t>
  </si>
  <si>
    <t>GUARNE</t>
  </si>
  <si>
    <t>RURAL_130014800000000000_BARROBLANCO</t>
  </si>
  <si>
    <t>23/09/20253:15 p.m.</t>
  </si>
  <si>
    <t>30/09/20252:34 p.m.</t>
  </si>
  <si>
    <t>Adriana Maria Agudelo Trujillo</t>
  </si>
  <si>
    <t>Usuaria con pedido 23518229 en fénix para revisión de movimiento de redes en estado pendiente orden desde el 21/08/25 aun no le atienden , solicita agilidad. Favor validar.</t>
  </si>
  <si>
    <t>TASK-2198889</t>
  </si>
  <si>
    <t>23523780</t>
  </si>
  <si>
    <t>RETIRO</t>
  </si>
  <si>
    <t>RURAL_190607100000509999_FICTICIA_CAMBIOS</t>
  </si>
  <si>
    <t>24/09/20259:03 a.m.</t>
  </si>
  <si>
    <t>1/10/20258:11 a.m.</t>
  </si>
  <si>
    <t>Lenis Antonio Marin Galvis</t>
  </si>
  <si>
    <t>Usuario en calidad de funcionario del municipio del Retiro, se encuentra inconforme debido a que informa que por parte del municipio se ingresó el pedido PED-3497383-R8S4 para revisión de movimiento de un poste PED-3497383-R8S4 y a la fecha no han hecho la visita del trabajo. Informa que se requiere realizar dicho trabajo por obras del municipio. Contacto: Lenis Marin cel: 3136548665.</t>
  </si>
  <si>
    <t>TASK-2199079</t>
  </si>
  <si>
    <t>23305567</t>
  </si>
  <si>
    <t>CR 29 CL 6 -24 (INTERIOR 5020 )</t>
  </si>
  <si>
    <t>24/09/20258:19 a.m.</t>
  </si>
  <si>
    <t>1/10/20258:19 a.m.</t>
  </si>
  <si>
    <t>Carlos Andres Grisales Henao</t>
  </si>
  <si>
    <t>Usuario reporta que tiene pedido 23305567 en fénix para legalización en estado ordenes generadas desde el 04/09/25 aun no le atienden la legalización, solicita agilidad. Favor validar.</t>
  </si>
  <si>
    <t>TASK-2199113</t>
  </si>
  <si>
    <t>23462630</t>
  </si>
  <si>
    <t>CL 55 CR 126 -120 (INTERIOR 105 )</t>
  </si>
  <si>
    <t>24/09/20258:51 a.m.</t>
  </si>
  <si>
    <t>1/10/20258:51 a.m.</t>
  </si>
  <si>
    <t>No</t>
  </si>
  <si>
    <t>Johny Eduardo Ortiz Diaz</t>
  </si>
  <si>
    <t>User con numero de sol 23462630 para legalización en estado Con Ordenes Generadas, se reprogramo el 10/09/2025, ans vencido, se pide verificar.</t>
  </si>
  <si>
    <t>TASK-2199116</t>
  </si>
  <si>
    <t>23518477</t>
  </si>
  <si>
    <t>CL 34 CR 34 C -191 (INTERIOR 1101 )</t>
  </si>
  <si>
    <t>24/09/20258:53 a.m.</t>
  </si>
  <si>
    <t>1/10/20258:53 a.m.</t>
  </si>
  <si>
    <t>Haminton Sanchez Zapata</t>
  </si>
  <si>
    <t>Solicitud en fénix 23518477 para HV creada desde el 21/08/2025 y en estado clien-495. Cliente inconforme porque aún no le han instalado el servicio de energía. Solicita pronta atención.</t>
  </si>
  <si>
    <t>163008795800000000-</t>
  </si>
  <si>
    <t>Diego Antonio Davila Londoño</t>
  </si>
  <si>
    <t xml:space="preserve">QUEJA </t>
  </si>
  <si>
    <t>Columna1</t>
  </si>
  <si>
    <t>Pendiente por definir nomenclatura con el municipio de Medellín y AGI (Area de Gestión Instalaciones de Epm).-</t>
  </si>
  <si>
    <t>PEDIDO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</si>
</sst>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C0A]d\-mmm\-yyyy;@"/>
    <numFmt numFmtId="166" formatCode="0.0"/>
    <numFmt numFmtId="167" formatCode="_-* #,##0.00\ _€_-;\-* #,##0.00\ _€_-;_-* &quot;-&quot;??\ _€_-;_-@_-"/>
    <numFmt numFmtId="168" formatCode="_ * #,##0.00_ ;_ * \-#,##0.00_ ;_ * &quot;-&quot;??_ ;_ @_ "/>
    <numFmt numFmtId="169" formatCode="_-* #,##0.00\ [$€]_-;\-* #,##0.00\ [$€]_-;_-* &quot;-&quot;??\ [$€]_-;_-@_-"/>
  </numFmts>
  <fonts count="4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
      <sz val="10"/>
      <color theme="1"/>
      <name val="Calibri"/>
      <family val="2"/>
      <scheme val="minor"/>
    </font>
    <font>
      <sz val="11"/>
      <color theme="1"/>
      <name val="Arial Black"/>
      <family val="2"/>
    </font>
    <font>
      <sz val="11"/>
      <color rgb="FF0061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i/>
      <sz val="11"/>
      <name val="Calibri"/>
      <family val="2"/>
      <scheme val="minor"/>
    </font>
    <font>
      <b/>
      <sz val="12"/>
      <name val="Calibri"/>
      <family val="2"/>
      <scheme val="minor"/>
    </font>
    <font>
      <sz val="10"/>
      <name val="Arial"/>
      <family val="2"/>
    </font>
    <font>
      <sz val="11"/>
      <color rgb="FF9C6500"/>
      <name val="Calibri"/>
      <family val="2"/>
      <scheme val="minor"/>
    </font>
    <font>
      <b/>
      <sz val="18"/>
      <color theme="3"/>
      <name val="Calibri Light"/>
      <family val="2"/>
      <scheme val="major"/>
    </font>
    <font>
      <sz val="11"/>
      <color indexed="8"/>
      <name val="Calibri"/>
      <family val="2"/>
    </font>
    <font>
      <b/>
      <sz val="11"/>
      <color indexed="52"/>
      <name val="Calibri"/>
      <family val="2"/>
      <scheme val="minor"/>
    </font>
    <font>
      <sz val="11"/>
      <color indexed="52"/>
      <name val="Calibri"/>
      <family val="2"/>
      <scheme val="minor"/>
    </font>
    <font>
      <b/>
      <sz val="11"/>
      <color indexed="56"/>
      <name val="Calibri"/>
      <family val="2"/>
      <scheme val="minor"/>
    </font>
    <font>
      <sz val="11"/>
      <color indexed="60"/>
      <name val="Calibri"/>
      <family val="2"/>
      <scheme val="minor"/>
    </font>
    <font>
      <b/>
      <sz val="18"/>
      <color indexed="56"/>
      <name val="Calibri Light"/>
      <family val="2"/>
      <scheme val="major"/>
    </font>
    <font>
      <b/>
      <sz val="15"/>
      <color indexed="56"/>
      <name val="Calibri"/>
      <family val="2"/>
      <scheme val="minor"/>
    </font>
    <font>
      <b/>
      <sz val="13"/>
      <color indexed="56"/>
      <name val="Calibri"/>
      <family val="2"/>
      <scheme val="minor"/>
    </font>
    <font>
      <sz val="11"/>
      <color rgb="FF000000"/>
      <name val="Calibri"/>
      <family val="2"/>
      <charset val="1"/>
    </font>
    <font>
      <b/>
      <sz val="12"/>
      <color rgb="FF000000"/>
      <name val="Aptos"/>
      <family val="2"/>
    </font>
    <font>
      <sz val="12"/>
      <color rgb="FF000000"/>
      <name val="Aptos"/>
      <family val="2"/>
    </font>
    <font>
      <sz val="11"/>
      <name val="Aptos Narrow"/>
      <family val="2"/>
    </font>
    <font>
      <b/>
      <sz val="11"/>
      <name val="Aptos Narrow"/>
      <family val="2"/>
    </font>
    <font>
      <sz val="9"/>
      <color indexed="81"/>
      <name val="Tahoma"/>
      <family val="2"/>
    </font>
    <font>
      <b/>
      <sz val="9"/>
      <color indexed="81"/>
      <name val="Tahoma"/>
      <family val="2"/>
    </font>
  </fonts>
  <fills count="58">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92D050"/>
        <bgColor indexed="64"/>
      </patternFill>
    </fill>
    <fill>
      <patternFill patternType="solid">
        <fgColor rgb="FFFF0000"/>
        <bgColor indexed="64"/>
      </patternFill>
    </fill>
    <fill>
      <patternFill patternType="solid">
        <fgColor theme="5" tint="-0.249977111117893"/>
        <bgColor indexed="64"/>
      </patternFill>
    </fill>
    <fill>
      <patternFill patternType="solid">
        <fgColor rgb="FFFFC000"/>
        <bgColor indexed="64"/>
      </patternFill>
    </fill>
    <fill>
      <patternFill patternType="solid">
        <fgColor theme="4"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top/>
      <bottom style="medium">
        <color indexed="64"/>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48">
    <xf numFmtId="0" fontId="0" fillId="0" borderId="0"/>
    <xf numFmtId="165" fontId="1" fillId="0" borderId="0"/>
    <xf numFmtId="0" fontId="9" fillId="4" borderId="0" applyNumberFormat="0" applyBorder="0" applyAlignment="0" applyProtection="0"/>
    <xf numFmtId="0" fontId="10" fillId="0" borderId="0" applyNumberFormat="0" applyFill="0" applyBorder="0" applyAlignment="0" applyProtection="0"/>
    <xf numFmtId="0" fontId="11" fillId="0" borderId="27" applyNumberFormat="0" applyFill="0" applyAlignment="0" applyProtection="0"/>
    <xf numFmtId="0" fontId="12" fillId="0" borderId="28" applyNumberFormat="0" applyFill="0" applyAlignment="0" applyProtection="0"/>
    <xf numFmtId="0" fontId="13" fillId="0" borderId="29" applyNumberFormat="0" applyFill="0" applyAlignment="0" applyProtection="0"/>
    <xf numFmtId="0" fontId="13" fillId="0" borderId="0" applyNumberFormat="0" applyFill="0" applyBorder="0" applyAlignment="0" applyProtection="0"/>
    <xf numFmtId="0" fontId="9"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30" applyNumberFormat="0" applyAlignment="0" applyProtection="0"/>
    <xf numFmtId="0" fontId="17" fillId="8" borderId="31" applyNumberFormat="0" applyAlignment="0" applyProtection="0"/>
    <xf numFmtId="0" fontId="18" fillId="8" borderId="30" applyNumberFormat="0" applyAlignment="0" applyProtection="0"/>
    <xf numFmtId="0" fontId="19" fillId="0" borderId="32" applyNumberFormat="0" applyFill="0" applyAlignment="0" applyProtection="0"/>
    <xf numFmtId="0" fontId="20" fillId="9" borderId="33" applyNumberFormat="0" applyAlignment="0" applyProtection="0"/>
    <xf numFmtId="0" fontId="2" fillId="0" borderId="0" applyNumberFormat="0" applyFill="0" applyBorder="0" applyAlignment="0" applyProtection="0"/>
    <xf numFmtId="0" fontId="1" fillId="10" borderId="34" applyNumberFormat="0" applyFont="0" applyAlignment="0" applyProtection="0"/>
    <xf numFmtId="0" fontId="21" fillId="0" borderId="0" applyNumberFormat="0" applyFill="0" applyBorder="0" applyAlignment="0" applyProtection="0"/>
    <xf numFmtId="0" fontId="3" fillId="0" borderId="35" applyNumberFormat="0" applyFill="0" applyAlignment="0" applyProtection="0"/>
    <xf numFmtId="0" fontId="22"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164" fontId="1" fillId="0" borderId="0" applyFont="0" applyFill="0" applyBorder="0" applyAlignment="0" applyProtection="0"/>
    <xf numFmtId="0" fontId="11" fillId="0" borderId="27" applyNumberFormat="0" applyFill="0" applyAlignment="0" applyProtection="0"/>
    <xf numFmtId="0" fontId="25" fillId="0" borderId="0"/>
    <xf numFmtId="0" fontId="25" fillId="0" borderId="0"/>
    <xf numFmtId="0" fontId="26" fillId="6"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7" fillId="0" borderId="0" applyNumberFormat="0" applyFill="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22" fillId="45"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9" fillId="38" borderId="0" applyNumberFormat="0" applyBorder="0" applyAlignment="0" applyProtection="0"/>
    <xf numFmtId="0" fontId="29" fillId="40" borderId="30" applyNumberFormat="0" applyAlignment="0" applyProtection="0"/>
    <xf numFmtId="0" fontId="30" fillId="0" borderId="45" applyNumberFormat="0" applyFill="0" applyAlignment="0" applyProtection="0"/>
    <xf numFmtId="0" fontId="31" fillId="0" borderId="0" applyNumberFormat="0" applyFill="0" applyBorder="0" applyAlignment="0" applyProtection="0"/>
    <xf numFmtId="0" fontId="22"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46" borderId="0" applyNumberFormat="0" applyBorder="0" applyAlignment="0" applyProtection="0"/>
    <xf numFmtId="0" fontId="22" fillId="52" borderId="0" applyNumberFormat="0" applyBorder="0" applyAlignment="0" applyProtection="0"/>
    <xf numFmtId="0" fontId="16" fillId="40" borderId="30" applyNumberFormat="0" applyAlignment="0" applyProtection="0"/>
    <xf numFmtId="169" fontId="25" fillId="0" borderId="0" applyFont="0" applyFill="0" applyBorder="0" applyAlignment="0" applyProtection="0"/>
    <xf numFmtId="169" fontId="25" fillId="0" borderId="0" applyFont="0" applyFill="0" applyBorder="0" applyAlignment="0" applyProtection="0"/>
    <xf numFmtId="0" fontId="14" fillId="37" borderId="0" applyNumberFormat="0" applyBorder="0" applyAlignment="0" applyProtection="0"/>
    <xf numFmtId="167" fontId="1"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0" fontId="32" fillId="6" borderId="0" applyNumberFormat="0" applyBorder="0" applyAlignment="0" applyProtection="0"/>
    <xf numFmtId="0" fontId="1" fillId="0" borderId="0"/>
    <xf numFmtId="0" fontId="1" fillId="0" borderId="0"/>
    <xf numFmtId="0" fontId="1" fillId="0" borderId="0"/>
    <xf numFmtId="0" fontId="1" fillId="0" borderId="0"/>
    <xf numFmtId="165" fontId="25" fillId="0" borderId="0"/>
    <xf numFmtId="0" fontId="25" fillId="0" borderId="0"/>
    <xf numFmtId="0" fontId="25" fillId="0" borderId="0"/>
    <xf numFmtId="165" fontId="25" fillId="0" borderId="0"/>
    <xf numFmtId="165" fontId="25" fillId="0" borderId="0"/>
    <xf numFmtId="168" fontId="25" fillId="0" borderId="0" applyFont="0" applyFill="0" applyBorder="0" applyAlignment="0" applyProtection="0"/>
    <xf numFmtId="165" fontId="25" fillId="0" borderId="0"/>
    <xf numFmtId="0" fontId="25" fillId="0" borderId="0"/>
    <xf numFmtId="0" fontId="25" fillId="0" borderId="0"/>
    <xf numFmtId="168" fontId="25" fillId="0" borderId="0" applyFont="0" applyFill="0" applyBorder="0" applyAlignment="0" applyProtection="0"/>
    <xf numFmtId="165" fontId="25" fillId="0" borderId="0"/>
    <xf numFmtId="165" fontId="1" fillId="0" borderId="0"/>
    <xf numFmtId="165" fontId="1" fillId="0" borderId="0"/>
    <xf numFmtId="165" fontId="1" fillId="0" borderId="0"/>
    <xf numFmtId="165" fontId="1" fillId="0" borderId="0"/>
    <xf numFmtId="165" fontId="1" fillId="0" borderId="0"/>
    <xf numFmtId="165" fontId="1" fillId="0" borderId="0"/>
    <xf numFmtId="0" fontId="1" fillId="0" borderId="0"/>
    <xf numFmtId="165" fontId="25" fillId="0" borderId="0"/>
    <xf numFmtId="165" fontId="1" fillId="0" borderId="0"/>
    <xf numFmtId="165" fontId="1" fillId="0" borderId="0"/>
    <xf numFmtId="0"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28" fillId="10" borderId="34" applyNumberFormat="0" applyFont="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17" fillId="40" borderId="31" applyNumberFormat="0" applyAlignment="0" applyProtection="0"/>
    <xf numFmtId="0" fontId="34" fillId="0" borderId="46" applyNumberFormat="0" applyFill="0" applyAlignment="0" applyProtection="0"/>
    <xf numFmtId="0" fontId="35" fillId="0" borderId="47" applyNumberFormat="0" applyFill="0" applyAlignment="0" applyProtection="0"/>
    <xf numFmtId="0" fontId="31" fillId="0" borderId="48" applyNumberFormat="0" applyFill="0" applyAlignment="0" applyProtection="0"/>
    <xf numFmtId="0" fontId="33" fillId="0" borderId="0" applyNumberFormat="0" applyFill="0" applyBorder="0" applyAlignment="0" applyProtection="0"/>
    <xf numFmtId="0" fontId="3" fillId="0" borderId="49" applyNumberFormat="0" applyFill="0" applyAlignment="0" applyProtection="0"/>
    <xf numFmtId="0" fontId="25" fillId="0" borderId="0"/>
    <xf numFmtId="0" fontId="26" fillId="6" borderId="0" applyNumberFormat="0" applyBorder="0" applyAlignment="0" applyProtection="0"/>
    <xf numFmtId="0" fontId="22" fillId="14" borderId="0" applyNumberFormat="0" applyBorder="0" applyAlignment="0" applyProtection="0"/>
    <xf numFmtId="0" fontId="22" fillId="18" borderId="0" applyNumberFormat="0" applyBorder="0" applyAlignment="0" applyProtection="0"/>
    <xf numFmtId="0" fontId="22" fillId="22"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22" fillId="34" borderId="0" applyNumberFormat="0" applyBorder="0" applyAlignment="0" applyProtection="0"/>
    <xf numFmtId="0" fontId="2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36" fillId="0" borderId="0"/>
    <xf numFmtId="165"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84">
    <xf numFmtId="0" fontId="0" fillId="0" borderId="0" xfId="0"/>
    <xf numFmtId="0" fontId="0" fillId="0" borderId="1" xfId="0" applyBorder="1"/>
    <xf numFmtId="0" fontId="0" fillId="0" borderId="0" xfId="0" applyAlignment="1">
      <alignment horizontal="left"/>
    </xf>
    <xf numFmtId="0" fontId="0" fillId="0" borderId="0" xfId="0" applyAlignment="1">
      <alignment horizontal="center"/>
    </xf>
    <xf numFmtId="0" fontId="7" fillId="0" borderId="0" xfId="0" applyFont="1"/>
    <xf numFmtId="0" fontId="8" fillId="0" borderId="0" xfId="0" applyFont="1"/>
    <xf numFmtId="14" fontId="0" fillId="0" borderId="0" xfId="0" applyNumberFormat="1" applyAlignment="1">
      <alignment horizontal="left"/>
    </xf>
    <xf numFmtId="0" fontId="7" fillId="0" borderId="16" xfId="0" applyFont="1" applyBorder="1"/>
    <xf numFmtId="0" fontId="7" fillId="0" borderId="15" xfId="0" applyFont="1" applyBorder="1"/>
    <xf numFmtId="0" fontId="0" fillId="35" borderId="8" xfId="0" applyFill="1" applyBorder="1" applyAlignment="1">
      <alignment horizontal="center"/>
    </xf>
    <xf numFmtId="0" fontId="0" fillId="3" borderId="12" xfId="0" applyFill="1" applyBorder="1" applyAlignment="1">
      <alignment horizontal="center"/>
    </xf>
    <xf numFmtId="0" fontId="0" fillId="3" borderId="8" xfId="0" applyFill="1" applyBorder="1" applyAlignment="1">
      <alignment horizontal="center"/>
    </xf>
    <xf numFmtId="0" fontId="7" fillId="0" borderId="36" xfId="0" applyFont="1" applyBorder="1"/>
    <xf numFmtId="0" fontId="3" fillId="0" borderId="1" xfId="0" applyFont="1" applyBorder="1" applyAlignment="1">
      <alignment horizontal="left"/>
    </xf>
    <xf numFmtId="14" fontId="23" fillId="0" borderId="1" xfId="0" applyNumberFormat="1" applyFont="1" applyBorder="1" applyAlignment="1">
      <alignment horizontal="left"/>
    </xf>
    <xf numFmtId="0" fontId="8" fillId="0" borderId="21" xfId="0" applyFont="1" applyBorder="1" applyAlignment="1">
      <alignment horizontal="center" vertical="center"/>
    </xf>
    <xf numFmtId="0" fontId="3" fillId="35" borderId="25" xfId="0" applyFont="1" applyFill="1" applyBorder="1" applyAlignment="1">
      <alignment horizontal="center"/>
    </xf>
    <xf numFmtId="0" fontId="0" fillId="3" borderId="3" xfId="0" applyFill="1" applyBorder="1" applyAlignment="1">
      <alignment horizontal="center" vertical="center"/>
    </xf>
    <xf numFmtId="0" fontId="3" fillId="3" borderId="25" xfId="0" applyFont="1" applyFill="1" applyBorder="1" applyAlignment="1">
      <alignment horizontal="center"/>
    </xf>
    <xf numFmtId="0" fontId="0" fillId="35" borderId="1" xfId="0" applyFill="1" applyBorder="1" applyAlignment="1">
      <alignment horizontal="center" vertical="center"/>
    </xf>
    <xf numFmtId="0" fontId="0" fillId="35" borderId="4" xfId="0" applyFill="1" applyBorder="1" applyAlignment="1">
      <alignment horizontal="center" vertical="center"/>
    </xf>
    <xf numFmtId="0" fontId="0" fillId="35" borderId="12" xfId="0" applyFill="1" applyBorder="1" applyAlignment="1">
      <alignment horizontal="center" vertical="center"/>
    </xf>
    <xf numFmtId="0" fontId="0" fillId="35" borderId="8" xfId="0" applyFill="1" applyBorder="1" applyAlignment="1">
      <alignment horizontal="center" vertical="center"/>
    </xf>
    <xf numFmtId="0" fontId="0" fillId="35" borderId="39" xfId="0" applyFill="1" applyBorder="1" applyAlignment="1">
      <alignment horizontal="center" vertical="center"/>
    </xf>
    <xf numFmtId="0" fontId="0" fillId="3" borderId="1"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12" xfId="0" applyFill="1" applyBorder="1" applyAlignment="1">
      <alignment horizontal="center" vertical="center"/>
    </xf>
    <xf numFmtId="0" fontId="0" fillId="3" borderId="39" xfId="0" applyFill="1" applyBorder="1" applyAlignment="1">
      <alignment horizontal="center" vertical="center"/>
    </xf>
    <xf numFmtId="0" fontId="0" fillId="35" borderId="3" xfId="0" applyFill="1" applyBorder="1" applyAlignment="1">
      <alignment horizontal="center" vertical="center"/>
    </xf>
    <xf numFmtId="22" fontId="0" fillId="0" borderId="37" xfId="0" applyNumberFormat="1" applyBorder="1" applyAlignment="1">
      <alignment horizontal="left"/>
    </xf>
    <xf numFmtId="22" fontId="0" fillId="0" borderId="37" xfId="0" applyNumberFormat="1" applyBorder="1" applyAlignment="1">
      <alignment horizontal="left" vertical="top"/>
    </xf>
    <xf numFmtId="0" fontId="4" fillId="3" borderId="12" xfId="0" applyFont="1" applyFill="1" applyBorder="1" applyAlignment="1">
      <alignment horizontal="center" vertical="center"/>
    </xf>
    <xf numFmtId="0" fontId="4" fillId="35"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5" borderId="1" xfId="0" applyFont="1" applyFill="1" applyBorder="1" applyAlignment="1">
      <alignment horizontal="center" vertical="center"/>
    </xf>
    <xf numFmtId="0" fontId="4" fillId="0" borderId="0" xfId="0" applyFont="1" applyAlignment="1">
      <alignment horizontal="left"/>
    </xf>
    <xf numFmtId="14" fontId="23" fillId="0" borderId="1" xfId="0" applyNumberFormat="1" applyFont="1" applyBorder="1" applyAlignment="1">
      <alignment horizontal="right"/>
    </xf>
    <xf numFmtId="0" fontId="5" fillId="0" borderId="1" xfId="1" applyNumberFormat="1" applyFont="1" applyBorder="1" applyAlignment="1">
      <alignment horizontal="left"/>
    </xf>
    <xf numFmtId="1" fontId="4" fillId="0" borderId="1" xfId="0" applyNumberFormat="1" applyFont="1" applyBorder="1" applyAlignment="1">
      <alignment horizontal="left"/>
    </xf>
    <xf numFmtId="0" fontId="0" fillId="0" borderId="1" xfId="0" quotePrefix="1" applyBorder="1"/>
    <xf numFmtId="22" fontId="0" fillId="0" borderId="1" xfId="0" applyNumberFormat="1" applyBorder="1"/>
    <xf numFmtId="0" fontId="4" fillId="0" borderId="1" xfId="0" applyFont="1" applyBorder="1" applyAlignment="1">
      <alignment horizontal="left"/>
    </xf>
    <xf numFmtId="14" fontId="0" fillId="0" borderId="1" xfId="0" applyNumberFormat="1" applyBorder="1"/>
    <xf numFmtId="0" fontId="8" fillId="0" borderId="20" xfId="0" applyFont="1" applyBorder="1" applyAlignment="1">
      <alignment horizontal="center"/>
    </xf>
    <xf numFmtId="0" fontId="7" fillId="0" borderId="20" xfId="0" applyFont="1" applyBorder="1"/>
    <xf numFmtId="14" fontId="4" fillId="0" borderId="1" xfId="0" applyNumberFormat="1" applyFont="1" applyBorder="1" applyAlignment="1">
      <alignment horizontal="left"/>
    </xf>
    <xf numFmtId="2" fontId="4" fillId="0" borderId="1" xfId="0" applyNumberFormat="1" applyFont="1" applyBorder="1" applyAlignment="1">
      <alignment horizontal="left"/>
    </xf>
    <xf numFmtId="166" fontId="4" fillId="0" borderId="1" xfId="0" applyNumberFormat="1" applyFont="1" applyBorder="1" applyAlignment="1">
      <alignment horizontal="left"/>
    </xf>
    <xf numFmtId="0" fontId="2" fillId="0" borderId="0" xfId="0" applyFont="1" applyAlignment="1">
      <alignment horizontal="left"/>
    </xf>
    <xf numFmtId="14" fontId="23" fillId="0" borderId="37" xfId="0" applyNumberFormat="1" applyFont="1" applyBorder="1" applyAlignment="1">
      <alignment horizontal="left"/>
    </xf>
    <xf numFmtId="22" fontId="4" fillId="0" borderId="37" xfId="0" applyNumberFormat="1" applyFont="1" applyBorder="1" applyAlignment="1">
      <alignment horizontal="left"/>
    </xf>
    <xf numFmtId="0" fontId="0" fillId="0" borderId="37" xfId="0" applyBorder="1" applyAlignment="1">
      <alignment horizontal="left"/>
    </xf>
    <xf numFmtId="22" fontId="3" fillId="0" borderId="37" xfId="0" applyNumberFormat="1" applyFont="1" applyBorder="1" applyAlignment="1">
      <alignment horizontal="left"/>
    </xf>
    <xf numFmtId="22" fontId="0" fillId="0" borderId="0" xfId="0" applyNumberFormat="1"/>
    <xf numFmtId="14" fontId="0" fillId="0" borderId="0" xfId="0" applyNumberFormat="1"/>
    <xf numFmtId="20" fontId="0" fillId="0" borderId="0" xfId="0" applyNumberFormat="1"/>
    <xf numFmtId="14" fontId="0" fillId="0" borderId="0" xfId="0" applyNumberFormat="1" applyAlignment="1">
      <alignment horizontal="right"/>
    </xf>
    <xf numFmtId="0" fontId="0" fillId="0" borderId="0" xfId="0" applyAlignment="1">
      <alignment horizontal="right"/>
    </xf>
    <xf numFmtId="22" fontId="0" fillId="0" borderId="0" xfId="0" applyNumberFormat="1" applyAlignment="1">
      <alignment horizontal="right"/>
    </xf>
    <xf numFmtId="0" fontId="0" fillId="2" borderId="1" xfId="0" applyFill="1" applyBorder="1"/>
    <xf numFmtId="0" fontId="0" fillId="0" borderId="0" xfId="0" applyAlignment="1">
      <alignment horizontal="left" wrapText="1"/>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17" xfId="0" applyBorder="1" applyAlignment="1">
      <alignment horizontal="center" vertical="center"/>
    </xf>
    <xf numFmtId="0" fontId="0" fillId="0" borderId="4" xfId="0" applyBorder="1" applyAlignment="1">
      <alignment horizontal="center"/>
    </xf>
    <xf numFmtId="0" fontId="0" fillId="0" borderId="4" xfId="0" applyBorder="1" applyAlignment="1">
      <alignment horizontal="center" vertical="center"/>
    </xf>
    <xf numFmtId="0" fontId="0" fillId="0" borderId="23" xfId="0" applyBorder="1" applyAlignment="1">
      <alignment horizontal="center" vertical="center"/>
    </xf>
    <xf numFmtId="0" fontId="0" fillId="0" borderId="18" xfId="0" applyBorder="1" applyAlignment="1">
      <alignment horizontal="center" vertical="center"/>
    </xf>
    <xf numFmtId="0" fontId="0" fillId="0" borderId="8" xfId="0" applyBorder="1" applyAlignment="1">
      <alignment horizont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xf>
    <xf numFmtId="0" fontId="4"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43" xfId="0" applyBorder="1" applyAlignment="1">
      <alignment horizontal="center" vertical="center"/>
    </xf>
    <xf numFmtId="0" fontId="0" fillId="0" borderId="3" xfId="0" applyBorder="1" applyAlignment="1">
      <alignment horizontal="center" vertical="center"/>
    </xf>
    <xf numFmtId="0" fontId="0" fillId="0" borderId="50" xfId="0" applyBorder="1" applyAlignment="1">
      <alignment horizontal="center" vertical="center"/>
    </xf>
    <xf numFmtId="0" fontId="0" fillId="0" borderId="42" xfId="0" applyBorder="1" applyAlignment="1">
      <alignment horizontal="center" vertical="center"/>
    </xf>
    <xf numFmtId="0" fontId="8" fillId="0" borderId="38" xfId="0" applyFont="1"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0" fillId="0" borderId="9" xfId="0" applyBorder="1" applyAlignment="1">
      <alignment horizontal="center"/>
    </xf>
    <xf numFmtId="0" fontId="0" fillId="0" borderId="41"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166" fontId="0" fillId="0" borderId="24" xfId="44" applyNumberFormat="1" applyFont="1" applyFill="1" applyBorder="1" applyAlignment="1">
      <alignment horizontal="center" vertical="center"/>
    </xf>
    <xf numFmtId="166" fontId="0" fillId="0" borderId="25" xfId="44" applyNumberFormat="1" applyFont="1" applyFill="1" applyBorder="1" applyAlignment="1">
      <alignment horizontal="center" vertical="center"/>
    </xf>
    <xf numFmtId="166" fontId="0" fillId="0" borderId="26" xfId="44" applyNumberFormat="1" applyFont="1" applyFill="1" applyBorder="1" applyAlignment="1">
      <alignment horizontal="center" vertical="center"/>
    </xf>
    <xf numFmtId="166" fontId="0" fillId="35" borderId="25" xfId="44" applyNumberFormat="1" applyFont="1" applyFill="1" applyBorder="1" applyAlignment="1">
      <alignment horizontal="center" vertical="center"/>
    </xf>
    <xf numFmtId="166" fontId="0" fillId="3" borderId="25" xfId="44" applyNumberFormat="1" applyFont="1" applyFill="1" applyBorder="1" applyAlignment="1">
      <alignment horizontal="center" vertical="center"/>
    </xf>
    <xf numFmtId="22" fontId="0" fillId="2" borderId="1" xfId="0" applyNumberFormat="1" applyFill="1" applyBorder="1"/>
    <xf numFmtId="0" fontId="0" fillId="2" borderId="1" xfId="0" quotePrefix="1" applyFill="1" applyBorder="1"/>
    <xf numFmtId="14" fontId="4" fillId="2" borderId="1" xfId="0" applyNumberFormat="1" applyFont="1" applyFill="1" applyBorder="1" applyAlignment="1">
      <alignment horizontal="left"/>
    </xf>
    <xf numFmtId="2" fontId="4" fillId="2" borderId="1" xfId="0" applyNumberFormat="1" applyFont="1" applyFill="1" applyBorder="1" applyAlignment="1">
      <alignment horizontal="left"/>
    </xf>
    <xf numFmtId="166" fontId="4" fillId="2" borderId="1" xfId="0" applyNumberFormat="1" applyFont="1" applyFill="1" applyBorder="1" applyAlignment="1">
      <alignment horizontal="left"/>
    </xf>
    <xf numFmtId="0" fontId="24" fillId="0" borderId="0" xfId="0" applyFont="1" applyAlignment="1">
      <alignment horizontal="left"/>
    </xf>
    <xf numFmtId="0" fontId="0" fillId="53" borderId="4" xfId="0" applyFill="1" applyBorder="1" applyAlignment="1">
      <alignment horizontal="center" vertical="center"/>
    </xf>
    <xf numFmtId="0" fontId="0" fillId="53" borderId="4" xfId="0" applyFill="1" applyBorder="1" applyAlignment="1">
      <alignment horizontal="center"/>
    </xf>
    <xf numFmtId="0" fontId="0" fillId="53" borderId="1" xfId="0" applyFill="1" applyBorder="1" applyAlignment="1">
      <alignment horizontal="center" vertical="center"/>
    </xf>
    <xf numFmtId="0" fontId="0" fillId="54" borderId="12" xfId="0" applyFill="1" applyBorder="1" applyAlignment="1">
      <alignment horizontal="center" vertical="center"/>
    </xf>
    <xf numFmtId="0" fontId="0" fillId="54" borderId="8" xfId="0" applyFill="1" applyBorder="1" applyAlignment="1">
      <alignment horizontal="center"/>
    </xf>
    <xf numFmtId="0" fontId="0" fillId="0" borderId="1" xfId="0" applyBorder="1" applyAlignment="1">
      <alignment horizontal="left"/>
    </xf>
    <xf numFmtId="0" fontId="0" fillId="2" borderId="1" xfId="0" applyFill="1" applyBorder="1" applyAlignment="1">
      <alignment horizontal="left"/>
    </xf>
    <xf numFmtId="0" fontId="8" fillId="0" borderId="21" xfId="0" applyFont="1" applyBorder="1" applyAlignment="1">
      <alignment horizontal="center"/>
    </xf>
    <xf numFmtId="0" fontId="8" fillId="0" borderId="22" xfId="0" applyFont="1" applyBorder="1" applyAlignment="1">
      <alignment horizontal="center"/>
    </xf>
    <xf numFmtId="0" fontId="8" fillId="0" borderId="19" xfId="0" applyFont="1" applyBorder="1" applyAlignment="1">
      <alignment horizontal="center" vertical="center"/>
    </xf>
    <xf numFmtId="0" fontId="8" fillId="0" borderId="10" xfId="0" applyFont="1" applyBorder="1" applyAlignment="1">
      <alignment horizontal="left"/>
    </xf>
    <xf numFmtId="0" fontId="8" fillId="0" borderId="0" xfId="0" applyFont="1" applyAlignment="1">
      <alignment horizontal="left"/>
    </xf>
    <xf numFmtId="0" fontId="8" fillId="0" borderId="20" xfId="0" applyFont="1" applyBorder="1" applyAlignment="1">
      <alignment horizontal="left"/>
    </xf>
    <xf numFmtId="0" fontId="8" fillId="0" borderId="44" xfId="0" applyFont="1" applyBorder="1" applyAlignment="1">
      <alignment horizontal="left"/>
    </xf>
    <xf numFmtId="0" fontId="8" fillId="0" borderId="10" xfId="0" applyFont="1" applyBorder="1" applyAlignment="1">
      <alignment horizontal="center" vertical="center"/>
    </xf>
    <xf numFmtId="0" fontId="0" fillId="0" borderId="1" xfId="0" applyBorder="1" applyAlignment="1">
      <alignment horizontal="left" wrapText="1"/>
    </xf>
    <xf numFmtId="22" fontId="0" fillId="0" borderId="1" xfId="0" applyNumberFormat="1" applyBorder="1" applyAlignment="1">
      <alignment horizontal="right"/>
    </xf>
    <xf numFmtId="0" fontId="0" fillId="0" borderId="1" xfId="0" applyBorder="1" applyAlignment="1">
      <alignment horizontal="right"/>
    </xf>
    <xf numFmtId="0" fontId="2" fillId="0" borderId="1" xfId="0" applyFont="1" applyBorder="1" applyAlignment="1">
      <alignment horizontal="left"/>
    </xf>
    <xf numFmtId="0" fontId="0" fillId="54" borderId="8" xfId="0" applyFill="1" applyBorder="1" applyAlignment="1">
      <alignment horizontal="center" vertical="center"/>
    </xf>
    <xf numFmtId="3" fontId="0" fillId="0" borderId="0" xfId="0" applyNumberFormat="1"/>
    <xf numFmtId="0" fontId="0" fillId="35" borderId="1" xfId="0" applyFill="1" applyBorder="1" applyAlignment="1">
      <alignment horizontal="left"/>
    </xf>
    <xf numFmtId="0" fontId="4" fillId="35" borderId="1" xfId="0" applyFont="1" applyFill="1" applyBorder="1" applyAlignment="1">
      <alignment horizontal="left"/>
    </xf>
    <xf numFmtId="1" fontId="4" fillId="35" borderId="1" xfId="0" applyNumberFormat="1" applyFont="1" applyFill="1" applyBorder="1" applyAlignment="1">
      <alignment horizontal="left"/>
    </xf>
    <xf numFmtId="0" fontId="0" fillId="35" borderId="1" xfId="0" applyFill="1" applyBorder="1"/>
    <xf numFmtId="22" fontId="0" fillId="35" borderId="1" xfId="0" applyNumberFormat="1" applyFill="1" applyBorder="1"/>
    <xf numFmtId="14" fontId="0" fillId="35" borderId="1" xfId="0" applyNumberFormat="1" applyFill="1" applyBorder="1" applyAlignment="1">
      <alignment horizontal="right"/>
    </xf>
    <xf numFmtId="14" fontId="0" fillId="35" borderId="1" xfId="0" applyNumberFormat="1" applyFill="1" applyBorder="1"/>
    <xf numFmtId="14" fontId="4" fillId="35" borderId="1" xfId="0" applyNumberFormat="1" applyFont="1" applyFill="1" applyBorder="1" applyAlignment="1">
      <alignment horizontal="left"/>
    </xf>
    <xf numFmtId="2" fontId="4" fillId="35" borderId="1" xfId="0" applyNumberFormat="1" applyFont="1" applyFill="1" applyBorder="1" applyAlignment="1">
      <alignment horizontal="left"/>
    </xf>
    <xf numFmtId="166" fontId="4" fillId="35" borderId="1" xfId="0" applyNumberFormat="1" applyFont="1" applyFill="1" applyBorder="1" applyAlignment="1">
      <alignment horizontal="left"/>
    </xf>
    <xf numFmtId="0" fontId="0" fillId="35" borderId="1" xfId="0" quotePrefix="1" applyFill="1" applyBorder="1"/>
    <xf numFmtId="0" fontId="4" fillId="53" borderId="12" xfId="0" applyFont="1" applyFill="1" applyBorder="1" applyAlignment="1">
      <alignment horizontal="center" vertical="center"/>
    </xf>
    <xf numFmtId="0" fontId="0" fillId="54" borderId="4" xfId="0" applyFill="1" applyBorder="1" applyAlignment="1">
      <alignment horizontal="center" vertical="center"/>
    </xf>
    <xf numFmtId="0" fontId="0" fillId="2" borderId="1" xfId="0" applyFill="1" applyBorder="1" applyAlignment="1">
      <alignment horizontal="center" vertical="center"/>
    </xf>
    <xf numFmtId="0" fontId="0" fillId="2" borderId="12" xfId="0" applyFill="1" applyBorder="1" applyAlignment="1">
      <alignment horizontal="center"/>
    </xf>
    <xf numFmtId="0" fontId="4" fillId="53" borderId="1" xfId="0" applyFont="1" applyFill="1" applyBorder="1" applyAlignment="1">
      <alignment horizontal="center" vertical="center"/>
    </xf>
    <xf numFmtId="0" fontId="0" fillId="53" borderId="1" xfId="0" applyFill="1" applyBorder="1" applyAlignment="1">
      <alignment horizontal="center"/>
    </xf>
    <xf numFmtId="14" fontId="0" fillId="0" borderId="1" xfId="0" applyNumberFormat="1" applyBorder="1" applyAlignment="1">
      <alignment horizontal="right"/>
    </xf>
    <xf numFmtId="0" fontId="0" fillId="2" borderId="12" xfId="0" applyFill="1" applyBorder="1" applyAlignment="1">
      <alignment horizontal="center" vertical="center"/>
    </xf>
    <xf numFmtId="14" fontId="4" fillId="0" borderId="1" xfId="0" applyNumberFormat="1" applyFont="1" applyBorder="1" applyAlignment="1">
      <alignment horizontal="right"/>
    </xf>
    <xf numFmtId="0" fontId="0" fillId="2" borderId="1" xfId="0" applyFill="1" applyBorder="1" applyAlignment="1">
      <alignment horizontal="center"/>
    </xf>
    <xf numFmtId="14" fontId="0" fillId="2" borderId="1" xfId="0" applyNumberFormat="1" applyFill="1" applyBorder="1"/>
    <xf numFmtId="0" fontId="0" fillId="53" borderId="1" xfId="0" applyFill="1" applyBorder="1"/>
    <xf numFmtId="14" fontId="0" fillId="53" borderId="1" xfId="0" applyNumberFormat="1" applyFill="1" applyBorder="1"/>
    <xf numFmtId="0" fontId="7" fillId="0" borderId="19" xfId="0" applyFont="1" applyBorder="1"/>
    <xf numFmtId="0" fontId="37" fillId="0" borderId="38" xfId="0" applyFont="1" applyBorder="1" applyAlignment="1">
      <alignment horizontal="center" vertical="center"/>
    </xf>
    <xf numFmtId="0" fontId="37" fillId="0" borderId="51" xfId="0" applyFont="1" applyBorder="1" applyAlignment="1">
      <alignment horizontal="center" vertical="center"/>
    </xf>
    <xf numFmtId="0" fontId="38" fillId="0" borderId="52" xfId="0" applyFont="1" applyBorder="1" applyAlignment="1">
      <alignment horizontal="center" vertical="center"/>
    </xf>
    <xf numFmtId="0" fontId="38" fillId="0" borderId="53" xfId="0" applyFont="1" applyBorder="1" applyAlignment="1">
      <alignment horizontal="center" vertical="center"/>
    </xf>
    <xf numFmtId="0" fontId="38" fillId="0" borderId="53" xfId="0" applyFont="1" applyBorder="1" applyAlignment="1">
      <alignment horizontal="center" vertical="center" wrapText="1"/>
    </xf>
    <xf numFmtId="0" fontId="39" fillId="0" borderId="0" xfId="0" applyFont="1"/>
    <xf numFmtId="49" fontId="39" fillId="0" borderId="0" xfId="0" applyNumberFormat="1" applyFont="1"/>
    <xf numFmtId="22" fontId="39" fillId="0" borderId="0" xfId="0" applyNumberFormat="1" applyFont="1"/>
    <xf numFmtId="22" fontId="39" fillId="0" borderId="0" xfId="0" applyNumberFormat="1" applyFont="1" applyAlignment="1">
      <alignment horizontal="right"/>
    </xf>
    <xf numFmtId="14" fontId="39" fillId="0" borderId="0" xfId="0" applyNumberFormat="1" applyFont="1" applyAlignment="1">
      <alignment horizontal="right"/>
    </xf>
    <xf numFmtId="0" fontId="39" fillId="53" borderId="0" xfId="0" applyFont="1" applyFill="1"/>
    <xf numFmtId="49" fontId="39" fillId="53" borderId="0" xfId="0" applyNumberFormat="1" applyFont="1" applyFill="1"/>
    <xf numFmtId="22" fontId="39" fillId="53" borderId="0" xfId="0" applyNumberFormat="1" applyFont="1" applyFill="1"/>
    <xf numFmtId="22" fontId="39" fillId="53" borderId="0" xfId="0" applyNumberFormat="1" applyFont="1" applyFill="1" applyAlignment="1">
      <alignment horizontal="right"/>
    </xf>
    <xf numFmtId="0" fontId="39" fillId="2" borderId="0" xfId="0" applyFont="1" applyFill="1"/>
    <xf numFmtId="49" fontId="39" fillId="2" borderId="0" xfId="0" applyNumberFormat="1" applyFont="1" applyFill="1"/>
    <xf numFmtId="22" fontId="39" fillId="2" borderId="0" xfId="0" applyNumberFormat="1" applyFont="1" applyFill="1"/>
    <xf numFmtId="0" fontId="5" fillId="0" borderId="1" xfId="0" applyFont="1" applyBorder="1" applyAlignment="1">
      <alignment horizontal="left"/>
    </xf>
    <xf numFmtId="0" fontId="40" fillId="53" borderId="0" xfId="0" applyFont="1" applyFill="1"/>
    <xf numFmtId="49" fontId="40" fillId="53" borderId="0" xfId="0" applyNumberFormat="1" applyFont="1" applyFill="1"/>
    <xf numFmtId="22" fontId="40" fillId="53" borderId="0" xfId="0" applyNumberFormat="1" applyFont="1" applyFill="1"/>
    <xf numFmtId="49" fontId="39" fillId="0" borderId="1" xfId="0" applyNumberFormat="1" applyFont="1" applyBorder="1"/>
    <xf numFmtId="22" fontId="20" fillId="55" borderId="1" xfId="0" applyNumberFormat="1" applyFont="1" applyFill="1" applyBorder="1" applyAlignment="1">
      <alignment horizontal="right"/>
    </xf>
    <xf numFmtId="14" fontId="23" fillId="56" borderId="1" xfId="0" applyNumberFormat="1" applyFont="1" applyFill="1" applyBorder="1" applyAlignment="1">
      <alignment horizontal="left"/>
    </xf>
    <xf numFmtId="2" fontId="23" fillId="56" borderId="1" xfId="0" applyNumberFormat="1" applyFont="1" applyFill="1" applyBorder="1" applyAlignment="1">
      <alignment horizontal="left"/>
    </xf>
    <xf numFmtId="14" fontId="23" fillId="57" borderId="1" xfId="0" applyNumberFormat="1" applyFont="1" applyFill="1" applyBorder="1" applyAlignment="1">
      <alignment horizontal="left" wrapText="1"/>
    </xf>
    <xf numFmtId="14" fontId="23" fillId="57" borderId="1" xfId="0" applyNumberFormat="1" applyFont="1" applyFill="1" applyBorder="1" applyAlignment="1">
      <alignment horizontal="left"/>
    </xf>
    <xf numFmtId="14" fontId="23" fillId="57" borderId="1" xfId="0" applyNumberFormat="1" applyFont="1" applyFill="1" applyBorder="1" applyAlignment="1">
      <alignment horizontal="right"/>
    </xf>
    <xf numFmtId="14" fontId="3" fillId="2" borderId="1" xfId="0" applyNumberFormat="1" applyFont="1" applyFill="1" applyBorder="1" applyAlignment="1">
      <alignment horizontal="right"/>
    </xf>
    <xf numFmtId="1" fontId="23" fillId="0" borderId="1" xfId="0" applyNumberFormat="1" applyFont="1" applyBorder="1" applyAlignment="1">
      <alignment horizontal="left"/>
    </xf>
    <xf numFmtId="1" fontId="4" fillId="2" borderId="1" xfId="0" applyNumberFormat="1" applyFont="1" applyFill="1" applyBorder="1" applyAlignment="1">
      <alignment horizontal="left"/>
    </xf>
    <xf numFmtId="1" fontId="0" fillId="0" borderId="0" xfId="0" applyNumberFormat="1" applyAlignment="1">
      <alignment horizontal="left"/>
    </xf>
    <xf numFmtId="49" fontId="39" fillId="0" borderId="1" xfId="0" applyNumberFormat="1" applyFont="1" applyBorder="1" applyAlignment="1">
      <alignment horizontal="center" wrapText="1"/>
    </xf>
  </cellXfs>
  <cellStyles count="148">
    <cellStyle name="20% - Énfasis1" xfId="21" builtinId="30" customBuiltin="1"/>
    <cellStyle name="20% - Énfasis1 2" xfId="56" xr:uid="{F9ADA03F-706F-470E-A286-71B4C22DD168}"/>
    <cellStyle name="20% - Énfasis2" xfId="25" builtinId="34" customBuiltin="1"/>
    <cellStyle name="20% - Énfasis2 2" xfId="57" xr:uid="{4A022FEF-4C53-4944-A390-16EE1002FACA}"/>
    <cellStyle name="20% - Énfasis3" xfId="29" builtinId="38" customBuiltin="1"/>
    <cellStyle name="20% - Énfasis3 2" xfId="58" xr:uid="{6FFDB46C-72B0-4823-B1DD-BE40C4D9D046}"/>
    <cellStyle name="20% - Énfasis4" xfId="33" builtinId="42" customBuiltin="1"/>
    <cellStyle name="20% - Énfasis4 2" xfId="59" xr:uid="{6C68811E-BC51-460A-9C5D-425E493E41BB}"/>
    <cellStyle name="20% - Énfasis5" xfId="37" builtinId="46" customBuiltin="1"/>
    <cellStyle name="20% - Énfasis6" xfId="41" builtinId="50" customBuiltin="1"/>
    <cellStyle name="20% - Énfasis6 2" xfId="60" xr:uid="{EFDA9EB5-3DA6-4A90-AF26-3FA3BCDC4284}"/>
    <cellStyle name="40% - Énfasis1" xfId="22" builtinId="31" customBuiltin="1"/>
    <cellStyle name="40% - Énfasis1 2" xfId="61" xr:uid="{916633A8-2158-4A06-8366-5242EEA911C6}"/>
    <cellStyle name="40% - Énfasis2" xfId="26" builtinId="35" customBuiltin="1"/>
    <cellStyle name="40% - Énfasis3" xfId="30" builtinId="39" customBuiltin="1"/>
    <cellStyle name="40% - Énfasis3 2" xfId="62" xr:uid="{DC57DC94-17E2-466E-A04A-60A2A3A20633}"/>
    <cellStyle name="40% - Énfasis4" xfId="34" builtinId="43" customBuiltin="1"/>
    <cellStyle name="40% - Énfasis4 2" xfId="63" xr:uid="{18A5E72B-58D6-4421-90C8-698239BF30BB}"/>
    <cellStyle name="40% - Énfasis5" xfId="38" builtinId="47" customBuiltin="1"/>
    <cellStyle name="40% - Énfasis5 2" xfId="64" xr:uid="{E5A973BE-0F59-466D-85B6-C4352837FBC6}"/>
    <cellStyle name="40% - Énfasis6" xfId="42" builtinId="51" customBuiltin="1"/>
    <cellStyle name="40% - Énfasis6 2" xfId="65" xr:uid="{226E8477-1931-4D71-A6C6-A1F05B40B071}"/>
    <cellStyle name="60% - Énfasis1" xfId="23" builtinId="32" customBuiltin="1"/>
    <cellStyle name="60% - Énfasis1 2" xfId="66" xr:uid="{F6478492-76B5-4FAA-8CAD-B3218C0F2044}"/>
    <cellStyle name="60% - Énfasis1 3" xfId="133" xr:uid="{05888C0C-A06E-43D2-92EA-8D95DE6814BD}"/>
    <cellStyle name="60% - Énfasis1 4" xfId="49" xr:uid="{B4E1AED1-0C96-4D09-9723-F0839B67B2E1}"/>
    <cellStyle name="60% - Énfasis2" xfId="27" builtinId="36" customBuiltin="1"/>
    <cellStyle name="60% - Énfasis2 2" xfId="67" xr:uid="{03A67258-7966-4133-B107-9F13B94F3B1C}"/>
    <cellStyle name="60% - Énfasis2 3" xfId="134" xr:uid="{7B8AF636-2BD6-4650-90A3-C92FAD65885A}"/>
    <cellStyle name="60% - Énfasis2 4" xfId="50" xr:uid="{791BA079-94C8-4258-84C3-F5D669C947FD}"/>
    <cellStyle name="60% - Énfasis3" xfId="31" builtinId="40" customBuiltin="1"/>
    <cellStyle name="60% - Énfasis3 2" xfId="68" xr:uid="{F6185CED-8971-4666-AAE6-D300B0C209B0}"/>
    <cellStyle name="60% - Énfasis3 3" xfId="135" xr:uid="{E9AA3A98-EBA7-4B66-ACB7-778CE771D245}"/>
    <cellStyle name="60% - Énfasis3 4" xfId="51" xr:uid="{CCF36C2B-2BFD-402B-B5DE-47073DEB7146}"/>
    <cellStyle name="60% - Énfasis4" xfId="35" builtinId="44" customBuiltin="1"/>
    <cellStyle name="60% - Énfasis4 2" xfId="69" xr:uid="{93478528-1431-4954-8EAA-6C5CE48135E5}"/>
    <cellStyle name="60% - Énfasis4 3" xfId="136" xr:uid="{E9471692-CC5F-4B8F-B9D2-06F2BB89C6BC}"/>
    <cellStyle name="60% - Énfasis4 4" xfId="52" xr:uid="{4902022A-6F3E-4FBD-84B1-F22C41A83B73}"/>
    <cellStyle name="60% - Énfasis5" xfId="39" builtinId="48" customBuiltin="1"/>
    <cellStyle name="60% - Énfasis5 2" xfId="70" xr:uid="{1012DAED-36DC-4397-AF23-818D9871496B}"/>
    <cellStyle name="60% - Énfasis5 3" xfId="137" xr:uid="{CC95CEB7-4259-4E32-B16E-89C6F3A0A8DE}"/>
    <cellStyle name="60% - Énfasis5 4" xfId="53" xr:uid="{B43EBE81-4E99-4F5B-AD45-B2106EC2532D}"/>
    <cellStyle name="60% - Énfasis6" xfId="43" builtinId="52" customBuiltin="1"/>
    <cellStyle name="60% - Énfasis6 2" xfId="71" xr:uid="{45670160-770E-470C-81A0-7A2BC014B31E}"/>
    <cellStyle name="60% - Énfasis6 3" xfId="138" xr:uid="{49A1EE88-D986-4452-BB12-72492AD8D331}"/>
    <cellStyle name="60% - Énfasis6 4" xfId="54" xr:uid="{89A455FC-7AEE-49E7-8715-AD38DECA54E2}"/>
    <cellStyle name="Buena" xfId="2" xr:uid="{141DD661-930F-4647-8F18-BD0DD0404155}"/>
    <cellStyle name="Buena 2" xfId="72" xr:uid="{91EA8122-5D26-4BA3-9AB7-1BC59F117881}"/>
    <cellStyle name="Bueno" xfId="8" builtinId="26" customBuiltin="1"/>
    <cellStyle name="Cálculo" xfId="13" builtinId="22" customBuiltin="1"/>
    <cellStyle name="Cálculo 2" xfId="73" xr:uid="{45EDF1D6-9AE0-4B12-9667-E32C1FC45A1A}"/>
    <cellStyle name="Celda de comprobación" xfId="15" builtinId="23" customBuiltin="1"/>
    <cellStyle name="Celda vinculada" xfId="14" builtinId="24" customBuiltin="1"/>
    <cellStyle name="Celda vinculada 2" xfId="74" xr:uid="{21FD39AA-1E22-4AFA-9C9B-E4DA9C96734C}"/>
    <cellStyle name="Encabezado 1" xfId="4" builtinId="16" customBuiltin="1"/>
    <cellStyle name="Encabezado 4" xfId="7" builtinId="19" customBuiltin="1"/>
    <cellStyle name="Encabezado 4 2" xfId="75" xr:uid="{549CEFFB-22B1-4130-93B9-12D82DC49339}"/>
    <cellStyle name="Énfasis1" xfId="20" builtinId="29" customBuiltin="1"/>
    <cellStyle name="Énfasis1 2" xfId="76" xr:uid="{294B03E8-A14E-480A-9213-CB834A14FA44}"/>
    <cellStyle name="Énfasis2" xfId="24" builtinId="33" customBuiltin="1"/>
    <cellStyle name="Énfasis2 2" xfId="77" xr:uid="{B2076044-EEFE-4B28-8B91-C08D8580AF82}"/>
    <cellStyle name="Énfasis3" xfId="28" builtinId="37" customBuiltin="1"/>
    <cellStyle name="Énfasis3 2" xfId="78" xr:uid="{19BD96EF-7DE0-4E1E-A030-7F340DF2A0B4}"/>
    <cellStyle name="Énfasis4" xfId="32" builtinId="41" customBuiltin="1"/>
    <cellStyle name="Énfasis4 2" xfId="79" xr:uid="{A64A1FCF-0277-4BD3-BB40-6152332765E5}"/>
    <cellStyle name="Énfasis5" xfId="36" builtinId="45" customBuiltin="1"/>
    <cellStyle name="Énfasis6" xfId="40" builtinId="49" customBuiltin="1"/>
    <cellStyle name="Énfasis6 2" xfId="80" xr:uid="{0D90435D-ED43-4FDC-BE86-B96EE71C14BC}"/>
    <cellStyle name="Entrada" xfId="11" builtinId="20" customBuiltin="1"/>
    <cellStyle name="Entrada 2" xfId="81" xr:uid="{1AEC2B28-FB6D-44AC-9FFE-668455989BB1}"/>
    <cellStyle name="Euro" xfId="82" xr:uid="{C0F9DABE-B6F8-4F5E-A95E-937BC7FD6640}"/>
    <cellStyle name="Euro 2" xfId="83" xr:uid="{EC62A7D5-8930-4D69-A162-6C447AA8B0D7}"/>
    <cellStyle name="Incorrecto" xfId="9" builtinId="27" customBuiltin="1"/>
    <cellStyle name="Incorrecto 2" xfId="84" xr:uid="{6714A73F-694B-481E-B087-4B4DB58584CF}"/>
    <cellStyle name="Millares" xfId="44" builtinId="3"/>
    <cellStyle name="Millares 2" xfId="86" xr:uid="{B4709E44-D2E0-483A-8D04-2D1910ED5587}"/>
    <cellStyle name="Millares 2 2" xfId="87" xr:uid="{D8D57A5D-1EBC-4CE3-931B-50B6934F0E57}"/>
    <cellStyle name="Millares 3" xfId="85" xr:uid="{9C110437-98FF-4DFC-A707-E8244FC8B127}"/>
    <cellStyle name="Millares 4" xfId="141" xr:uid="{0AB87E9E-46EF-4762-B339-DD5232A30317}"/>
    <cellStyle name="Millares 4 2" xfId="142" xr:uid="{7B6D477F-E1ED-4BF5-A094-2DC5781A99D7}"/>
    <cellStyle name="Millares 4 2 2" xfId="147" xr:uid="{A14FD345-BEF2-492B-87E1-0BB947D29529}"/>
    <cellStyle name="Millares 4 3" xfId="146" xr:uid="{1924D94E-17EA-4C14-86F7-9BC73555B1B8}"/>
    <cellStyle name="Millares 5" xfId="140" xr:uid="{5707FA85-8846-4591-B87C-FA8CCE9CEE40}"/>
    <cellStyle name="Millares 5 2" xfId="145" xr:uid="{EFE3ED17-5F81-4C00-B55F-3CDC78144E0E}"/>
    <cellStyle name="Neutral" xfId="10" builtinId="28" customBuiltin="1"/>
    <cellStyle name="Neutral 2" xfId="88" xr:uid="{FF56CBB7-E999-4E1D-9402-B42C9981D552}"/>
    <cellStyle name="Neutral 3" xfId="132" xr:uid="{0347AF8D-58EB-4C1B-86B2-37C350A7F0E9}"/>
    <cellStyle name="Neutral 4" xfId="48" xr:uid="{DD66606F-EB2A-4FB2-885B-C0E375BF89E5}"/>
    <cellStyle name="Normal" xfId="0" builtinId="0"/>
    <cellStyle name="Normal 10" xfId="89" xr:uid="{D3DC35F7-F4C4-4ABB-A461-C55E9C4E88D8}"/>
    <cellStyle name="Normal 11" xfId="47" xr:uid="{4650FDBB-115B-4CC9-9158-1C38DD82C5BC}"/>
    <cellStyle name="Normal 11 2" xfId="139" xr:uid="{D0688290-5364-4087-98F4-04C854677572}"/>
    <cellStyle name="Normal 11 3" xfId="90" xr:uid="{582F88C9-82D7-4D4F-BA28-15E99804DC8D}"/>
    <cellStyle name="Normal 12" xfId="91" xr:uid="{2FC42C71-1E78-4D6F-BAD2-023FD93BEEA1}"/>
    <cellStyle name="Normal 13" xfId="92" xr:uid="{EFCBBA22-34C8-42A4-A041-6F24AEE8DC14}"/>
    <cellStyle name="Normal 14" xfId="93" xr:uid="{5148333D-DCFA-406D-8191-6E3EEA0DE5DC}"/>
    <cellStyle name="Normal 15" xfId="94" xr:uid="{30EDD127-22C7-4EC6-B878-56A5AD42DB5F}"/>
    <cellStyle name="Normal 15 2" xfId="95" xr:uid="{E0E2AC0F-D9BF-4578-A33A-308A8812761D}"/>
    <cellStyle name="Normal 16" xfId="131" xr:uid="{679086C6-71DF-48DB-AACE-A9E6B043E022}"/>
    <cellStyle name="Normal 2" xfId="46" xr:uid="{58BB942B-6457-455E-B80E-D781FE3E8B00}"/>
    <cellStyle name="Normal 2 2" xfId="97" xr:uid="{D25E32D4-DDD7-49AE-873E-9546E885A15C}"/>
    <cellStyle name="Normal 2 2 2" xfId="98" xr:uid="{85667922-0717-4F5F-834B-A83DE629C48C}"/>
    <cellStyle name="Normal 2 3" xfId="99" xr:uid="{C85FCE6F-7EC1-4D51-A62E-52146172EDC2}"/>
    <cellStyle name="Normal 2 4" xfId="100" xr:uid="{AFC40901-1E6B-4CA7-842A-D479B8FD0FD8}"/>
    <cellStyle name="Normal 2 4 2" xfId="101" xr:uid="{B4354DD3-C578-4870-8A01-63BF5C449BC9}"/>
    <cellStyle name="Normal 2 5" xfId="102" xr:uid="{A78B68D6-2952-49D8-9B54-87666F9FDBF5}"/>
    <cellStyle name="Normal 2 6" xfId="96" xr:uid="{DD091543-9BA9-4D43-8C16-287D2B6DDC71}"/>
    <cellStyle name="Normal 3" xfId="103" xr:uid="{66E8108F-74AC-4E8B-81DA-21F2F26C580D}"/>
    <cellStyle name="Normal 4" xfId="104" xr:uid="{CA7658B8-D8E3-40B0-8477-A6D1A15AC643}"/>
    <cellStyle name="Normal 4 2" xfId="105" xr:uid="{0B9E54EB-FAD9-41A7-AFAA-444DCE1B55C7}"/>
    <cellStyle name="Normal 4 2 2" xfId="106" xr:uid="{27A9D26A-94F1-44A1-A78A-ED42E21FDDBD}"/>
    <cellStyle name="Normal 4 3" xfId="107" xr:uid="{8EF6A327-5133-49E6-915D-B2A8AE06E786}"/>
    <cellStyle name="Normal 4 3 2" xfId="108" xr:uid="{B7145660-7A89-4310-B75B-D58B125D54F1}"/>
    <cellStyle name="Normal 4 4" xfId="109" xr:uid="{8552707B-D58F-481F-AE70-4EE766D4E868}"/>
    <cellStyle name="Normal 5" xfId="110" xr:uid="{B45B38C9-B270-40F4-8397-7148F6C45C71}"/>
    <cellStyle name="Normal 5 2" xfId="111" xr:uid="{CC83C9F0-DF1F-44A6-A361-A0896F801265}"/>
    <cellStyle name="Normal 5 2 2" xfId="112" xr:uid="{F56F0A04-A9D7-4818-B962-A4B4586C0FEB}"/>
    <cellStyle name="Normal 5 2 2 2" xfId="113" xr:uid="{467D34A4-E4AC-48C9-8DBC-99617A6B885F}"/>
    <cellStyle name="Normal 5 3" xfId="114" xr:uid="{3619DADA-7B6E-47B4-8E14-04A5A122EBBF}"/>
    <cellStyle name="Normal 6" xfId="1" xr:uid="{B90ACD04-379A-46D0-ABD3-B044C9AD83F8}"/>
    <cellStyle name="Normal 6 2" xfId="115" xr:uid="{C7438228-60C2-4A56-B6C4-B6BC26E1D554}"/>
    <cellStyle name="Normal 6 2 2" xfId="116" xr:uid="{C9B99639-BE72-4780-8BF9-FA4C5B61A28F}"/>
    <cellStyle name="Normal 6 3" xfId="117" xr:uid="{9B529E72-D3A5-4D23-9868-E71E4E3EC28A}"/>
    <cellStyle name="Normal 6 4" xfId="143" xr:uid="{F26F0708-C84C-46CA-B579-09A175A5DA5E}"/>
    <cellStyle name="Normal 6 5" xfId="144" xr:uid="{942F4ECA-E383-46C9-91EF-E4F9744C72C9}"/>
    <cellStyle name="Normal 7" xfId="118" xr:uid="{10C8A264-E7ED-485E-A2A2-8731C6D34A11}"/>
    <cellStyle name="Normal 8" xfId="119" xr:uid="{28109453-06F1-4EC4-97F5-3B9599C399C8}"/>
    <cellStyle name="Normal 9" xfId="120" xr:uid="{64992401-976B-44E2-B29A-EE67735B7D1A}"/>
    <cellStyle name="Notas" xfId="17" builtinId="10" customBuiltin="1"/>
    <cellStyle name="Notas 2" xfId="121" xr:uid="{33124C5B-2746-4126-B78A-9794FF581E64}"/>
    <cellStyle name="Porcentaje 2" xfId="122" xr:uid="{272C0AAD-44FB-4571-9AB7-28C7ADA83188}"/>
    <cellStyle name="Porcentual 2" xfId="123" xr:uid="{E4B34569-B3D3-4F62-A0C3-749C8E83841E}"/>
    <cellStyle name="Porcentual 2 2" xfId="124" xr:uid="{1B05D3CE-5C40-4996-9D28-4E8F1FBC3897}"/>
    <cellStyle name="Salida" xfId="12" builtinId="21" customBuiltin="1"/>
    <cellStyle name="Salida 2" xfId="125" xr:uid="{A4FFF161-955C-4DF9-857A-51B0DB1B709A}"/>
    <cellStyle name="Texto de advertencia" xfId="16" builtinId="11" customBuiltin="1"/>
    <cellStyle name="Texto explicativo" xfId="18" builtinId="53" customBuiltin="1"/>
    <cellStyle name="Título" xfId="3" builtinId="15" customBuiltin="1"/>
    <cellStyle name="Título 1" xfId="45" xr:uid="{C1326E51-F892-4C98-900A-FFFF0EBE7F70}"/>
    <cellStyle name="Título 1 2" xfId="126" xr:uid="{7C157C04-F824-4DCF-92BA-ABEA79CB8901}"/>
    <cellStyle name="Título 2" xfId="5" builtinId="17" customBuiltin="1"/>
    <cellStyle name="Título 2 2" xfId="127" xr:uid="{9555B629-E8B1-432B-BA6C-0A0270EAB06C}"/>
    <cellStyle name="Título 3" xfId="6" builtinId="18" customBuiltin="1"/>
    <cellStyle name="Título 3 2" xfId="128" xr:uid="{D5FB618E-97F3-4D93-8841-8AA5C3B4D80B}"/>
    <cellStyle name="Título 4" xfId="129" xr:uid="{6AC7E1E9-99D6-4701-A3CD-C0C9F314C3B6}"/>
    <cellStyle name="Título 5" xfId="55" xr:uid="{50FD4BE2-66D2-4495-BDFB-33812DF1B35A}"/>
    <cellStyle name="Total" xfId="19" builtinId="25" customBuiltin="1"/>
    <cellStyle name="Total 2" xfId="130" xr:uid="{7941B026-3B69-4100-AAA0-36A74937E2C5}"/>
  </cellStyles>
  <dxfs count="46">
    <dxf>
      <font>
        <color rgb="FF9C0006"/>
      </font>
      <fill>
        <patternFill>
          <bgColor rgb="FFFFC7CE"/>
        </patternFill>
      </fill>
    </dxf>
    <dxf>
      <font>
        <color rgb="FF9C5700"/>
      </font>
      <fill>
        <patternFill>
          <bgColor rgb="FFFFEB9C"/>
        </patternFill>
      </fill>
    </dxf>
    <dxf>
      <fill>
        <patternFill>
          <bgColor theme="8" tint="0.59996337778862885"/>
        </patternFill>
      </fill>
    </dxf>
    <dxf>
      <font>
        <color rgb="FF9C0006"/>
      </font>
      <fill>
        <patternFill>
          <bgColor rgb="FFFFC7CE"/>
        </patternFill>
      </fill>
    </dxf>
    <dxf>
      <fill>
        <patternFill>
          <bgColor theme="8" tint="0.59996337778862885"/>
        </patternFill>
      </fill>
    </dxf>
    <dxf>
      <fill>
        <patternFill>
          <fgColor theme="8" tint="0.59996337778862885"/>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fgColor theme="8" tint="0.59996337778862885"/>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i val="0"/>
        <strike val="0"/>
        <condense val="0"/>
        <extend val="0"/>
        <outline val="0"/>
        <shadow val="0"/>
        <u val="none"/>
        <vertAlign val="baseline"/>
        <sz val="11"/>
        <color auto="1"/>
        <name val="Aptos Narrow"/>
        <family val="2"/>
        <scheme val="none"/>
      </font>
      <numFmt numFmtId="30" formatCode="@"/>
    </dxf>
    <dxf>
      <font>
        <b val="0"/>
        <family val="2"/>
      </font>
      <numFmt numFmtId="30" formatCode="@"/>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ont>
        <b val="0"/>
        <family val="2"/>
      </font>
    </dxf>
    <dxf>
      <fill>
        <patternFill patternType="solid">
          <fgColor rgb="FF92D050"/>
          <bgColor rgb="FF000000"/>
        </patternFill>
      </fill>
    </dxf>
    <dxf>
      <font>
        <b val="0"/>
        <family val="2"/>
      </font>
    </dxf>
    <dxf>
      <font>
        <b val="0"/>
        <family val="2"/>
      </font>
    </dxf>
  </dxfs>
  <tableStyles count="0" defaultTableStyle="TableStyleMedium2" defaultPivotStyle="PivotStyleLight16"/>
  <colors>
    <mruColors>
      <color rgb="FF009900"/>
      <color rgb="FFFF33CC"/>
      <color rgb="FFFF66FF"/>
      <color rgb="FF00FF00"/>
      <color rgb="FF33669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liteingenierosas-my.sharepoint.com/personal/l_perez_eliteingenieros_com_co/Documents/Escritorio/PROGRAMACIONES/PROGRAMACION%20PREPAGO%20SUR%202025-.xlsx" TargetMode="External"/><Relationship Id="rId1" Type="http://schemas.openxmlformats.org/officeDocument/2006/relationships/externalLinkPath" Target="https://eliteingenierosas-my.sharepoint.com/personal/h_gaviria_eliteingenieros_com_co/Documents/Escritorio/Acuerdos%20Niveles%20de%20Servicio/PROGRAMACION%20PREPAGO%20SUR%202025-.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l.perez\Downloads\hv%20(3).xlsx" TargetMode="External"/><Relationship Id="rId1" Type="http://schemas.openxmlformats.org/officeDocument/2006/relationships/externalLinkPath" Target="file:///C:\Users\l.perez\Downloads\hv%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
      <sheetName val="INGRESO DIARIO"/>
      <sheetName val="491 PREP"/>
    </sheetNames>
    <sheetDataSet>
      <sheetData sheetId="0">
        <row r="1">
          <cell r="A1" t="str">
            <v>PEDIDO</v>
          </cell>
        </row>
        <row r="2">
          <cell r="A2">
            <v>23527862</v>
          </cell>
        </row>
        <row r="3">
          <cell r="A3">
            <v>23535741</v>
          </cell>
        </row>
        <row r="4">
          <cell r="A4">
            <v>23536062</v>
          </cell>
        </row>
        <row r="5">
          <cell r="A5">
            <v>23539623</v>
          </cell>
        </row>
        <row r="6">
          <cell r="A6">
            <v>23539420</v>
          </cell>
        </row>
        <row r="7">
          <cell r="A7">
            <v>23116348</v>
          </cell>
        </row>
        <row r="8">
          <cell r="A8">
            <v>23542754</v>
          </cell>
        </row>
        <row r="9">
          <cell r="A9">
            <v>23542751</v>
          </cell>
        </row>
        <row r="10">
          <cell r="A10">
            <v>23545475</v>
          </cell>
        </row>
        <row r="11">
          <cell r="A11">
            <v>23543941</v>
          </cell>
        </row>
        <row r="12">
          <cell r="A12">
            <v>23543873</v>
          </cell>
        </row>
        <row r="13">
          <cell r="A13">
            <v>23543915</v>
          </cell>
        </row>
        <row r="14">
          <cell r="A14">
            <v>23543740</v>
          </cell>
        </row>
        <row r="15">
          <cell r="A15">
            <v>23545301</v>
          </cell>
        </row>
        <row r="16">
          <cell r="A16">
            <v>23545593</v>
          </cell>
        </row>
        <row r="17">
          <cell r="A17">
            <v>23545693</v>
          </cell>
        </row>
        <row r="18">
          <cell r="A18">
            <v>23515369</v>
          </cell>
        </row>
        <row r="19">
          <cell r="A19">
            <v>23545486</v>
          </cell>
        </row>
        <row r="20">
          <cell r="A20">
            <v>23541445</v>
          </cell>
        </row>
        <row r="21">
          <cell r="A21">
            <v>23541369</v>
          </cell>
        </row>
        <row r="22">
          <cell r="A22">
            <v>23546467</v>
          </cell>
        </row>
        <row r="23">
          <cell r="A23">
            <v>23545899</v>
          </cell>
        </row>
        <row r="24">
          <cell r="A24">
            <v>23534712</v>
          </cell>
        </row>
        <row r="25">
          <cell r="A25">
            <v>23545579</v>
          </cell>
        </row>
        <row r="26">
          <cell r="A26">
            <v>23545632</v>
          </cell>
        </row>
        <row r="27">
          <cell r="A27">
            <v>23545476</v>
          </cell>
        </row>
        <row r="28">
          <cell r="A28">
            <v>23545651</v>
          </cell>
        </row>
        <row r="29">
          <cell r="A29">
            <v>23520278</v>
          </cell>
        </row>
        <row r="30">
          <cell r="A30">
            <v>23520116</v>
          </cell>
        </row>
        <row r="31">
          <cell r="A31">
            <v>23525071</v>
          </cell>
        </row>
        <row r="32">
          <cell r="A32">
            <v>23536911</v>
          </cell>
        </row>
        <row r="33">
          <cell r="A33">
            <v>23536953</v>
          </cell>
        </row>
        <row r="34">
          <cell r="A34">
            <v>23539743</v>
          </cell>
        </row>
        <row r="35">
          <cell r="A35">
            <v>23527590</v>
          </cell>
        </row>
        <row r="36">
          <cell r="A36">
            <v>23531508</v>
          </cell>
        </row>
        <row r="37">
          <cell r="A37">
            <v>23362836</v>
          </cell>
        </row>
        <row r="38">
          <cell r="A38">
            <v>23539763</v>
          </cell>
        </row>
        <row r="39">
          <cell r="A39">
            <v>23541164</v>
          </cell>
        </row>
        <row r="40">
          <cell r="A40">
            <v>23540340</v>
          </cell>
        </row>
        <row r="41">
          <cell r="A41">
            <v>23541416</v>
          </cell>
        </row>
        <row r="42">
          <cell r="A42">
            <v>23540674</v>
          </cell>
        </row>
        <row r="43">
          <cell r="A43">
            <v>23540377</v>
          </cell>
        </row>
        <row r="44">
          <cell r="A44">
            <v>23543642</v>
          </cell>
        </row>
        <row r="45">
          <cell r="A45">
            <v>23530628</v>
          </cell>
        </row>
        <row r="46">
          <cell r="A46">
            <v>23527960</v>
          </cell>
        </row>
        <row r="47">
          <cell r="A47">
            <v>23528250</v>
          </cell>
        </row>
        <row r="48">
          <cell r="A48">
            <v>23541730</v>
          </cell>
        </row>
        <row r="49">
          <cell r="A49">
            <v>23525817</v>
          </cell>
        </row>
        <row r="50">
          <cell r="A50">
            <v>23539429</v>
          </cell>
        </row>
        <row r="51">
          <cell r="A51">
            <v>23540475</v>
          </cell>
        </row>
        <row r="52">
          <cell r="A52">
            <v>23541571</v>
          </cell>
        </row>
        <row r="53">
          <cell r="A53">
            <v>23540295</v>
          </cell>
        </row>
        <row r="54">
          <cell r="A54">
            <v>23540830</v>
          </cell>
        </row>
        <row r="55">
          <cell r="A55">
            <v>23542463</v>
          </cell>
        </row>
        <row r="56">
          <cell r="A56">
            <v>23542905</v>
          </cell>
        </row>
        <row r="57">
          <cell r="A57">
            <v>23543371</v>
          </cell>
        </row>
        <row r="58">
          <cell r="A58">
            <v>23542971</v>
          </cell>
        </row>
        <row r="59">
          <cell r="A59">
            <v>23522804</v>
          </cell>
        </row>
        <row r="60">
          <cell r="A60">
            <v>23523123</v>
          </cell>
        </row>
        <row r="61">
          <cell r="A61">
            <v>23518337</v>
          </cell>
        </row>
        <row r="62">
          <cell r="A62">
            <v>23532313</v>
          </cell>
        </row>
        <row r="63">
          <cell r="A63">
            <v>23533761</v>
          </cell>
        </row>
        <row r="64">
          <cell r="A64">
            <v>23428454</v>
          </cell>
        </row>
        <row r="65">
          <cell r="A65">
            <v>23541487</v>
          </cell>
        </row>
        <row r="66">
          <cell r="A66">
            <v>23540781</v>
          </cell>
        </row>
        <row r="67">
          <cell r="A67">
            <v>23542766</v>
          </cell>
        </row>
        <row r="68">
          <cell r="A68">
            <v>23542757</v>
          </cell>
        </row>
        <row r="69">
          <cell r="A69">
            <v>23542742</v>
          </cell>
        </row>
        <row r="70">
          <cell r="A70">
            <v>23542777</v>
          </cell>
        </row>
        <row r="71">
          <cell r="A71">
            <v>23533498</v>
          </cell>
        </row>
        <row r="72">
          <cell r="A72">
            <v>23525872</v>
          </cell>
        </row>
        <row r="73">
          <cell r="A73">
            <v>23535681</v>
          </cell>
        </row>
        <row r="74">
          <cell r="A74">
            <v>23524483</v>
          </cell>
        </row>
        <row r="75">
          <cell r="A75">
            <v>23540925</v>
          </cell>
        </row>
        <row r="76">
          <cell r="A76">
            <v>23540334</v>
          </cell>
        </row>
        <row r="77">
          <cell r="A77">
            <v>23541454</v>
          </cell>
        </row>
        <row r="78">
          <cell r="A78">
            <v>23541376</v>
          </cell>
        </row>
        <row r="79">
          <cell r="A79">
            <v>23540353</v>
          </cell>
        </row>
        <row r="80">
          <cell r="A80">
            <v>23541465</v>
          </cell>
        </row>
        <row r="81">
          <cell r="A81">
            <v>23524410</v>
          </cell>
        </row>
        <row r="82">
          <cell r="A82">
            <v>23537073</v>
          </cell>
        </row>
        <row r="83">
          <cell r="A83">
            <v>23531797</v>
          </cell>
        </row>
        <row r="84">
          <cell r="A84">
            <v>23523292</v>
          </cell>
        </row>
        <row r="85">
          <cell r="A85">
            <v>23515366</v>
          </cell>
        </row>
        <row r="86">
          <cell r="A86">
            <v>23521916</v>
          </cell>
        </row>
        <row r="87">
          <cell r="A87">
            <v>23536954</v>
          </cell>
        </row>
        <row r="88">
          <cell r="A88">
            <v>23538141</v>
          </cell>
        </row>
        <row r="89">
          <cell r="A89">
            <v>23526377</v>
          </cell>
        </row>
        <row r="90">
          <cell r="A90">
            <v>23518267</v>
          </cell>
        </row>
        <row r="91">
          <cell r="A91">
            <v>23527783</v>
          </cell>
        </row>
        <row r="92">
          <cell r="A92">
            <v>23525576</v>
          </cell>
        </row>
        <row r="93">
          <cell r="A93">
            <v>23528043</v>
          </cell>
        </row>
        <row r="94">
          <cell r="A94">
            <v>23539112</v>
          </cell>
        </row>
        <row r="95">
          <cell r="A95">
            <v>23519917</v>
          </cell>
        </row>
        <row r="96">
          <cell r="A96">
            <v>23530712</v>
          </cell>
        </row>
        <row r="97">
          <cell r="A97">
            <v>23534590</v>
          </cell>
        </row>
        <row r="98">
          <cell r="A98">
            <v>23531789</v>
          </cell>
        </row>
        <row r="99">
          <cell r="A99">
            <v>23406595</v>
          </cell>
        </row>
        <row r="100">
          <cell r="A100">
            <v>23516966</v>
          </cell>
        </row>
        <row r="101">
          <cell r="A101">
            <v>23520224</v>
          </cell>
        </row>
        <row r="102">
          <cell r="A102">
            <v>23538272</v>
          </cell>
        </row>
        <row r="103">
          <cell r="A103">
            <v>23539690</v>
          </cell>
        </row>
        <row r="104">
          <cell r="A104">
            <v>23484492</v>
          </cell>
        </row>
        <row r="105">
          <cell r="A105">
            <v>23536993</v>
          </cell>
        </row>
        <row r="106">
          <cell r="A106">
            <v>23536522</v>
          </cell>
        </row>
        <row r="107">
          <cell r="A107">
            <v>23537842</v>
          </cell>
        </row>
        <row r="108">
          <cell r="A108">
            <v>23537578</v>
          </cell>
        </row>
        <row r="109">
          <cell r="A109">
            <v>23537603</v>
          </cell>
        </row>
        <row r="110">
          <cell r="A110">
            <v>23523322</v>
          </cell>
        </row>
        <row r="111">
          <cell r="A111">
            <v>23524389</v>
          </cell>
        </row>
        <row r="112">
          <cell r="A112">
            <v>23527385</v>
          </cell>
        </row>
        <row r="113">
          <cell r="A113">
            <v>23527511</v>
          </cell>
        </row>
        <row r="114">
          <cell r="A114">
            <v>23528251</v>
          </cell>
        </row>
        <row r="115">
          <cell r="A115">
            <v>23538201</v>
          </cell>
        </row>
        <row r="116">
          <cell r="A116">
            <v>23538554</v>
          </cell>
        </row>
        <row r="117">
          <cell r="A117">
            <v>23520377</v>
          </cell>
        </row>
        <row r="118">
          <cell r="A118">
            <v>23514362</v>
          </cell>
        </row>
        <row r="119">
          <cell r="A119">
            <v>23515689</v>
          </cell>
        </row>
        <row r="120">
          <cell r="A120">
            <v>23521181</v>
          </cell>
        </row>
        <row r="121">
          <cell r="A121">
            <v>23527445</v>
          </cell>
        </row>
        <row r="122">
          <cell r="A122">
            <v>23519386</v>
          </cell>
        </row>
        <row r="123">
          <cell r="A123">
            <v>23520363</v>
          </cell>
        </row>
        <row r="124">
          <cell r="A124">
            <v>23520420</v>
          </cell>
        </row>
        <row r="125">
          <cell r="A125">
            <v>23521445</v>
          </cell>
        </row>
        <row r="126">
          <cell r="A126">
            <v>23522523</v>
          </cell>
        </row>
        <row r="127">
          <cell r="A127">
            <v>23522637</v>
          </cell>
        </row>
        <row r="128">
          <cell r="A128">
            <v>23526285</v>
          </cell>
        </row>
        <row r="129">
          <cell r="A129">
            <v>23527573</v>
          </cell>
        </row>
        <row r="130">
          <cell r="A130">
            <v>23527915</v>
          </cell>
        </row>
        <row r="131">
          <cell r="A131">
            <v>23535647</v>
          </cell>
        </row>
        <row r="132">
          <cell r="A132">
            <v>23535591</v>
          </cell>
        </row>
        <row r="133">
          <cell r="A133">
            <v>23535818</v>
          </cell>
        </row>
        <row r="134">
          <cell r="A134">
            <v>23537546</v>
          </cell>
        </row>
        <row r="135">
          <cell r="A135">
            <v>23538136</v>
          </cell>
        </row>
        <row r="136">
          <cell r="A136">
            <v>23538088</v>
          </cell>
        </row>
        <row r="137">
          <cell r="A137">
            <v>23535077</v>
          </cell>
        </row>
        <row r="138">
          <cell r="A138">
            <v>23533413</v>
          </cell>
        </row>
        <row r="139">
          <cell r="A139">
            <v>23533471</v>
          </cell>
        </row>
        <row r="140">
          <cell r="A140">
            <v>23534684</v>
          </cell>
        </row>
        <row r="141">
          <cell r="A141">
            <v>23534762</v>
          </cell>
        </row>
        <row r="142">
          <cell r="A142">
            <v>23512055</v>
          </cell>
        </row>
        <row r="143">
          <cell r="A143">
            <v>23527521</v>
          </cell>
        </row>
        <row r="144">
          <cell r="A144">
            <v>23508807</v>
          </cell>
        </row>
        <row r="145">
          <cell r="A145">
            <v>23515677</v>
          </cell>
        </row>
        <row r="146">
          <cell r="A146">
            <v>23516383</v>
          </cell>
        </row>
        <row r="147">
          <cell r="A147">
            <v>23518694</v>
          </cell>
        </row>
        <row r="148">
          <cell r="A148">
            <v>23524401</v>
          </cell>
        </row>
        <row r="149">
          <cell r="A149">
            <v>23524412</v>
          </cell>
        </row>
        <row r="150">
          <cell r="A150">
            <v>23525108</v>
          </cell>
        </row>
        <row r="151">
          <cell r="A151">
            <v>23525869</v>
          </cell>
        </row>
        <row r="152">
          <cell r="A152">
            <v>23526634</v>
          </cell>
        </row>
        <row r="153">
          <cell r="A153">
            <v>23520427</v>
          </cell>
        </row>
        <row r="154">
          <cell r="A154">
            <v>23534830</v>
          </cell>
        </row>
        <row r="155">
          <cell r="A155">
            <v>23532476</v>
          </cell>
        </row>
        <row r="156">
          <cell r="A156">
            <v>23531239</v>
          </cell>
        </row>
        <row r="157">
          <cell r="A157">
            <v>23529367</v>
          </cell>
        </row>
        <row r="158">
          <cell r="A158">
            <v>23529007</v>
          </cell>
        </row>
        <row r="159">
          <cell r="A159">
            <v>23533771</v>
          </cell>
        </row>
        <row r="160">
          <cell r="A160">
            <v>23533945</v>
          </cell>
        </row>
        <row r="161">
          <cell r="A161">
            <v>23534498</v>
          </cell>
        </row>
        <row r="162">
          <cell r="A162">
            <v>23534499</v>
          </cell>
        </row>
        <row r="163">
          <cell r="A163">
            <v>23527981</v>
          </cell>
        </row>
        <row r="164">
          <cell r="A164">
            <v>23532148</v>
          </cell>
        </row>
        <row r="165">
          <cell r="A165">
            <v>23529382</v>
          </cell>
        </row>
        <row r="166">
          <cell r="A166">
            <v>23529397</v>
          </cell>
        </row>
        <row r="167">
          <cell r="A167">
            <v>23533561</v>
          </cell>
        </row>
        <row r="168">
          <cell r="A168">
            <v>23533740</v>
          </cell>
        </row>
        <row r="169">
          <cell r="A169">
            <v>23534055</v>
          </cell>
        </row>
        <row r="170">
          <cell r="A170">
            <v>23534497</v>
          </cell>
        </row>
        <row r="171">
          <cell r="A171">
            <v>23532151</v>
          </cell>
        </row>
        <row r="172">
          <cell r="A172">
            <v>23528678</v>
          </cell>
        </row>
        <row r="173">
          <cell r="A173">
            <v>23530466</v>
          </cell>
        </row>
        <row r="174">
          <cell r="A174">
            <v>23528582</v>
          </cell>
        </row>
        <row r="175">
          <cell r="A175">
            <v>23531731</v>
          </cell>
        </row>
        <row r="176">
          <cell r="A176">
            <v>23530416</v>
          </cell>
        </row>
        <row r="177">
          <cell r="A177">
            <v>23532507</v>
          </cell>
        </row>
        <row r="178">
          <cell r="A178">
            <v>23532667</v>
          </cell>
        </row>
        <row r="179">
          <cell r="A179">
            <v>23530704</v>
          </cell>
        </row>
        <row r="180">
          <cell r="A180">
            <v>23529316</v>
          </cell>
        </row>
        <row r="181">
          <cell r="A181">
            <v>23528643</v>
          </cell>
        </row>
        <row r="182">
          <cell r="A182">
            <v>23531827</v>
          </cell>
        </row>
        <row r="183">
          <cell r="A183">
            <v>23532516</v>
          </cell>
        </row>
        <row r="184">
          <cell r="A184">
            <v>23531123</v>
          </cell>
        </row>
        <row r="185">
          <cell r="A185">
            <v>23532390</v>
          </cell>
        </row>
        <row r="186">
          <cell r="A186">
            <v>23522841</v>
          </cell>
        </row>
        <row r="187">
          <cell r="A187">
            <v>23512919</v>
          </cell>
        </row>
        <row r="188">
          <cell r="A188">
            <v>23521718</v>
          </cell>
        </row>
        <row r="189">
          <cell r="A189">
            <v>23523131</v>
          </cell>
        </row>
        <row r="190">
          <cell r="A190">
            <v>23523161</v>
          </cell>
        </row>
        <row r="191">
          <cell r="A191">
            <v>23444373</v>
          </cell>
        </row>
        <row r="192">
          <cell r="A192">
            <v>23516308</v>
          </cell>
        </row>
        <row r="193">
          <cell r="A193">
            <v>23521899</v>
          </cell>
        </row>
        <row r="194">
          <cell r="A194">
            <v>23526342</v>
          </cell>
        </row>
        <row r="195">
          <cell r="A195">
            <v>23527535</v>
          </cell>
        </row>
        <row r="196">
          <cell r="A196">
            <v>23511049</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Hoja2"/>
    </sheetNames>
    <sheetDataSet>
      <sheetData sheetId="0"/>
      <sheetData sheetId="1">
        <row r="1">
          <cell r="A1" t="str">
            <v>Pedido</v>
          </cell>
          <cell r="B1" t="str">
            <v>Sub-Pedido</v>
          </cell>
          <cell r="C1" t="str">
            <v>Solicitud</v>
          </cell>
          <cell r="D1" t="str">
            <v>Producto</v>
          </cell>
          <cell r="E1" t="str">
            <v>Municipio</v>
          </cell>
          <cell r="F1" t="str">
            <v>Dirección</v>
          </cell>
          <cell r="G1"/>
        </row>
        <row r="2">
          <cell r="A2">
            <v>23003465</v>
          </cell>
          <cell r="B2">
            <v>1</v>
          </cell>
          <cell r="C2">
            <v>2</v>
          </cell>
          <cell r="D2" t="str">
            <v>ENERES</v>
          </cell>
          <cell r="E2" t="str">
            <v>Medellín</v>
          </cell>
          <cell r="F2" t="str">
            <v>CL 34 B CR 128 -41 (INTERIOR 201 )</v>
          </cell>
          <cell r="G2" t="str">
            <v>OCCIDENTE</v>
          </cell>
        </row>
        <row r="3">
          <cell r="A3">
            <v>23025888</v>
          </cell>
          <cell r="B3">
            <v>1</v>
          </cell>
          <cell r="C3">
            <v>2</v>
          </cell>
          <cell r="D3" t="str">
            <v>ENERES</v>
          </cell>
          <cell r="E3" t="str">
            <v>Medellín</v>
          </cell>
          <cell r="F3" t="str">
            <v>'CL 59 AA CR 18 BB -47 (INTERIOR 301 )</v>
          </cell>
          <cell r="G3" t="str">
            <v>ORIENTE</v>
          </cell>
        </row>
        <row r="4">
          <cell r="A4">
            <v>23285621</v>
          </cell>
          <cell r="B4">
            <v>1</v>
          </cell>
          <cell r="C4">
            <v>2</v>
          </cell>
          <cell r="D4" t="str">
            <v>ENERES</v>
          </cell>
          <cell r="E4" t="str">
            <v>Medellín</v>
          </cell>
          <cell r="F4" t="str">
            <v>'CR 12 A CL 49 -12 (INTERIOR 1 )</v>
          </cell>
          <cell r="G4" t="str">
            <v>ORIENTE</v>
          </cell>
        </row>
        <row r="5">
          <cell r="A5">
            <v>23292044</v>
          </cell>
          <cell r="B5">
            <v>1</v>
          </cell>
          <cell r="C5">
            <v>2</v>
          </cell>
          <cell r="D5" t="str">
            <v>ENERES</v>
          </cell>
          <cell r="E5" t="str">
            <v>Medellín</v>
          </cell>
          <cell r="F5" t="str">
            <v>'CL 43 B CR 120 D -53</v>
          </cell>
          <cell r="G5" t="str">
            <v>OCCIDENTE</v>
          </cell>
        </row>
        <row r="6">
          <cell r="A6">
            <v>23419078</v>
          </cell>
          <cell r="B6">
            <v>1</v>
          </cell>
          <cell r="C6">
            <v>2</v>
          </cell>
          <cell r="D6" t="str">
            <v>ENERES</v>
          </cell>
          <cell r="E6" t="str">
            <v>Medellín</v>
          </cell>
          <cell r="F6" t="str">
            <v>'CR 145 CL 63 -86 (INTERIOR 203 )</v>
          </cell>
          <cell r="G6" t="str">
            <v>OCCIDENTE</v>
          </cell>
        </row>
        <row r="7">
          <cell r="A7">
            <v>23419101</v>
          </cell>
          <cell r="B7">
            <v>1</v>
          </cell>
          <cell r="C7">
            <v>2</v>
          </cell>
          <cell r="D7" t="str">
            <v>ENERES</v>
          </cell>
          <cell r="E7" t="str">
            <v>Medellín</v>
          </cell>
          <cell r="F7" t="str">
            <v>'CR 145 CL 63 -86 (INTERIOR 204 )</v>
          </cell>
          <cell r="G7" t="str">
            <v>OCCIDENTE</v>
          </cell>
        </row>
        <row r="8">
          <cell r="A8">
            <v>23437234</v>
          </cell>
          <cell r="B8">
            <v>1</v>
          </cell>
          <cell r="C8">
            <v>2</v>
          </cell>
          <cell r="D8" t="str">
            <v>ENERES</v>
          </cell>
          <cell r="E8" t="str">
            <v>Medellín</v>
          </cell>
          <cell r="F8" t="str">
            <v>'CL 52 CR 7 -28 (INTERIOR 305 )</v>
          </cell>
          <cell r="G8" t="str">
            <v>ORIENTE</v>
          </cell>
        </row>
        <row r="9">
          <cell r="A9">
            <v>23462893</v>
          </cell>
          <cell r="B9">
            <v>1</v>
          </cell>
          <cell r="C9">
            <v>2</v>
          </cell>
          <cell r="D9" t="str">
            <v>ENERES</v>
          </cell>
          <cell r="E9" t="str">
            <v>Medellín</v>
          </cell>
          <cell r="F9" t="str">
            <v>'CR 105 B CL 34 BB -30 (INTERIOR 3001 )</v>
          </cell>
          <cell r="G9" t="str">
            <v>OCCIDENTE</v>
          </cell>
        </row>
        <row r="10">
          <cell r="A10">
            <v>23485214</v>
          </cell>
          <cell r="B10">
            <v>1</v>
          </cell>
          <cell r="C10">
            <v>2</v>
          </cell>
          <cell r="D10" t="str">
            <v>ENERES</v>
          </cell>
          <cell r="E10" t="str">
            <v>Medellín</v>
          </cell>
          <cell r="F10" t="str">
            <v>'CR 84 B CL 63 -21 (INTERIOR 302 )</v>
          </cell>
          <cell r="G10" t="str">
            <v>OCCIDENTE</v>
          </cell>
        </row>
        <row r="11">
          <cell r="A11">
            <v>23509586</v>
          </cell>
          <cell r="B11">
            <v>1</v>
          </cell>
          <cell r="C11">
            <v>2</v>
          </cell>
          <cell r="D11" t="str">
            <v>ENERES</v>
          </cell>
          <cell r="E11" t="str">
            <v>Medellín</v>
          </cell>
          <cell r="F11" t="str">
            <v>'CR 40 CL 61 -23 (INTERIOR 202 )</v>
          </cell>
          <cell r="G11" t="str">
            <v>ORIENTE</v>
          </cell>
        </row>
        <row r="12">
          <cell r="A12">
            <v>23509588</v>
          </cell>
          <cell r="B12">
            <v>1</v>
          </cell>
          <cell r="C12">
            <v>2</v>
          </cell>
          <cell r="D12" t="str">
            <v>ENERES</v>
          </cell>
          <cell r="E12" t="str">
            <v>Medellín</v>
          </cell>
          <cell r="F12" t="str">
            <v>'CR 40 CL 61 -23 (INTERIOR 201 )</v>
          </cell>
          <cell r="G12" t="str">
            <v>ORIENTE</v>
          </cell>
        </row>
        <row r="13">
          <cell r="A13">
            <v>23527981</v>
          </cell>
          <cell r="B13">
            <v>1</v>
          </cell>
          <cell r="C13">
            <v>1</v>
          </cell>
          <cell r="D13" t="str">
            <v>ENEPRE</v>
          </cell>
          <cell r="E13" t="str">
            <v>Medellín</v>
          </cell>
          <cell r="F13" t="str">
            <v>'CR 99 DE CL 48 BC -28</v>
          </cell>
          <cell r="G13" t="str">
            <v>OCCIDENTE</v>
          </cell>
        </row>
        <row r="14">
          <cell r="A14">
            <v>23528557</v>
          </cell>
          <cell r="B14">
            <v>1</v>
          </cell>
          <cell r="C14">
            <v>2</v>
          </cell>
          <cell r="D14" t="str">
            <v>ENERES</v>
          </cell>
          <cell r="E14" t="str">
            <v>Medellín</v>
          </cell>
          <cell r="F14" t="str">
            <v>'CL 53 A SUR CR 62 D -10 (INTERIOR 201 )</v>
          </cell>
          <cell r="G14" t="str">
            <v>SUR -LIMONAR</v>
          </cell>
        </row>
        <row r="15">
          <cell r="A15">
            <v>23528583</v>
          </cell>
          <cell r="B15">
            <v>1</v>
          </cell>
          <cell r="C15">
            <v>2</v>
          </cell>
          <cell r="D15" t="str">
            <v>ENERES</v>
          </cell>
          <cell r="E15" t="str">
            <v>Medellín</v>
          </cell>
          <cell r="F15" t="str">
            <v>'CR 100 AC CL 48 F -27 (INTERIOR 301 )</v>
          </cell>
          <cell r="G15" t="str">
            <v>OCCIDENTE</v>
          </cell>
        </row>
        <row r="16">
          <cell r="A16">
            <v>23528585</v>
          </cell>
          <cell r="B16">
            <v>1</v>
          </cell>
          <cell r="C16">
            <v>2</v>
          </cell>
          <cell r="D16" t="str">
            <v>ENERES</v>
          </cell>
          <cell r="E16" t="str">
            <v>Medellín</v>
          </cell>
          <cell r="F16" t="str">
            <v>'CR 36 CL 40 -23 (INTERIOR 101 )</v>
          </cell>
          <cell r="G16" t="str">
            <v>ORIENTE</v>
          </cell>
        </row>
        <row r="17">
          <cell r="A17">
            <v>23528841</v>
          </cell>
          <cell r="B17">
            <v>1</v>
          </cell>
          <cell r="C17">
            <v>2</v>
          </cell>
          <cell r="D17" t="str">
            <v>ENERES</v>
          </cell>
          <cell r="E17" t="str">
            <v>Medellín</v>
          </cell>
          <cell r="F17" t="str">
            <v>'RURAL_116005491300000301_CL 31 CR 111 C -43 (INTER</v>
          </cell>
          <cell r="G17" t="str">
            <v>OCCIDENTE -BELEN</v>
          </cell>
        </row>
        <row r="18">
          <cell r="A18">
            <v>23528850</v>
          </cell>
          <cell r="B18">
            <v>1</v>
          </cell>
          <cell r="C18">
            <v>2</v>
          </cell>
          <cell r="D18" t="str">
            <v>ENERES</v>
          </cell>
          <cell r="E18" t="str">
            <v>Medellín</v>
          </cell>
          <cell r="F18" t="str">
            <v>'CL 49 B CR 99 B -197 (INTERIOR 150 )</v>
          </cell>
          <cell r="G18" t="str">
            <v>OCCIDENTE</v>
          </cell>
        </row>
        <row r="19">
          <cell r="A19">
            <v>23528869</v>
          </cell>
          <cell r="B19">
            <v>1</v>
          </cell>
          <cell r="C19">
            <v>2</v>
          </cell>
          <cell r="D19" t="str">
            <v>ENERES</v>
          </cell>
          <cell r="E19" t="str">
            <v>Medellín</v>
          </cell>
          <cell r="F19" t="str">
            <v>'RURAL_136029763503100303</v>
          </cell>
          <cell r="G19" t="str">
            <v>OCCIDENTE- OLAYA</v>
          </cell>
        </row>
        <row r="20">
          <cell r="A20">
            <v>23528875</v>
          </cell>
          <cell r="B20">
            <v>1</v>
          </cell>
          <cell r="C20">
            <v>2</v>
          </cell>
          <cell r="D20" t="str">
            <v>ENERES</v>
          </cell>
          <cell r="E20" t="str">
            <v>Medellín</v>
          </cell>
          <cell r="F20" t="str">
            <v>'CR 82 CL 9 SUR -450 (INTERIOR 2252 )</v>
          </cell>
          <cell r="G20" t="str">
            <v>OCCIDENTE</v>
          </cell>
        </row>
        <row r="21">
          <cell r="A21">
            <v>23528877</v>
          </cell>
          <cell r="B21">
            <v>1</v>
          </cell>
          <cell r="C21">
            <v>2</v>
          </cell>
          <cell r="D21" t="str">
            <v>ENERES</v>
          </cell>
          <cell r="E21" t="str">
            <v>Medellín</v>
          </cell>
          <cell r="F21" t="str">
            <v>'CR 82 CL 9 SUR -450 (INTERIOR 2253 )</v>
          </cell>
          <cell r="G21" t="str">
            <v>OCCIDENTE</v>
          </cell>
        </row>
        <row r="22">
          <cell r="A22">
            <v>23528921</v>
          </cell>
          <cell r="B22">
            <v>1</v>
          </cell>
          <cell r="C22">
            <v>2</v>
          </cell>
          <cell r="D22" t="str">
            <v>ENERES</v>
          </cell>
          <cell r="E22" t="str">
            <v>Medellín</v>
          </cell>
          <cell r="F22" t="str">
            <v>'CL 59 AA CR 22 C -23 (INTERIOR 101 )</v>
          </cell>
          <cell r="G22" t="str">
            <v>ORIENTE</v>
          </cell>
        </row>
        <row r="23">
          <cell r="A23">
            <v>23528924</v>
          </cell>
          <cell r="B23">
            <v>1</v>
          </cell>
          <cell r="C23">
            <v>2</v>
          </cell>
          <cell r="D23" t="str">
            <v>ENERES</v>
          </cell>
          <cell r="E23" t="str">
            <v>Medellín</v>
          </cell>
          <cell r="F23" t="str">
            <v>'CL 59 AA CR 22 C -23 (INTERIOR 102 )</v>
          </cell>
          <cell r="G23" t="str">
            <v>ORIENTE</v>
          </cell>
        </row>
        <row r="24">
          <cell r="A24">
            <v>23528946</v>
          </cell>
          <cell r="B24">
            <v>1</v>
          </cell>
          <cell r="C24">
            <v>2</v>
          </cell>
          <cell r="D24" t="str">
            <v>ENERES</v>
          </cell>
          <cell r="E24" t="str">
            <v>Medellín</v>
          </cell>
          <cell r="F24" t="str">
            <v>'CR 112 CL 48 B -97</v>
          </cell>
          <cell r="G24" t="str">
            <v>OCCIDENTE</v>
          </cell>
        </row>
        <row r="25">
          <cell r="A25">
            <v>23528975</v>
          </cell>
          <cell r="B25">
            <v>1</v>
          </cell>
          <cell r="C25">
            <v>2</v>
          </cell>
          <cell r="D25" t="str">
            <v>ENERES</v>
          </cell>
          <cell r="E25" t="str">
            <v>Medellín</v>
          </cell>
          <cell r="F25" t="str">
            <v>'RURAL_116005601100000206_RURAL_116005601100000206</v>
          </cell>
          <cell r="G25" t="str">
            <v>OCCIDENTE- AGUAS FRIAS</v>
          </cell>
        </row>
        <row r="26">
          <cell r="A26">
            <v>23528978</v>
          </cell>
          <cell r="B26">
            <v>1</v>
          </cell>
          <cell r="C26">
            <v>2</v>
          </cell>
          <cell r="D26" t="str">
            <v>ENERES</v>
          </cell>
          <cell r="E26" t="str">
            <v>Medellín</v>
          </cell>
          <cell r="F26" t="str">
            <v>'RURAL_136029809900000001</v>
          </cell>
          <cell r="G26" t="str">
            <v>OCCIDENTE- OLAYA</v>
          </cell>
        </row>
        <row r="27">
          <cell r="A27">
            <v>23529044</v>
          </cell>
          <cell r="B27">
            <v>1</v>
          </cell>
          <cell r="C27">
            <v>2</v>
          </cell>
          <cell r="D27" t="str">
            <v>ENERES</v>
          </cell>
          <cell r="E27" t="str">
            <v>Medellín</v>
          </cell>
          <cell r="F27" t="str">
            <v>'CR 96 B CL 49 AA -29</v>
          </cell>
          <cell r="G27" t="str">
            <v>OCCIDENTE</v>
          </cell>
        </row>
        <row r="28">
          <cell r="A28">
            <v>23529243</v>
          </cell>
          <cell r="B28">
            <v>1</v>
          </cell>
          <cell r="C28">
            <v>2</v>
          </cell>
          <cell r="D28" t="str">
            <v>ENERES</v>
          </cell>
          <cell r="E28" t="str">
            <v>Medellín</v>
          </cell>
          <cell r="F28" t="str">
            <v>'CL 46 CR 30 -46 (INTERIOR 402 )</v>
          </cell>
          <cell r="G28" t="str">
            <v>ORIENTE</v>
          </cell>
        </row>
        <row r="29">
          <cell r="A29">
            <v>23529324</v>
          </cell>
          <cell r="B29">
            <v>1</v>
          </cell>
          <cell r="C29">
            <v>2</v>
          </cell>
          <cell r="D29" t="str">
            <v>ENERES</v>
          </cell>
          <cell r="E29" t="str">
            <v>Medellín</v>
          </cell>
          <cell r="F29" t="str">
            <v>'RURAL_146014479000000002</v>
          </cell>
          <cell r="G29" t="str">
            <v>OCCIDENTE</v>
          </cell>
        </row>
        <row r="30">
          <cell r="A30">
            <v>23529336</v>
          </cell>
          <cell r="B30">
            <v>1</v>
          </cell>
          <cell r="C30">
            <v>2</v>
          </cell>
          <cell r="D30" t="str">
            <v>ENERES</v>
          </cell>
          <cell r="E30" t="str">
            <v>Medellín</v>
          </cell>
          <cell r="F30" t="str">
            <v>'RURAL_147010111100000005</v>
          </cell>
          <cell r="G30" t="str">
            <v>OCCIDENTE- SAN CRITOBALMM</v>
          </cell>
        </row>
        <row r="31">
          <cell r="A31">
            <v>23529383</v>
          </cell>
          <cell r="B31">
            <v>1</v>
          </cell>
          <cell r="C31">
            <v>2</v>
          </cell>
          <cell r="D31" t="str">
            <v>ENERES</v>
          </cell>
          <cell r="E31" t="str">
            <v>Medellín</v>
          </cell>
          <cell r="F31" t="str">
            <v>'RURAL_162004484560000001_CL 65 SUR CR 72 -104</v>
          </cell>
          <cell r="G31" t="str">
            <v>SUR-S.PRADO</v>
          </cell>
        </row>
        <row r="32">
          <cell r="A32">
            <v>23529385</v>
          </cell>
          <cell r="B32">
            <v>1</v>
          </cell>
          <cell r="C32">
            <v>2</v>
          </cell>
          <cell r="D32" t="str">
            <v>ENERES</v>
          </cell>
          <cell r="E32" t="str">
            <v>Medellín</v>
          </cell>
          <cell r="F32" t="str">
            <v>'CR 20 C CL 53 -77 (INTERIOR 201 )</v>
          </cell>
          <cell r="G32" t="str">
            <v>ORIENTE</v>
          </cell>
        </row>
        <row r="33">
          <cell r="A33">
            <v>23529408</v>
          </cell>
          <cell r="B33">
            <v>1</v>
          </cell>
          <cell r="C33">
            <v>2</v>
          </cell>
          <cell r="D33" t="str">
            <v>ENERES</v>
          </cell>
          <cell r="E33" t="str">
            <v>Medellín</v>
          </cell>
          <cell r="F33" t="str">
            <v>'CR 20 C CL 53 -77 (INTERIOR 301 )</v>
          </cell>
          <cell r="G33" t="str">
            <v>ORIENTE</v>
          </cell>
        </row>
        <row r="34">
          <cell r="A34">
            <v>23529772</v>
          </cell>
          <cell r="B34">
            <v>1</v>
          </cell>
          <cell r="C34">
            <v>2</v>
          </cell>
          <cell r="D34" t="str">
            <v>ENERES</v>
          </cell>
          <cell r="E34" t="str">
            <v>Medellín</v>
          </cell>
          <cell r="F34" t="str">
            <v>'CR 99 CL 48 DD -55 (INTERIOR 202 )</v>
          </cell>
          <cell r="G34" t="str">
            <v>OCCIDENTE</v>
          </cell>
        </row>
        <row r="35">
          <cell r="A35">
            <v>23529871</v>
          </cell>
          <cell r="B35">
            <v>1</v>
          </cell>
          <cell r="C35">
            <v>2</v>
          </cell>
          <cell r="D35" t="str">
            <v>ENERES</v>
          </cell>
          <cell r="E35" t="str">
            <v>Medellín</v>
          </cell>
          <cell r="F35" t="str">
            <v>'RURAL_116005329116000000_VEREDA_BELEN_AGUAS_FRIAS</v>
          </cell>
          <cell r="G35" t="str">
            <v>OCCIDENTE- AGUAS FRIAS</v>
          </cell>
        </row>
        <row r="36">
          <cell r="A36">
            <v>23529896</v>
          </cell>
          <cell r="B36">
            <v>1</v>
          </cell>
          <cell r="C36">
            <v>2</v>
          </cell>
          <cell r="D36" t="str">
            <v>ENERES</v>
          </cell>
          <cell r="E36" t="str">
            <v>Medellín</v>
          </cell>
          <cell r="F36" t="str">
            <v>'CR 99 AB CL 49 A -48 (INTERIOR 201 )</v>
          </cell>
          <cell r="G36" t="str">
            <v>OCCIDENTE</v>
          </cell>
        </row>
        <row r="37">
          <cell r="A37">
            <v>23529908</v>
          </cell>
          <cell r="B37">
            <v>1</v>
          </cell>
          <cell r="C37">
            <v>2</v>
          </cell>
          <cell r="D37" t="str">
            <v>ENERES</v>
          </cell>
          <cell r="E37" t="str">
            <v>Medellín</v>
          </cell>
          <cell r="F37" t="str">
            <v>'CL 39 D CR 108 -70 (INTERIOR 215 )</v>
          </cell>
          <cell r="G37" t="str">
            <v>OCCIDENTE</v>
          </cell>
        </row>
        <row r="38">
          <cell r="A38">
            <v>23529954</v>
          </cell>
          <cell r="B38">
            <v>1</v>
          </cell>
          <cell r="C38">
            <v>2</v>
          </cell>
          <cell r="D38" t="str">
            <v>ENERES</v>
          </cell>
          <cell r="E38" t="str">
            <v>Medellín</v>
          </cell>
          <cell r="F38" t="str">
            <v>'CL 25 CR 76 A -18 (INTERIOR 301 )</v>
          </cell>
          <cell r="G38" t="str">
            <v>OCCIDENTE</v>
          </cell>
        </row>
        <row r="39">
          <cell r="A39">
            <v>23530093</v>
          </cell>
          <cell r="B39">
            <v>1</v>
          </cell>
          <cell r="C39">
            <v>2</v>
          </cell>
          <cell r="D39" t="str">
            <v>ENERES</v>
          </cell>
          <cell r="E39" t="str">
            <v>Medellín</v>
          </cell>
          <cell r="F39" t="str">
            <v>CR 143 CL 65 C -4 (INTERIOR 100 )</v>
          </cell>
          <cell r="G39" t="str">
            <v>SUR</v>
          </cell>
        </row>
        <row r="40">
          <cell r="A40">
            <v>23530099</v>
          </cell>
          <cell r="B40">
            <v>1</v>
          </cell>
          <cell r="C40">
            <v>2</v>
          </cell>
          <cell r="D40" t="str">
            <v>ENERES</v>
          </cell>
          <cell r="E40" t="str">
            <v>Medellín</v>
          </cell>
          <cell r="F40" t="str">
            <v>'CL 48 C CR 99 CE -20 (INTERIOR 202 )</v>
          </cell>
          <cell r="G40" t="str">
            <v>OCCIDENTE</v>
          </cell>
        </row>
        <row r="41">
          <cell r="A41">
            <v>23530368</v>
          </cell>
          <cell r="B41">
            <v>1</v>
          </cell>
          <cell r="C41">
            <v>2</v>
          </cell>
          <cell r="D41" t="str">
            <v>ENERES</v>
          </cell>
          <cell r="E41" t="str">
            <v>Medellín</v>
          </cell>
          <cell r="F41" t="str">
            <v>'RURAL_147026310000000001_LA CUCHILLA</v>
          </cell>
          <cell r="G41" t="str">
            <v>OCCIDENTE – SAN CRISTOBAL</v>
          </cell>
        </row>
        <row r="42">
          <cell r="A42">
            <v>23530387</v>
          </cell>
          <cell r="B42">
            <v>1</v>
          </cell>
          <cell r="C42">
            <v>2</v>
          </cell>
          <cell r="D42" t="str">
            <v>ENERES</v>
          </cell>
          <cell r="E42" t="str">
            <v>Medellín</v>
          </cell>
          <cell r="F42" t="str">
            <v>'RURAL_147026310000000002_LA CUCHILLA</v>
          </cell>
          <cell r="G42" t="str">
            <v>OCCIDENTE – SAN CRISTOBAL</v>
          </cell>
        </row>
        <row r="43">
          <cell r="A43">
            <v>23530440</v>
          </cell>
          <cell r="B43">
            <v>1</v>
          </cell>
          <cell r="C43">
            <v>2</v>
          </cell>
          <cell r="D43" t="str">
            <v>ENERES</v>
          </cell>
          <cell r="E43" t="str">
            <v>Medellín</v>
          </cell>
          <cell r="F43" t="str">
            <v>'CL 48 FB CR 102 A -8 (INTERIOR 202 )</v>
          </cell>
          <cell r="G43" t="str">
            <v>OCCIDENTE</v>
          </cell>
        </row>
        <row r="44">
          <cell r="A44">
            <v>23530441</v>
          </cell>
          <cell r="B44">
            <v>1</v>
          </cell>
          <cell r="C44">
            <v>2</v>
          </cell>
          <cell r="D44" t="str">
            <v>ENERES</v>
          </cell>
          <cell r="E44" t="str">
            <v>Medellín</v>
          </cell>
          <cell r="F44" t="str">
            <v>'CL 34 DD CR 111 B -33 (INTERIOR 319 )</v>
          </cell>
          <cell r="G44" t="str">
            <v>OCCIDENTE</v>
          </cell>
        </row>
        <row r="45">
          <cell r="A45">
            <v>23530448</v>
          </cell>
          <cell r="B45">
            <v>1</v>
          </cell>
          <cell r="C45">
            <v>2</v>
          </cell>
          <cell r="D45" t="str">
            <v>ENERES</v>
          </cell>
          <cell r="E45" t="str">
            <v>Medellín</v>
          </cell>
          <cell r="F45" t="str">
            <v>'RURAL_116005077000000001_Prov.116005077000000000</v>
          </cell>
          <cell r="G45" t="str">
            <v>OCCIDENTE – AGUA FRIAS</v>
          </cell>
        </row>
        <row r="46">
          <cell r="A46">
            <v>23527862</v>
          </cell>
          <cell r="B46">
            <v>1</v>
          </cell>
          <cell r="C46">
            <v>1</v>
          </cell>
          <cell r="D46" t="str">
            <v>ENEPRE</v>
          </cell>
          <cell r="E46" t="str">
            <v>Itaguí</v>
          </cell>
          <cell r="F46" t="str">
            <v>'CR 51 CL 49 -49</v>
          </cell>
          <cell r="G46" t="str">
            <v>ORIENTE</v>
          </cell>
        </row>
        <row r="47">
          <cell r="A47">
            <v>23528554</v>
          </cell>
          <cell r="B47">
            <v>1</v>
          </cell>
          <cell r="C47">
            <v>2</v>
          </cell>
          <cell r="D47" t="str">
            <v>ENERES</v>
          </cell>
          <cell r="E47" t="str">
            <v>Itaguí</v>
          </cell>
          <cell r="F47" t="str">
            <v>'RURAL_163017035000000001_Prov.163017035000000000</v>
          </cell>
          <cell r="G47" t="str">
            <v>SUR ITAGUI AGIZAL</v>
          </cell>
        </row>
        <row r="48">
          <cell r="A48">
            <v>23528561</v>
          </cell>
          <cell r="B48">
            <v>1</v>
          </cell>
          <cell r="C48">
            <v>2</v>
          </cell>
          <cell r="D48" t="str">
            <v>ENERES</v>
          </cell>
          <cell r="E48" t="str">
            <v>Itaguí</v>
          </cell>
          <cell r="F48" t="str">
            <v>'RURAL_163017035000000002_Prov.163017035000000000</v>
          </cell>
          <cell r="G48" t="str">
            <v>SUR ITAGUI AGIZAL</v>
          </cell>
        </row>
        <row r="49">
          <cell r="A49">
            <v>23529049</v>
          </cell>
          <cell r="B49">
            <v>1</v>
          </cell>
          <cell r="C49">
            <v>2</v>
          </cell>
          <cell r="D49" t="str">
            <v>ENERES</v>
          </cell>
          <cell r="E49" t="str">
            <v>Itaguí</v>
          </cell>
          <cell r="F49" t="str">
            <v>'RURAL_163001078000000301_RURAL ITAGUI EL PORVENIR</v>
          </cell>
          <cell r="G49" t="str">
            <v>SUR ITAGUI AGIZAL</v>
          </cell>
        </row>
        <row r="50">
          <cell r="A50">
            <v>23529120</v>
          </cell>
          <cell r="B50">
            <v>1</v>
          </cell>
          <cell r="C50">
            <v>2</v>
          </cell>
          <cell r="D50" t="str">
            <v>ENERES</v>
          </cell>
          <cell r="E50" t="str">
            <v>Itaguí</v>
          </cell>
          <cell r="F50" t="str">
            <v>'CR 41 CL 52 -21 (INTERIOR 101 )</v>
          </cell>
          <cell r="G50" t="str">
            <v>ORIENTE</v>
          </cell>
        </row>
        <row r="51">
          <cell r="A51">
            <v>23529943</v>
          </cell>
          <cell r="B51">
            <v>1</v>
          </cell>
          <cell r="C51">
            <v>2</v>
          </cell>
          <cell r="D51" t="str">
            <v>ENERES</v>
          </cell>
          <cell r="E51" t="str">
            <v>La Estrella</v>
          </cell>
          <cell r="F51" t="str">
            <v>'RURAL_159066074400000002_ VEREDA BERMEJALA</v>
          </cell>
          <cell r="G51" t="str">
            <v>LA ESTRELLA</v>
          </cell>
        </row>
        <row r="52">
          <cell r="A52">
            <v>23528649</v>
          </cell>
          <cell r="B52">
            <v>1</v>
          </cell>
          <cell r="C52">
            <v>2</v>
          </cell>
          <cell r="D52" t="str">
            <v>ENERES</v>
          </cell>
          <cell r="E52" t="str">
            <v>Sabaneta</v>
          </cell>
          <cell r="F52" t="str">
            <v>'RURAL_167038200000000002_Pan de azucar sector el m</v>
          </cell>
          <cell r="G52" t="str">
            <v>SUR – SABANETA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BB0E61-A37F-4CA2-BE27-0F1D047E8478}" name="Table1" displayName="Table1" ref="A1:Z32" totalsRowShown="0" headerRowDxfId="45" dataDxfId="44">
  <autoFilter ref="A1:Z32" xr:uid="{D0BB0E61-A37F-4CA2-BE27-0F1D047E8478}"/>
  <sortState xmlns:xlrd2="http://schemas.microsoft.com/office/spreadsheetml/2017/richdata2" ref="A2:Z32">
    <sortCondition sortBy="cellColor" ref="J1:J32" dxfId="43"/>
  </sortState>
  <tableColumns count="26">
    <tableColumn id="1" xr3:uid="{84601270-A71F-403B-B6CB-84731311ADB1}" name="(No modificar) Tarea EPM" dataDxfId="42"/>
    <tableColumn id="2" xr3:uid="{3C841F20-AFC0-4345-B8DC-D5C7E39E97C3}" name="(No modificar) Suma de comprobación de fila" dataDxfId="41"/>
    <tableColumn id="3" xr3:uid="{3AE2EA16-1DE4-4E2E-A24B-8A51D473A53F}" name="(No modificar) Fecha de Modificación" dataDxfId="40"/>
    <tableColumn id="4" xr3:uid="{6567978F-1FF5-4CCF-9428-76CDB973B093}" name="Caso Asociado" dataDxfId="39"/>
    <tableColumn id="5" xr3:uid="{0C1E3E00-9E4F-4861-ACE1-8991FCB36578}" name="Id Tarea" dataDxfId="38"/>
    <tableColumn id="6" xr3:uid="{3576441A-F4AD-41FE-A1D3-D1F94564548F}" name="Tipo de Caso (Caso Asociado) (Caso)" dataDxfId="37"/>
    <tableColumn id="7" xr3:uid="{16D60BF3-DACE-45B3-8D1F-3F07029FDA4E}" name="Tipo de Tarea" dataDxfId="36"/>
    <tableColumn id="8" xr3:uid="{FC014BA1-0023-46B2-92D5-9C7AFF40B68B}" name="Producto (Caso Asociado) (Caso)" dataDxfId="35"/>
    <tableColumn id="9" xr3:uid="{1430BAB4-F92C-4D7F-BED5-14343AC15004}" name="Equipo o Proceso (Caso Asociado) (Caso)" dataDxfId="34"/>
    <tableColumn id="10" xr3:uid="{B34B5C57-10C2-4B17-A52B-EC633D98CD26}" name="Asignado A" dataDxfId="33"/>
    <tableColumn id="11" xr3:uid="{92E1C1F1-46E9-472B-B91C-CAE62136D097}" name="Pedido" dataDxfId="32"/>
    <tableColumn id="26" xr3:uid="{ECC5447F-B228-43AF-8B45-92797608618F}" name="Columna1" dataDxfId="31"/>
    <tableColumn id="12" xr3:uid="{5CD39B14-1F65-4A51-AB8E-37CFF16D436D}" name="Municipio (Caso Asociado) (Caso)" dataDxfId="30"/>
    <tableColumn id="13" xr3:uid="{E415437F-2199-471C-BA9B-3548108E8249}" name="Punto de Prestación del Servicio (Caso Asociado) (Caso)" dataDxfId="29"/>
    <tableColumn id="14" xr3:uid="{C1BBBC73-C6D4-42A6-934E-E132B33CEDBE}" name="Destino" dataDxfId="28"/>
    <tableColumn id="15" xr3:uid="{B62A968D-CFEC-4E1C-B384-785852459F48}" name="Fecha de creación" dataDxfId="27"/>
    <tableColumn id="16" xr3:uid="{81566143-A846-4494-9181-38D317A57E46}" name="Fecha de Vencimiento" dataDxfId="26"/>
    <tableColumn id="17" xr3:uid="{B2600D3B-4FA6-4DDA-851C-76526EDF5D88}" name="Cumple con ANS" dataDxfId="25"/>
    <tableColumn id="18" xr3:uid="{CF511B61-4F69-4961-B60D-A2B0DC3CB373}" name="Contacto (Caso Asociado) (Caso)" dataDxfId="24"/>
    <tableColumn id="19" xr3:uid="{43A102CF-0EFC-4693-8095-876C3A02A7F0}" name="Comentario Desde el Aprovisionador" dataDxfId="23"/>
    <tableColumn id="20" xr3:uid="{44BDDD3D-DDFF-4D46-9DC5-C6B5A03B13C6}" name="Comentarios de la Tarea" dataDxfId="22"/>
    <tableColumn id="21" xr3:uid="{BA4AC9E4-AA2C-4E2F-B18C-A79E27FC60C1}" name="Área Operativa (Caso Asociado) (Caso)" dataDxfId="21"/>
    <tableColumn id="22" xr3:uid="{436F6565-47D7-4650-89D8-E1CCA94A0706}" name="Causa (Caso Asociado) (Caso)" dataDxfId="20"/>
    <tableColumn id="23" xr3:uid="{E57860BF-15AA-49B8-A273-783420922DF3}" name="Estado del Caso (Caso Asociado) (Caso)" dataDxfId="19"/>
    <tableColumn id="24" xr3:uid="{24F3FA01-96A5-4C31-A6AA-E45121533E58}" name="Estado de la Tarea" dataDxfId="18"/>
    <tableColumn id="25" xr3:uid="{9C8300DE-AA1D-4F2E-9C8F-9A4CFDC17D37}" name="Resultado PQR (Caso Asociado) (Caso)" dataDxfId="17"/>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0DDA3-3C48-42F1-9D7B-46DEEBDB1A63}">
  <sheetPr codeName="Hoja1"/>
  <dimension ref="A1:AE980505"/>
  <sheetViews>
    <sheetView tabSelected="1" zoomScale="90" zoomScaleNormal="90" workbookViewId="0">
      <selection activeCell="D11" sqref="D11"/>
    </sheetView>
  </sheetViews>
  <sheetFormatPr baseColWidth="10" defaultColWidth="12.5703125" defaultRowHeight="14.25" customHeight="1" x14ac:dyDescent="0.25"/>
  <cols>
    <col min="1" max="1" width="18.140625" style="61" bestFit="1" customWidth="1"/>
    <col min="2" max="2" width="10" style="182" bestFit="1" customWidth="1"/>
    <col min="3" max="3" width="9.85546875" style="2" customWidth="1"/>
    <col min="4" max="4" width="57.85546875" style="2" bestFit="1" customWidth="1"/>
    <col min="5" max="5" width="6.7109375" style="2" customWidth="1"/>
    <col min="6" max="6" width="22.42578125" style="58" customWidth="1"/>
    <col min="7" max="7" width="17.140625" style="59" customWidth="1"/>
    <col min="8" max="8" width="12" style="2" customWidth="1"/>
    <col min="9" max="9" width="20.85546875" style="57" customWidth="1"/>
    <col min="10" max="10" width="11.28515625" style="2" customWidth="1"/>
    <col min="11" max="11" width="11.140625" style="2" customWidth="1"/>
    <col min="12" max="12" width="21.28515625" style="36" customWidth="1"/>
    <col min="13" max="13" width="8.5703125" style="49" customWidth="1"/>
    <col min="14" max="14" width="27" style="49" bestFit="1" customWidth="1"/>
    <col min="15" max="15" width="27" style="49" customWidth="1"/>
    <col min="16" max="16" width="17.5703125" style="49" bestFit="1" customWidth="1"/>
    <col min="17" max="17" width="18.28515625" style="49" customWidth="1"/>
    <col min="18" max="18" width="21" style="49" bestFit="1" customWidth="1"/>
    <col min="19" max="19" width="8" style="49" bestFit="1" customWidth="1"/>
    <col min="20" max="20" width="90.28515625" style="49" customWidth="1"/>
    <col min="21" max="21" width="10.7109375" style="49" bestFit="1" customWidth="1"/>
    <col min="22" max="22" width="4" style="49" bestFit="1" customWidth="1"/>
    <col min="23" max="23" width="15.85546875" style="49" customWidth="1"/>
    <col min="24" max="24" width="18.5703125" style="49" bestFit="1" customWidth="1"/>
    <col min="25" max="25" width="18" style="49" bestFit="1" customWidth="1"/>
    <col min="26" max="26" width="14.7109375" style="49" bestFit="1" customWidth="1"/>
    <col min="27" max="27" width="11.42578125" style="49" customWidth="1"/>
    <col min="28" max="28" width="11" style="49" bestFit="1" customWidth="1"/>
    <col min="29" max="29" width="10.28515625" style="49" bestFit="1" customWidth="1"/>
    <col min="30" max="30" width="7.140625" style="49" customWidth="1"/>
    <col min="31" max="31" width="11.42578125" style="49" customWidth="1"/>
    <col min="32" max="16384" width="12.5703125" style="49"/>
  </cols>
  <sheetData>
    <row r="1" spans="1:31" s="104" customFormat="1" ht="15.75" customHeight="1" x14ac:dyDescent="0.25">
      <c r="A1" s="176" t="s">
        <v>5474</v>
      </c>
      <c r="B1" s="180" t="s">
        <v>59</v>
      </c>
      <c r="C1" s="14" t="s">
        <v>50</v>
      </c>
      <c r="D1" s="177" t="s">
        <v>0</v>
      </c>
      <c r="E1" s="177" t="s">
        <v>1</v>
      </c>
      <c r="F1" s="37" t="s">
        <v>2</v>
      </c>
      <c r="G1" s="173" t="s">
        <v>3</v>
      </c>
      <c r="H1" s="178" t="s">
        <v>4</v>
      </c>
      <c r="I1" s="177" t="s">
        <v>5</v>
      </c>
      <c r="J1" s="177" t="s">
        <v>6</v>
      </c>
      <c r="K1" s="14" t="s">
        <v>7</v>
      </c>
      <c r="L1" s="38" t="s">
        <v>8</v>
      </c>
      <c r="M1" s="14" t="s">
        <v>9</v>
      </c>
      <c r="N1" s="14" t="s">
        <v>10</v>
      </c>
      <c r="O1" s="14"/>
      <c r="P1" s="13" t="s">
        <v>11</v>
      </c>
      <c r="Q1" s="179" t="s">
        <v>13</v>
      </c>
      <c r="R1" s="14" t="s">
        <v>52</v>
      </c>
      <c r="S1" s="13" t="s">
        <v>12</v>
      </c>
      <c r="T1" s="14" t="s">
        <v>60</v>
      </c>
      <c r="U1" s="14" t="s">
        <v>53</v>
      </c>
      <c r="V1" s="14"/>
      <c r="W1" s="174" t="s">
        <v>13</v>
      </c>
      <c r="X1" s="175" t="s">
        <v>54</v>
      </c>
      <c r="Y1" s="174" t="s">
        <v>55</v>
      </c>
      <c r="Z1" s="175" t="s">
        <v>56</v>
      </c>
      <c r="AA1" s="175" t="s">
        <v>57</v>
      </c>
      <c r="AB1" s="175" t="s">
        <v>58</v>
      </c>
      <c r="AC1" s="175" t="s">
        <v>51</v>
      </c>
      <c r="AD1" s="174" t="s">
        <v>14</v>
      </c>
      <c r="AE1" s="174" t="s">
        <v>12</v>
      </c>
    </row>
    <row r="2" spans="1:31" customFormat="1" ht="15" x14ac:dyDescent="0.25">
      <c r="A2" s="126">
        <v>23501072</v>
      </c>
      <c r="B2" s="128" t="e">
        <f>VLOOKUP(A2,[1]BASE!$A:$A,1,0)</f>
        <v>#N/A</v>
      </c>
      <c r="C2" s="128">
        <f>VLOOKUP(A2,'INGRESO DIARIO'!A:A,1,0)</f>
        <v>23501072</v>
      </c>
      <c r="D2" s="136" t="s">
        <v>4690</v>
      </c>
      <c r="E2" s="129" t="s">
        <v>19</v>
      </c>
      <c r="F2" s="130">
        <v>45868.416956018518</v>
      </c>
      <c r="G2" s="130">
        <v>45901.906782407408</v>
      </c>
      <c r="H2" s="129">
        <v>71531715</v>
      </c>
      <c r="I2" s="129" t="s">
        <v>1595</v>
      </c>
      <c r="J2" s="129" t="s">
        <v>2746</v>
      </c>
      <c r="K2" s="129" t="s">
        <v>15</v>
      </c>
      <c r="L2" s="129" t="s">
        <v>1600</v>
      </c>
      <c r="M2" s="129" t="s">
        <v>16</v>
      </c>
      <c r="N2" s="129" t="s">
        <v>22</v>
      </c>
      <c r="O2" s="129"/>
      <c r="P2" s="129" t="s">
        <v>3251</v>
      </c>
      <c r="Q2" s="132">
        <v>45923</v>
      </c>
      <c r="R2" s="129"/>
      <c r="S2" s="129" t="s">
        <v>753</v>
      </c>
      <c r="T2" s="129" t="s">
        <v>4689</v>
      </c>
      <c r="U2" s="129"/>
      <c r="V2" s="129"/>
      <c r="W2" s="133">
        <f t="shared" ref="W2:W33" si="0">+IF(M2="RURAL",(G2+8),IF(M2="URBANA",(G2+4),""))</f>
        <v>45905.906782407408</v>
      </c>
      <c r="X2" s="134">
        <f t="shared" ref="X2:X65" si="1">+IF(M2="URBANA",4,IF(M2="RURAL",8,0))</f>
        <v>4</v>
      </c>
      <c r="Y2" s="134">
        <f t="shared" ref="Y2:Y65" ca="1" si="2">+TODAY()-G2+1</f>
        <v>40.093217592591827</v>
      </c>
      <c r="Z2" s="134">
        <f t="shared" ref="Z2:Z65" ca="1" si="3">+NETWORKDAYS.INTL(G2,NOW(),1)-MOD(H2,1)</f>
        <v>30</v>
      </c>
      <c r="AA2" s="134">
        <f t="shared" ref="AA2:AA65" ca="1" si="4">+Y2-Z2</f>
        <v>10.093217592591827</v>
      </c>
      <c r="AB2" s="134">
        <f t="shared" ref="AB2:AB65" ca="1" si="5">+(((TODAY()-G2)+1)-AA2)</f>
        <v>30</v>
      </c>
      <c r="AC2" s="134">
        <f t="shared" ref="AC2:AC65" ca="1" si="6">+AB2-X2</f>
        <v>26</v>
      </c>
      <c r="AD2" s="135">
        <f t="shared" ref="AD2:AD65" ca="1" si="7">IF(W2&lt;&gt;0,+W2-TODAY()+1,"")</f>
        <v>-34.093217592591827</v>
      </c>
      <c r="AE2" s="127" t="str">
        <f t="shared" ref="AE2:AE65" si="8">IF(S2&lt;&gt;"OK",IF(AC2&gt;=0,"VENCIDO",IF(AND(AC2&lt;0,AC2&gt;=-2.1),"ALERTA","A TIEMPO")),"EJECUTADO")</f>
        <v>EJECUTADO</v>
      </c>
    </row>
    <row r="3" spans="1:31" customFormat="1" ht="15" x14ac:dyDescent="0.25">
      <c r="A3" s="126">
        <v>23527576</v>
      </c>
      <c r="B3" s="128" t="e">
        <f>VLOOKUP(A3,[1]BASE!$A:$A,1,0)</f>
        <v>#N/A</v>
      </c>
      <c r="C3" s="128">
        <f>VLOOKUP(A3,'INGRESO DIARIO'!A:A,1,0)</f>
        <v>23527576</v>
      </c>
      <c r="D3" s="136" t="s">
        <v>3173</v>
      </c>
      <c r="E3" s="129" t="s">
        <v>19</v>
      </c>
      <c r="F3" s="130">
        <v>45901.405092592591</v>
      </c>
      <c r="G3" s="130">
        <v>45901.906875000001</v>
      </c>
      <c r="H3" s="129">
        <v>1128466772</v>
      </c>
      <c r="I3" s="129" t="s">
        <v>2591</v>
      </c>
      <c r="J3" s="129" t="s">
        <v>2912</v>
      </c>
      <c r="K3" s="129" t="s">
        <v>15</v>
      </c>
      <c r="L3" s="129" t="s">
        <v>2595</v>
      </c>
      <c r="M3" s="129" t="s">
        <v>16</v>
      </c>
      <c r="N3" s="129" t="s">
        <v>22</v>
      </c>
      <c r="O3" s="129"/>
      <c r="P3" s="129" t="s">
        <v>66</v>
      </c>
      <c r="Q3" s="132">
        <v>45923</v>
      </c>
      <c r="R3" s="129"/>
      <c r="S3" s="129" t="s">
        <v>753</v>
      </c>
      <c r="T3" s="129" t="s">
        <v>4699</v>
      </c>
      <c r="U3" s="129"/>
      <c r="V3" s="129"/>
      <c r="W3" s="133">
        <f>+IF(M3="RURAL",(G3+8),IF(M3="URBANA",(G3+4),""))</f>
        <v>45905.906875000001</v>
      </c>
      <c r="X3" s="134">
        <f t="shared" si="1"/>
        <v>4</v>
      </c>
      <c r="Y3" s="134">
        <f t="shared" ca="1" si="2"/>
        <v>40.093124999999418</v>
      </c>
      <c r="Z3" s="134">
        <f t="shared" ca="1" si="3"/>
        <v>30</v>
      </c>
      <c r="AA3" s="134">
        <f t="shared" ca="1" si="4"/>
        <v>10.093124999999418</v>
      </c>
      <c r="AB3" s="134">
        <f t="shared" ca="1" si="5"/>
        <v>30</v>
      </c>
      <c r="AC3" s="134">
        <f t="shared" ca="1" si="6"/>
        <v>26</v>
      </c>
      <c r="AD3" s="135">
        <f t="shared" ca="1" si="7"/>
        <v>-34.093124999999418</v>
      </c>
      <c r="AE3" s="127" t="str">
        <f t="shared" si="8"/>
        <v>EJECUTADO</v>
      </c>
    </row>
    <row r="4" spans="1:31" customFormat="1" ht="15" x14ac:dyDescent="0.25">
      <c r="A4" s="126">
        <v>23527578</v>
      </c>
      <c r="B4" s="128" t="e">
        <f>VLOOKUP(A4,[1]BASE!$A:$A,1,0)</f>
        <v>#N/A</v>
      </c>
      <c r="C4" s="128">
        <f>VLOOKUP(A4,'INGRESO DIARIO'!A:A,1,0)</f>
        <v>23527578</v>
      </c>
      <c r="D4" s="136" t="s">
        <v>3174</v>
      </c>
      <c r="E4" s="129" t="s">
        <v>19</v>
      </c>
      <c r="F4" s="130">
        <v>45901.405960648146</v>
      </c>
      <c r="G4" s="130">
        <v>45901.906724537039</v>
      </c>
      <c r="H4" s="129">
        <v>1128466772</v>
      </c>
      <c r="I4" s="129" t="s">
        <v>2591</v>
      </c>
      <c r="J4" s="129" t="s">
        <v>2912</v>
      </c>
      <c r="K4" s="129" t="s">
        <v>15</v>
      </c>
      <c r="L4" s="129" t="s">
        <v>2599</v>
      </c>
      <c r="M4" s="129" t="s">
        <v>16</v>
      </c>
      <c r="N4" s="129" t="s">
        <v>22</v>
      </c>
      <c r="O4" s="129"/>
      <c r="P4" s="129" t="s">
        <v>66</v>
      </c>
      <c r="Q4" s="132">
        <v>45923</v>
      </c>
      <c r="R4" s="129"/>
      <c r="S4" s="129" t="s">
        <v>753</v>
      </c>
      <c r="T4" s="129" t="s">
        <v>964</v>
      </c>
      <c r="U4" s="129"/>
      <c r="V4" s="129"/>
      <c r="W4" s="133">
        <f t="shared" si="0"/>
        <v>45905.906724537039</v>
      </c>
      <c r="X4" s="134">
        <f t="shared" si="1"/>
        <v>4</v>
      </c>
      <c r="Y4" s="134">
        <f t="shared" ca="1" si="2"/>
        <v>40.093275462961174</v>
      </c>
      <c r="Z4" s="134">
        <f t="shared" ca="1" si="3"/>
        <v>30</v>
      </c>
      <c r="AA4" s="134">
        <f t="shared" ca="1" si="4"/>
        <v>10.093275462961174</v>
      </c>
      <c r="AB4" s="134">
        <f t="shared" ca="1" si="5"/>
        <v>30</v>
      </c>
      <c r="AC4" s="134">
        <f t="shared" ca="1" si="6"/>
        <v>26</v>
      </c>
      <c r="AD4" s="135">
        <f t="shared" ca="1" si="7"/>
        <v>-34.093275462961174</v>
      </c>
      <c r="AE4" s="127" t="str">
        <f t="shared" si="8"/>
        <v>EJECUTADO</v>
      </c>
    </row>
    <row r="5" spans="1:31" customFormat="1" ht="15" x14ac:dyDescent="0.25">
      <c r="A5" s="126">
        <v>23527587</v>
      </c>
      <c r="B5" s="128" t="e">
        <f>VLOOKUP(A5,[1]BASE!$A:$A,1,0)</f>
        <v>#N/A</v>
      </c>
      <c r="C5" s="128">
        <f>VLOOKUP(A5,'INGRESO DIARIO'!A:A,1,0)</f>
        <v>23527587</v>
      </c>
      <c r="D5" s="136" t="s">
        <v>3175</v>
      </c>
      <c r="E5" s="129" t="s">
        <v>19</v>
      </c>
      <c r="F5" s="130">
        <v>45901.408634259256</v>
      </c>
      <c r="G5" s="130">
        <v>45901.906655092593</v>
      </c>
      <c r="H5" s="129">
        <v>1128466772</v>
      </c>
      <c r="I5" s="129" t="s">
        <v>2591</v>
      </c>
      <c r="J5" s="129" t="s">
        <v>2912</v>
      </c>
      <c r="K5" s="129" t="s">
        <v>15</v>
      </c>
      <c r="L5" s="129" t="s">
        <v>2603</v>
      </c>
      <c r="M5" s="129" t="s">
        <v>16</v>
      </c>
      <c r="N5" s="129" t="s">
        <v>22</v>
      </c>
      <c r="O5" s="129"/>
      <c r="P5" s="129" t="s">
        <v>66</v>
      </c>
      <c r="Q5" s="132">
        <v>45923</v>
      </c>
      <c r="R5" s="129"/>
      <c r="S5" s="129" t="s">
        <v>753</v>
      </c>
      <c r="T5" s="129" t="s">
        <v>964</v>
      </c>
      <c r="U5" s="129"/>
      <c r="V5" s="129"/>
      <c r="W5" s="133">
        <f t="shared" si="0"/>
        <v>45905.906655092593</v>
      </c>
      <c r="X5" s="134">
        <f t="shared" si="1"/>
        <v>4</v>
      </c>
      <c r="Y5" s="134">
        <f t="shared" ca="1" si="2"/>
        <v>40.0933449074073</v>
      </c>
      <c r="Z5" s="134">
        <f t="shared" ca="1" si="3"/>
        <v>30</v>
      </c>
      <c r="AA5" s="134">
        <f t="shared" ca="1" si="4"/>
        <v>10.0933449074073</v>
      </c>
      <c r="AB5" s="134">
        <f t="shared" ca="1" si="5"/>
        <v>30</v>
      </c>
      <c r="AC5" s="134">
        <f t="shared" ca="1" si="6"/>
        <v>26</v>
      </c>
      <c r="AD5" s="135">
        <f t="shared" ca="1" si="7"/>
        <v>-34.0933449074073</v>
      </c>
      <c r="AE5" s="127" t="str">
        <f t="shared" si="8"/>
        <v>EJECUTADO</v>
      </c>
    </row>
    <row r="6" spans="1:31" customFormat="1" ht="15" x14ac:dyDescent="0.25">
      <c r="A6" s="110">
        <v>23537551</v>
      </c>
      <c r="B6" s="39" t="e">
        <f>VLOOKUP(A6,[1]BASE!$A:$A,1,0)</f>
        <v>#N/A</v>
      </c>
      <c r="C6" s="39">
        <f>VLOOKUP(A6,'INGRESO DIARIO'!A:A,1,0)</f>
        <v>23537551</v>
      </c>
      <c r="D6" s="40" t="s">
        <v>3189</v>
      </c>
      <c r="E6" s="1" t="s">
        <v>19</v>
      </c>
      <c r="F6" s="41">
        <v>45912.303946759261</v>
      </c>
      <c r="G6" s="41">
        <v>45922.463194444441</v>
      </c>
      <c r="H6" s="1">
        <v>1041087232</v>
      </c>
      <c r="I6" s="1" t="s">
        <v>2967</v>
      </c>
      <c r="J6" s="1" t="s">
        <v>3035</v>
      </c>
      <c r="K6" s="1" t="s">
        <v>15</v>
      </c>
      <c r="L6" s="1" t="s">
        <v>2968</v>
      </c>
      <c r="M6" s="1" t="s">
        <v>16</v>
      </c>
      <c r="N6" s="1" t="s">
        <v>20</v>
      </c>
      <c r="O6" s="1"/>
      <c r="P6" s="1"/>
      <c r="Q6" s="43">
        <v>45923</v>
      </c>
      <c r="R6" s="1"/>
      <c r="S6" s="1" t="s">
        <v>23</v>
      </c>
      <c r="T6" s="1" t="s">
        <v>5152</v>
      </c>
      <c r="U6" s="1"/>
      <c r="V6" s="1"/>
      <c r="W6" s="133">
        <f t="shared" si="0"/>
        <v>45926.463194444441</v>
      </c>
      <c r="X6" s="134">
        <f t="shared" si="1"/>
        <v>4</v>
      </c>
      <c r="Y6" s="134">
        <f t="shared" ca="1" si="2"/>
        <v>19.536805555559113</v>
      </c>
      <c r="Z6" s="134">
        <f t="shared" ca="1" si="3"/>
        <v>15</v>
      </c>
      <c r="AA6" s="134">
        <f t="shared" ca="1" si="4"/>
        <v>4.5368055555591127</v>
      </c>
      <c r="AB6" s="134">
        <f t="shared" ca="1" si="5"/>
        <v>15</v>
      </c>
      <c r="AC6" s="134">
        <f t="shared" ca="1" si="6"/>
        <v>11</v>
      </c>
      <c r="AD6" s="135">
        <f t="shared" ca="1" si="7"/>
        <v>-13.536805555559113</v>
      </c>
      <c r="AE6" s="127" t="str">
        <f t="shared" ca="1" si="8"/>
        <v>VENCIDO</v>
      </c>
    </row>
    <row r="7" spans="1:31" customFormat="1" ht="15" x14ac:dyDescent="0.25">
      <c r="A7" s="126">
        <v>23520541</v>
      </c>
      <c r="B7" s="128" t="e">
        <f>VLOOKUP(A7,[1]BASE!$A:$A,1,0)</f>
        <v>#N/A</v>
      </c>
      <c r="C7" s="128">
        <f>VLOOKUP(A7,'INGRESO DIARIO'!A:A,1,0)</f>
        <v>23520541</v>
      </c>
      <c r="D7" s="136" t="s">
        <v>3113</v>
      </c>
      <c r="E7" s="129" t="s">
        <v>19</v>
      </c>
      <c r="F7" s="130">
        <v>45897.29146990741</v>
      </c>
      <c r="G7" s="130">
        <v>45915.551145833335</v>
      </c>
      <c r="H7" s="129">
        <v>4826659</v>
      </c>
      <c r="I7" s="129" t="s">
        <v>2016</v>
      </c>
      <c r="J7" s="129" t="s">
        <v>2816</v>
      </c>
      <c r="K7" s="129" t="s">
        <v>15</v>
      </c>
      <c r="L7" s="129" t="s">
        <v>2020</v>
      </c>
      <c r="M7" s="129" t="s">
        <v>16</v>
      </c>
      <c r="N7" s="129" t="s">
        <v>20</v>
      </c>
      <c r="O7" s="129"/>
      <c r="P7" s="129" t="s">
        <v>754</v>
      </c>
      <c r="Q7" s="132">
        <v>45923</v>
      </c>
      <c r="R7" s="129"/>
      <c r="S7" s="129" t="s">
        <v>753</v>
      </c>
      <c r="T7" s="129" t="s">
        <v>4169</v>
      </c>
      <c r="U7" s="129"/>
      <c r="V7" s="129"/>
      <c r="W7" s="133">
        <f t="shared" si="0"/>
        <v>45919.551145833335</v>
      </c>
      <c r="X7" s="134">
        <f t="shared" si="1"/>
        <v>4</v>
      </c>
      <c r="Y7" s="134">
        <f t="shared" ca="1" si="2"/>
        <v>26.448854166665114</v>
      </c>
      <c r="Z7" s="134">
        <f t="shared" ca="1" si="3"/>
        <v>20</v>
      </c>
      <c r="AA7" s="134">
        <f t="shared" ca="1" si="4"/>
        <v>6.4488541666651145</v>
      </c>
      <c r="AB7" s="134">
        <f t="shared" ca="1" si="5"/>
        <v>20</v>
      </c>
      <c r="AC7" s="134">
        <f t="shared" ca="1" si="6"/>
        <v>16</v>
      </c>
      <c r="AD7" s="135">
        <f t="shared" ca="1" si="7"/>
        <v>-20.448854166665114</v>
      </c>
      <c r="AE7" s="127" t="str">
        <f t="shared" si="8"/>
        <v>EJECUTADO</v>
      </c>
    </row>
    <row r="8" spans="1:31" customFormat="1" ht="15" x14ac:dyDescent="0.25">
      <c r="A8" s="126">
        <v>23521362</v>
      </c>
      <c r="B8" s="128" t="e">
        <f>VLOOKUP(A8,[1]BASE!$A:$A,1,0)</f>
        <v>#N/A</v>
      </c>
      <c r="C8" s="128">
        <f>VLOOKUP(A8,'INGRESO DIARIO'!A:A,1,0)</f>
        <v>23521362</v>
      </c>
      <c r="D8" s="136" t="s">
        <v>3116</v>
      </c>
      <c r="E8" s="129" t="s">
        <v>19</v>
      </c>
      <c r="F8" s="130">
        <v>45899.376238425924</v>
      </c>
      <c r="G8" s="130">
        <v>45901.906956018516</v>
      </c>
      <c r="H8" s="129">
        <v>43116182</v>
      </c>
      <c r="I8" s="129" t="s">
        <v>2056</v>
      </c>
      <c r="J8" s="129" t="s">
        <v>2824</v>
      </c>
      <c r="K8" s="129" t="s">
        <v>15</v>
      </c>
      <c r="L8" s="129" t="s">
        <v>2060</v>
      </c>
      <c r="M8" s="129" t="s">
        <v>16</v>
      </c>
      <c r="N8" s="129" t="s">
        <v>22</v>
      </c>
      <c r="O8" s="129"/>
      <c r="P8" s="129" t="s">
        <v>3251</v>
      </c>
      <c r="Q8" s="132">
        <v>45923</v>
      </c>
      <c r="R8" s="129"/>
      <c r="S8" s="129" t="s">
        <v>753</v>
      </c>
      <c r="T8" s="129" t="s">
        <v>4202</v>
      </c>
      <c r="U8" s="129"/>
      <c r="V8" s="129"/>
      <c r="W8" s="133">
        <f t="shared" si="0"/>
        <v>45905.906956018516</v>
      </c>
      <c r="X8" s="134">
        <f t="shared" si="1"/>
        <v>4</v>
      </c>
      <c r="Y8" s="134">
        <f t="shared" ca="1" si="2"/>
        <v>40.093043981483788</v>
      </c>
      <c r="Z8" s="134">
        <f t="shared" ca="1" si="3"/>
        <v>30</v>
      </c>
      <c r="AA8" s="134">
        <f t="shared" ca="1" si="4"/>
        <v>10.093043981483788</v>
      </c>
      <c r="AB8" s="134">
        <f t="shared" ca="1" si="5"/>
        <v>30</v>
      </c>
      <c r="AC8" s="134">
        <f t="shared" ca="1" si="6"/>
        <v>26</v>
      </c>
      <c r="AD8" s="135">
        <f t="shared" ca="1" si="7"/>
        <v>-34.093043981483788</v>
      </c>
      <c r="AE8" s="127" t="str">
        <f t="shared" si="8"/>
        <v>EJECUTADO</v>
      </c>
    </row>
    <row r="9" spans="1:31" customFormat="1" ht="15" x14ac:dyDescent="0.25">
      <c r="A9" s="110">
        <v>23541537</v>
      </c>
      <c r="B9" s="39" t="e">
        <f>VLOOKUP(A9,[1]BASE!$A:$A,1,0)</f>
        <v>#N/A</v>
      </c>
      <c r="C9" s="39">
        <f>VLOOKUP(A9,'INGRESO DIARIO'!A:A,1,0)</f>
        <v>23541537</v>
      </c>
      <c r="D9" s="1" t="s">
        <v>3821</v>
      </c>
      <c r="E9" s="1" t="s">
        <v>19</v>
      </c>
      <c r="F9" s="41">
        <v>45917.497372685182</v>
      </c>
      <c r="G9" s="41">
        <v>45917.498090277775</v>
      </c>
      <c r="H9" s="1">
        <v>42776173</v>
      </c>
      <c r="I9" s="1" t="s">
        <v>3822</v>
      </c>
      <c r="J9" s="1" t="s">
        <v>3863</v>
      </c>
      <c r="K9" s="1" t="s">
        <v>15</v>
      </c>
      <c r="L9" s="1" t="s">
        <v>3823</v>
      </c>
      <c r="M9" s="1" t="s">
        <v>18</v>
      </c>
      <c r="N9" s="1" t="s">
        <v>22</v>
      </c>
      <c r="O9" s="1"/>
      <c r="P9" s="1" t="s">
        <v>5157</v>
      </c>
      <c r="Q9" s="43">
        <v>45923</v>
      </c>
      <c r="R9" s="1"/>
      <c r="S9" s="1" t="s">
        <v>753</v>
      </c>
      <c r="T9" s="1" t="s">
        <v>4184</v>
      </c>
      <c r="U9" s="1"/>
      <c r="V9" s="1"/>
      <c r="W9" s="133">
        <f t="shared" si="0"/>
        <v>45925.498090277775</v>
      </c>
      <c r="X9" s="134">
        <f t="shared" si="1"/>
        <v>8</v>
      </c>
      <c r="Y9" s="134">
        <f t="shared" ca="1" si="2"/>
        <v>24.501909722224809</v>
      </c>
      <c r="Z9" s="134">
        <f t="shared" ca="1" si="3"/>
        <v>18</v>
      </c>
      <c r="AA9" s="134">
        <f t="shared" ca="1" si="4"/>
        <v>6.5019097222248092</v>
      </c>
      <c r="AB9" s="134">
        <f t="shared" ca="1" si="5"/>
        <v>18</v>
      </c>
      <c r="AC9" s="134">
        <f t="shared" ca="1" si="6"/>
        <v>10</v>
      </c>
      <c r="AD9" s="135">
        <f t="shared" ca="1" si="7"/>
        <v>-14.501909722224809</v>
      </c>
      <c r="AE9" s="127" t="str">
        <f t="shared" si="8"/>
        <v>EJECUTADO</v>
      </c>
    </row>
    <row r="10" spans="1:31" customFormat="1" ht="15" x14ac:dyDescent="0.25">
      <c r="A10" s="110">
        <v>23537598</v>
      </c>
      <c r="B10" s="39" t="e">
        <f>VLOOKUP(A10,[1]BASE!$A:$A,1,0)</f>
        <v>#N/A</v>
      </c>
      <c r="C10" s="39">
        <f>VLOOKUP(A10,'INGRESO DIARIO'!A:A,1,0)</f>
        <v>23537598</v>
      </c>
      <c r="D10" s="40" t="s">
        <v>3195</v>
      </c>
      <c r="E10" s="1" t="s">
        <v>19</v>
      </c>
      <c r="F10" s="41">
        <v>45912.364074074074</v>
      </c>
      <c r="G10" s="41">
        <v>45912.36409722222</v>
      </c>
      <c r="H10" s="1">
        <v>8104264</v>
      </c>
      <c r="I10" s="1" t="s">
        <v>2986</v>
      </c>
      <c r="J10" s="1" t="s">
        <v>3041</v>
      </c>
      <c r="K10" s="1" t="s">
        <v>15</v>
      </c>
      <c r="L10" s="1" t="s">
        <v>2988</v>
      </c>
      <c r="M10" s="1" t="s">
        <v>16</v>
      </c>
      <c r="N10" s="1" t="s">
        <v>22</v>
      </c>
      <c r="O10" s="1"/>
      <c r="P10" s="1" t="s">
        <v>66</v>
      </c>
      <c r="Q10" s="43">
        <v>45923</v>
      </c>
      <c r="R10" s="1"/>
      <c r="S10" s="1" t="s">
        <v>753</v>
      </c>
      <c r="T10" s="1" t="s">
        <v>4148</v>
      </c>
      <c r="U10" s="1"/>
      <c r="V10" s="1"/>
      <c r="W10" s="133">
        <f t="shared" si="0"/>
        <v>45916.36409722222</v>
      </c>
      <c r="X10" s="134">
        <f t="shared" si="1"/>
        <v>4</v>
      </c>
      <c r="Y10" s="134">
        <f t="shared" ca="1" si="2"/>
        <v>29.635902777779847</v>
      </c>
      <c r="Z10" s="134">
        <f t="shared" ca="1" si="3"/>
        <v>21</v>
      </c>
      <c r="AA10" s="134">
        <f t="shared" ca="1" si="4"/>
        <v>8.6359027777798474</v>
      </c>
      <c r="AB10" s="134">
        <f t="shared" ca="1" si="5"/>
        <v>21</v>
      </c>
      <c r="AC10" s="134">
        <f t="shared" ca="1" si="6"/>
        <v>17</v>
      </c>
      <c r="AD10" s="135">
        <f t="shared" ca="1" si="7"/>
        <v>-23.635902777779847</v>
      </c>
      <c r="AE10" s="127" t="str">
        <f t="shared" si="8"/>
        <v>EJECUTADO</v>
      </c>
    </row>
    <row r="11" spans="1:31" customFormat="1" ht="15" x14ac:dyDescent="0.25">
      <c r="A11" s="110">
        <v>23528975</v>
      </c>
      <c r="B11" s="39" t="e">
        <f>VLOOKUP(A11,[1]BASE!$A:$A,1,0)</f>
        <v>#N/A</v>
      </c>
      <c r="C11" s="39">
        <f>VLOOKUP(A11,'INGRESO DIARIO'!A:A,1,0)</f>
        <v>23528975</v>
      </c>
      <c r="D11" s="1" t="s">
        <v>183</v>
      </c>
      <c r="E11" s="1" t="s">
        <v>19</v>
      </c>
      <c r="F11" s="41">
        <v>45902.566782407404</v>
      </c>
      <c r="G11" s="41">
        <v>45911.576180555552</v>
      </c>
      <c r="H11" s="1">
        <v>7077015</v>
      </c>
      <c r="I11" s="1" t="s">
        <v>184</v>
      </c>
      <c r="J11" s="1" t="s">
        <v>324</v>
      </c>
      <c r="K11" s="1" t="s">
        <v>15</v>
      </c>
      <c r="L11" s="1" t="s">
        <v>185</v>
      </c>
      <c r="M11" s="1" t="s">
        <v>18</v>
      </c>
      <c r="N11" s="1" t="s">
        <v>22</v>
      </c>
      <c r="O11" s="1"/>
      <c r="P11" s="1" t="s">
        <v>5157</v>
      </c>
      <c r="Q11" s="43">
        <v>45923</v>
      </c>
      <c r="R11" s="1"/>
      <c r="S11" s="1" t="s">
        <v>753</v>
      </c>
      <c r="T11" s="1" t="s">
        <v>4132</v>
      </c>
      <c r="U11" s="1"/>
      <c r="V11" s="1"/>
      <c r="W11" s="46">
        <f t="shared" si="0"/>
        <v>45919.576180555552</v>
      </c>
      <c r="X11" s="47">
        <f t="shared" si="1"/>
        <v>8</v>
      </c>
      <c r="Y11" s="47">
        <f t="shared" ca="1" si="2"/>
        <v>30.423819444447872</v>
      </c>
      <c r="Z11" s="47">
        <f t="shared" ca="1" si="3"/>
        <v>22</v>
      </c>
      <c r="AA11" s="47">
        <f t="shared" ca="1" si="4"/>
        <v>8.4238194444478722</v>
      </c>
      <c r="AB11" s="47">
        <f t="shared" ca="1" si="5"/>
        <v>22</v>
      </c>
      <c r="AC11" s="47">
        <f t="shared" ca="1" si="6"/>
        <v>14</v>
      </c>
      <c r="AD11" s="48">
        <f t="shared" ca="1" si="7"/>
        <v>-20.423819444447872</v>
      </c>
      <c r="AE11" s="42" t="str">
        <f t="shared" si="8"/>
        <v>EJECUTADO</v>
      </c>
    </row>
    <row r="12" spans="1:31" customFormat="1" ht="15" x14ac:dyDescent="0.25">
      <c r="A12" s="110">
        <v>23462656</v>
      </c>
      <c r="B12" s="39" t="e">
        <f>VLOOKUP(A12,[1]BASE!$A:$A,1,0)</f>
        <v>#N/A</v>
      </c>
      <c r="C12" s="39">
        <f>VLOOKUP(A12,'INGRESO DIARIO'!A:A,1,0)</f>
        <v>23462656</v>
      </c>
      <c r="D12" s="40" t="s">
        <v>4081</v>
      </c>
      <c r="E12" s="1" t="s">
        <v>19</v>
      </c>
      <c r="F12" s="41">
        <v>45819.615393518521</v>
      </c>
      <c r="G12" s="41">
        <v>45918.433217592596</v>
      </c>
      <c r="H12" s="1">
        <v>1040741847</v>
      </c>
      <c r="I12" s="1" t="s">
        <v>3952</v>
      </c>
      <c r="J12" s="1" t="s">
        <v>4051</v>
      </c>
      <c r="K12" s="1" t="s">
        <v>15</v>
      </c>
      <c r="L12" s="1" t="s">
        <v>17</v>
      </c>
      <c r="M12" s="1" t="s">
        <v>16</v>
      </c>
      <c r="N12" s="1" t="s">
        <v>20</v>
      </c>
      <c r="O12" s="1"/>
      <c r="P12" s="1" t="s">
        <v>754</v>
      </c>
      <c r="Q12" s="43">
        <v>45923</v>
      </c>
      <c r="R12" s="1"/>
      <c r="S12" s="1" t="s">
        <v>753</v>
      </c>
      <c r="T12" s="1" t="s">
        <v>4143</v>
      </c>
      <c r="U12" s="1" t="s">
        <v>17</v>
      </c>
      <c r="V12" s="1" t="s">
        <v>475</v>
      </c>
      <c r="W12" s="133">
        <f t="shared" si="0"/>
        <v>45922.433217592596</v>
      </c>
      <c r="X12" s="134">
        <f t="shared" si="1"/>
        <v>4</v>
      </c>
      <c r="Y12" s="134">
        <f t="shared" ca="1" si="2"/>
        <v>23.566782407404389</v>
      </c>
      <c r="Z12" s="134">
        <f t="shared" ca="1" si="3"/>
        <v>17</v>
      </c>
      <c r="AA12" s="134">
        <f t="shared" ca="1" si="4"/>
        <v>6.5667824074043892</v>
      </c>
      <c r="AB12" s="134">
        <f t="shared" ca="1" si="5"/>
        <v>17</v>
      </c>
      <c r="AC12" s="134">
        <f t="shared" ca="1" si="6"/>
        <v>13</v>
      </c>
      <c r="AD12" s="135">
        <f t="shared" ca="1" si="7"/>
        <v>-17.566782407404389</v>
      </c>
      <c r="AE12" s="127" t="str">
        <f t="shared" si="8"/>
        <v>EJECUTADO</v>
      </c>
    </row>
    <row r="13" spans="1:31" customFormat="1" ht="15" x14ac:dyDescent="0.25">
      <c r="A13" s="110">
        <v>23479888</v>
      </c>
      <c r="B13" s="39" t="e">
        <f>VLOOKUP(A13,[1]BASE!$A:$A,1,0)</f>
        <v>#N/A</v>
      </c>
      <c r="C13" s="39">
        <f>VLOOKUP(A13,'INGRESO DIARIO'!A:A,1,0)</f>
        <v>23479888</v>
      </c>
      <c r="D13" s="1" t="s">
        <v>4042</v>
      </c>
      <c r="E13" s="1" t="s">
        <v>409</v>
      </c>
      <c r="F13" s="41">
        <v>45842.439131944448</v>
      </c>
      <c r="G13" s="41">
        <v>45918.408518518518</v>
      </c>
      <c r="H13" s="1">
        <v>43633692</v>
      </c>
      <c r="I13" s="1" t="s">
        <v>4043</v>
      </c>
      <c r="J13" s="1" t="s">
        <v>4069</v>
      </c>
      <c r="K13" s="1" t="s">
        <v>15</v>
      </c>
      <c r="L13" s="1" t="s">
        <v>17</v>
      </c>
      <c r="M13" s="1" t="s">
        <v>18</v>
      </c>
      <c r="N13" s="1" t="s">
        <v>26</v>
      </c>
      <c r="O13" s="1"/>
      <c r="P13" s="1" t="s">
        <v>17</v>
      </c>
      <c r="Q13" s="43">
        <v>45923</v>
      </c>
      <c r="R13" s="1"/>
      <c r="S13" s="1" t="s">
        <v>23</v>
      </c>
      <c r="T13" s="1" t="s">
        <v>5139</v>
      </c>
      <c r="U13" s="1" t="s">
        <v>17</v>
      </c>
      <c r="V13" s="1" t="s">
        <v>17</v>
      </c>
      <c r="W13" s="133">
        <f t="shared" si="0"/>
        <v>45926.408518518518</v>
      </c>
      <c r="X13" s="134">
        <f t="shared" si="1"/>
        <v>8</v>
      </c>
      <c r="Y13" s="134">
        <f t="shared" ca="1" si="2"/>
        <v>23.591481481482333</v>
      </c>
      <c r="Z13" s="134">
        <f t="shared" ca="1" si="3"/>
        <v>17</v>
      </c>
      <c r="AA13" s="134">
        <f t="shared" ca="1" si="4"/>
        <v>6.591481481482333</v>
      </c>
      <c r="AB13" s="134">
        <f t="shared" ca="1" si="5"/>
        <v>17</v>
      </c>
      <c r="AC13" s="134">
        <f t="shared" ca="1" si="6"/>
        <v>9</v>
      </c>
      <c r="AD13" s="135">
        <f t="shared" ca="1" si="7"/>
        <v>-13.591481481482333</v>
      </c>
      <c r="AE13" s="127" t="str">
        <f t="shared" ca="1" si="8"/>
        <v>VENCIDO</v>
      </c>
    </row>
    <row r="14" spans="1:31" customFormat="1" ht="15" x14ac:dyDescent="0.25">
      <c r="A14" s="126">
        <v>23526871</v>
      </c>
      <c r="B14" s="128" t="e">
        <f>VLOOKUP(A14,[1]BASE!$A:$A,1,0)</f>
        <v>#N/A</v>
      </c>
      <c r="C14" s="128">
        <f>VLOOKUP(A14,'INGRESO DIARIO'!A:A,1,0)</f>
        <v>23526871</v>
      </c>
      <c r="D14" s="129" t="s">
        <v>2524</v>
      </c>
      <c r="E14" s="129" t="s">
        <v>19</v>
      </c>
      <c r="F14" s="130">
        <v>45898.702592592592</v>
      </c>
      <c r="G14" s="130">
        <v>45901.906770833331</v>
      </c>
      <c r="H14" s="129">
        <v>1010104893</v>
      </c>
      <c r="I14" s="129" t="s">
        <v>2523</v>
      </c>
      <c r="J14" s="129" t="s">
        <v>2901</v>
      </c>
      <c r="K14" s="129" t="s">
        <v>15</v>
      </c>
      <c r="L14" s="129" t="s">
        <v>2526</v>
      </c>
      <c r="M14" s="129" t="s">
        <v>16</v>
      </c>
      <c r="N14" s="129" t="s">
        <v>20</v>
      </c>
      <c r="O14" s="129"/>
      <c r="P14" s="129"/>
      <c r="Q14" s="132">
        <v>45923</v>
      </c>
      <c r="R14" s="129"/>
      <c r="S14" s="129" t="s">
        <v>23</v>
      </c>
      <c r="T14" s="129" t="s">
        <v>5158</v>
      </c>
      <c r="U14" s="129"/>
      <c r="V14" s="129"/>
      <c r="W14" s="133">
        <f t="shared" si="0"/>
        <v>45905.906770833331</v>
      </c>
      <c r="X14" s="134">
        <f t="shared" si="1"/>
        <v>4</v>
      </c>
      <c r="Y14" s="134">
        <f t="shared" ca="1" si="2"/>
        <v>40.093229166668607</v>
      </c>
      <c r="Z14" s="134">
        <f t="shared" ca="1" si="3"/>
        <v>30</v>
      </c>
      <c r="AA14" s="134">
        <f t="shared" ca="1" si="4"/>
        <v>10.093229166668607</v>
      </c>
      <c r="AB14" s="134">
        <f t="shared" ca="1" si="5"/>
        <v>30</v>
      </c>
      <c r="AC14" s="134">
        <f t="shared" ca="1" si="6"/>
        <v>26</v>
      </c>
      <c r="AD14" s="135">
        <f t="shared" ca="1" si="7"/>
        <v>-34.093229166668607</v>
      </c>
      <c r="AE14" s="127" t="str">
        <f t="shared" ca="1" si="8"/>
        <v>VENCIDO</v>
      </c>
    </row>
    <row r="15" spans="1:31" customFormat="1" ht="15" x14ac:dyDescent="0.25">
      <c r="A15" s="110">
        <v>23452109</v>
      </c>
      <c r="B15" s="39" t="e">
        <f>VLOOKUP(A15,[1]BASE!$A:$A,1,0)</f>
        <v>#N/A</v>
      </c>
      <c r="C15" s="39">
        <f>VLOOKUP(A15,'INGRESO DIARIO'!A:A,1,0)</f>
        <v>23452109</v>
      </c>
      <c r="D15" s="40" t="s">
        <v>3867</v>
      </c>
      <c r="E15" s="1" t="s">
        <v>589</v>
      </c>
      <c r="F15" s="41">
        <v>45806.703009259261</v>
      </c>
      <c r="G15" s="41">
        <v>45917.457013888888</v>
      </c>
      <c r="H15" s="1">
        <v>8163410</v>
      </c>
      <c r="I15" s="1" t="s">
        <v>3738</v>
      </c>
      <c r="J15" s="1" t="s">
        <v>3840</v>
      </c>
      <c r="K15" s="1" t="s">
        <v>15</v>
      </c>
      <c r="L15" s="1" t="s">
        <v>3739</v>
      </c>
      <c r="M15" s="1" t="s">
        <v>16</v>
      </c>
      <c r="N15" t="s">
        <v>26</v>
      </c>
      <c r="P15" s="1" t="s">
        <v>5146</v>
      </c>
      <c r="Q15" s="43">
        <v>45923</v>
      </c>
      <c r="R15" s="1"/>
      <c r="S15" s="1" t="s">
        <v>753</v>
      </c>
      <c r="T15" s="1" t="s">
        <v>4110</v>
      </c>
      <c r="U15" s="1"/>
      <c r="V15" s="1"/>
      <c r="W15" s="133">
        <f t="shared" si="0"/>
        <v>45921.457013888888</v>
      </c>
      <c r="X15" s="134">
        <f t="shared" si="1"/>
        <v>4</v>
      </c>
      <c r="Y15" s="134">
        <f t="shared" ca="1" si="2"/>
        <v>24.542986111111531</v>
      </c>
      <c r="Z15" s="134">
        <f t="shared" ca="1" si="3"/>
        <v>18</v>
      </c>
      <c r="AA15" s="134">
        <f t="shared" ca="1" si="4"/>
        <v>6.5429861111115315</v>
      </c>
      <c r="AB15" s="134">
        <f t="shared" ca="1" si="5"/>
        <v>18</v>
      </c>
      <c r="AC15" s="134">
        <f t="shared" ca="1" si="6"/>
        <v>14</v>
      </c>
      <c r="AD15" s="135">
        <f t="shared" ca="1" si="7"/>
        <v>-18.542986111111531</v>
      </c>
      <c r="AE15" s="127" t="str">
        <f t="shared" si="8"/>
        <v>EJECUTADO</v>
      </c>
    </row>
    <row r="16" spans="1:31" customFormat="1" ht="15" x14ac:dyDescent="0.25">
      <c r="A16" s="110">
        <v>23517195</v>
      </c>
      <c r="B16" s="39" t="e">
        <f>VLOOKUP(A16,[1]BASE!$A:$A,1,0)</f>
        <v>#N/A</v>
      </c>
      <c r="C16" s="39">
        <f>VLOOKUP(A16,'INGRESO DIARIO'!A:A,1,0)</f>
        <v>23517195</v>
      </c>
      <c r="D16" s="40" t="s">
        <v>3881</v>
      </c>
      <c r="E16" s="1" t="s">
        <v>19</v>
      </c>
      <c r="F16" s="41">
        <v>45889.507372685184</v>
      </c>
      <c r="G16" s="41">
        <v>45917.454282407409</v>
      </c>
      <c r="H16" s="1">
        <v>1036650287</v>
      </c>
      <c r="I16" s="1" t="s">
        <v>3799</v>
      </c>
      <c r="J16" s="1" t="s">
        <v>3856</v>
      </c>
      <c r="K16" s="1" t="s">
        <v>15</v>
      </c>
      <c r="L16" s="1" t="s">
        <v>3800</v>
      </c>
      <c r="M16" s="1" t="s">
        <v>16</v>
      </c>
      <c r="N16" s="1" t="s">
        <v>22</v>
      </c>
      <c r="O16" s="1"/>
      <c r="P16" s="1" t="s">
        <v>3251</v>
      </c>
      <c r="Q16" s="43">
        <v>45923</v>
      </c>
      <c r="R16" s="1"/>
      <c r="S16" s="1" t="s">
        <v>753</v>
      </c>
      <c r="T16" s="1" t="s">
        <v>4093</v>
      </c>
      <c r="U16" s="1"/>
      <c r="V16" s="1"/>
      <c r="W16" s="133">
        <f t="shared" si="0"/>
        <v>45921.454282407409</v>
      </c>
      <c r="X16" s="134">
        <f t="shared" si="1"/>
        <v>4</v>
      </c>
      <c r="Y16" s="134">
        <f t="shared" ca="1" si="2"/>
        <v>24.545717592591245</v>
      </c>
      <c r="Z16" s="134">
        <f t="shared" ca="1" si="3"/>
        <v>18</v>
      </c>
      <c r="AA16" s="134">
        <f t="shared" ca="1" si="4"/>
        <v>6.5457175925912452</v>
      </c>
      <c r="AB16" s="134">
        <f t="shared" ca="1" si="5"/>
        <v>18</v>
      </c>
      <c r="AC16" s="134">
        <f t="shared" ca="1" si="6"/>
        <v>14</v>
      </c>
      <c r="AD16" s="135">
        <f t="shared" ca="1" si="7"/>
        <v>-18.545717592591245</v>
      </c>
      <c r="AE16" s="127" t="str">
        <f t="shared" si="8"/>
        <v>EJECUTADO</v>
      </c>
    </row>
    <row r="17" spans="1:31" customFormat="1" ht="15" x14ac:dyDescent="0.25">
      <c r="A17" s="126">
        <v>23521488</v>
      </c>
      <c r="B17" s="128" t="e">
        <f>VLOOKUP(A17,[1]BASE!$A:$A,1,0)</f>
        <v>#N/A</v>
      </c>
      <c r="C17" s="128" t="e">
        <f>VLOOKUP(A17,'INGRESO DIARIO'!A:A,1,0)</f>
        <v>#N/A</v>
      </c>
      <c r="D17" s="129" t="s">
        <v>2074</v>
      </c>
      <c r="E17" s="129" t="s">
        <v>19</v>
      </c>
      <c r="F17" s="130">
        <v>45897.679456018515</v>
      </c>
      <c r="G17" s="130">
        <v>45901.906747685185</v>
      </c>
      <c r="H17" s="129">
        <v>35458677</v>
      </c>
      <c r="I17" s="129" t="s">
        <v>2072</v>
      </c>
      <c r="J17" s="129" t="s">
        <v>2827</v>
      </c>
      <c r="K17" s="129" t="s">
        <v>15</v>
      </c>
      <c r="L17" s="129" t="s">
        <v>2076</v>
      </c>
      <c r="M17" s="129" t="s">
        <v>18</v>
      </c>
      <c r="N17" s="129" t="s">
        <v>22</v>
      </c>
      <c r="O17" s="129"/>
      <c r="P17" s="129" t="s">
        <v>5157</v>
      </c>
      <c r="Q17" s="132">
        <v>45923</v>
      </c>
      <c r="R17" s="129"/>
      <c r="S17" s="129" t="s">
        <v>753</v>
      </c>
      <c r="T17" s="129" t="s">
        <v>3888</v>
      </c>
      <c r="U17" s="129"/>
      <c r="V17" s="129"/>
      <c r="W17" s="133">
        <f t="shared" si="0"/>
        <v>45909.906747685185</v>
      </c>
      <c r="X17" s="134">
        <f t="shared" si="1"/>
        <v>8</v>
      </c>
      <c r="Y17" s="134">
        <f t="shared" ca="1" si="2"/>
        <v>40.09325231481489</v>
      </c>
      <c r="Z17" s="134">
        <f t="shared" ca="1" si="3"/>
        <v>30</v>
      </c>
      <c r="AA17" s="134">
        <f t="shared" ca="1" si="4"/>
        <v>10.09325231481489</v>
      </c>
      <c r="AB17" s="134">
        <f t="shared" ca="1" si="5"/>
        <v>30</v>
      </c>
      <c r="AC17" s="134">
        <f t="shared" ca="1" si="6"/>
        <v>22</v>
      </c>
      <c r="AD17" s="135">
        <f t="shared" ca="1" si="7"/>
        <v>-30.09325231481489</v>
      </c>
      <c r="AE17" s="127" t="str">
        <f t="shared" si="8"/>
        <v>EJECUTADO</v>
      </c>
    </row>
    <row r="18" spans="1:31" customFormat="1" ht="15" x14ac:dyDescent="0.25">
      <c r="A18" s="126">
        <v>23362869</v>
      </c>
      <c r="B18" s="128" t="e">
        <f>VLOOKUP(A18,[1]BASE!$A:$A,1,0)</f>
        <v>#N/A</v>
      </c>
      <c r="C18" s="128">
        <f>VLOOKUP(A18,'INGRESO DIARIO'!A:A,1,0)</f>
        <v>23362869</v>
      </c>
      <c r="D18" s="129" t="s">
        <v>1378</v>
      </c>
      <c r="E18" s="129" t="s">
        <v>409</v>
      </c>
      <c r="F18" s="130">
        <v>45895.657002314816</v>
      </c>
      <c r="G18" s="130">
        <v>45911.484699074077</v>
      </c>
      <c r="H18" s="129">
        <v>15325781</v>
      </c>
      <c r="I18" s="129" t="s">
        <v>1376</v>
      </c>
      <c r="J18" s="129" t="s">
        <v>1228</v>
      </c>
      <c r="K18" s="129" t="s">
        <v>15</v>
      </c>
      <c r="L18" s="129" t="s">
        <v>1380</v>
      </c>
      <c r="M18" s="129" t="s">
        <v>16</v>
      </c>
      <c r="N18" s="129" t="s">
        <v>26</v>
      </c>
      <c r="O18" s="129"/>
      <c r="P18" s="129" t="s">
        <v>25</v>
      </c>
      <c r="Q18" s="132">
        <v>45923</v>
      </c>
      <c r="R18" s="129"/>
      <c r="S18" s="129" t="s">
        <v>753</v>
      </c>
      <c r="T18" s="132" t="s">
        <v>3724</v>
      </c>
      <c r="U18" s="129"/>
      <c r="V18" s="129"/>
      <c r="W18" s="133">
        <f t="shared" si="0"/>
        <v>45915.484699074077</v>
      </c>
      <c r="X18" s="134">
        <f t="shared" si="1"/>
        <v>4</v>
      </c>
      <c r="Y18" s="134">
        <f t="shared" ca="1" si="2"/>
        <v>30.515300925922929</v>
      </c>
      <c r="Z18" s="134">
        <f t="shared" ca="1" si="3"/>
        <v>22</v>
      </c>
      <c r="AA18" s="134">
        <f t="shared" ca="1" si="4"/>
        <v>8.5153009259229293</v>
      </c>
      <c r="AB18" s="134">
        <f t="shared" ca="1" si="5"/>
        <v>22</v>
      </c>
      <c r="AC18" s="134">
        <f t="shared" ca="1" si="6"/>
        <v>18</v>
      </c>
      <c r="AD18" s="135">
        <f t="shared" ca="1" si="7"/>
        <v>-24.515300925922929</v>
      </c>
      <c r="AE18" s="127" t="str">
        <f t="shared" si="8"/>
        <v>EJECUTADO</v>
      </c>
    </row>
    <row r="19" spans="1:31" customFormat="1" ht="15" x14ac:dyDescent="0.25">
      <c r="A19" s="110">
        <v>23537655</v>
      </c>
      <c r="B19" s="39" t="e">
        <f>VLOOKUP(A19,[1]BASE!$A:$A,1,0)</f>
        <v>#N/A</v>
      </c>
      <c r="C19" s="39">
        <f>VLOOKUP(A19,'INGRESO DIARIO'!A:A,1,0)</f>
        <v>23537655</v>
      </c>
      <c r="D19" s="40" t="s">
        <v>3185</v>
      </c>
      <c r="E19" s="1" t="s">
        <v>411</v>
      </c>
      <c r="F19" s="41">
        <v>45912.402280092596</v>
      </c>
      <c r="G19" s="41">
        <v>45912.402314814812</v>
      </c>
      <c r="H19" s="1">
        <v>8163182</v>
      </c>
      <c r="I19" s="1" t="s">
        <v>2955</v>
      </c>
      <c r="J19" s="1" t="s">
        <v>3032</v>
      </c>
      <c r="K19" s="1" t="s">
        <v>15</v>
      </c>
      <c r="L19" s="1" t="s">
        <v>2957</v>
      </c>
      <c r="M19" s="1" t="s">
        <v>16</v>
      </c>
      <c r="N19" s="1" t="s">
        <v>26</v>
      </c>
      <c r="O19" s="1"/>
      <c r="P19" s="1" t="s">
        <v>5146</v>
      </c>
      <c r="Q19" s="43">
        <v>45923</v>
      </c>
      <c r="R19" s="1"/>
      <c r="S19" s="1" t="s">
        <v>753</v>
      </c>
      <c r="T19" s="1" t="s">
        <v>3900</v>
      </c>
      <c r="U19" s="1"/>
      <c r="V19" s="1"/>
      <c r="W19" s="46">
        <f t="shared" si="0"/>
        <v>45916.402314814812</v>
      </c>
      <c r="X19" s="47">
        <f t="shared" si="1"/>
        <v>4</v>
      </c>
      <c r="Y19" s="47">
        <f t="shared" ca="1" si="2"/>
        <v>29.597685185188311</v>
      </c>
      <c r="Z19" s="47">
        <f t="shared" ca="1" si="3"/>
        <v>21</v>
      </c>
      <c r="AA19" s="47">
        <f t="shared" ca="1" si="4"/>
        <v>8.5976851851883112</v>
      </c>
      <c r="AB19" s="47">
        <f t="shared" ca="1" si="5"/>
        <v>21</v>
      </c>
      <c r="AC19" s="47">
        <f t="shared" ca="1" si="6"/>
        <v>17</v>
      </c>
      <c r="AD19" s="48">
        <f t="shared" ca="1" si="7"/>
        <v>-23.597685185188311</v>
      </c>
      <c r="AE19" s="42" t="str">
        <f t="shared" si="8"/>
        <v>EJECUTADO</v>
      </c>
    </row>
    <row r="20" spans="1:31" customFormat="1" ht="15" x14ac:dyDescent="0.25">
      <c r="A20" s="126">
        <v>23524313</v>
      </c>
      <c r="B20" s="128" t="e">
        <f>VLOOKUP(A20,[1]BASE!$A:$A,1,0)</f>
        <v>#N/A</v>
      </c>
      <c r="C20" s="128">
        <f>VLOOKUP(A20,'INGRESO DIARIO'!A:A,1,0)</f>
        <v>23524313</v>
      </c>
      <c r="D20" s="136" t="s">
        <v>3140</v>
      </c>
      <c r="E20" s="129" t="s">
        <v>409</v>
      </c>
      <c r="F20" s="130">
        <v>45896.523206018515</v>
      </c>
      <c r="G20" s="130">
        <v>45915.551921296297</v>
      </c>
      <c r="H20" s="129">
        <v>1036599889</v>
      </c>
      <c r="I20" s="129" t="s">
        <v>2289</v>
      </c>
      <c r="J20" s="129" t="s">
        <v>2863</v>
      </c>
      <c r="K20" s="129" t="s">
        <v>15</v>
      </c>
      <c r="L20" s="129" t="s">
        <v>2293</v>
      </c>
      <c r="M20" s="129" t="s">
        <v>16</v>
      </c>
      <c r="N20" s="129" t="s">
        <v>26</v>
      </c>
      <c r="O20" s="129"/>
      <c r="P20" s="129"/>
      <c r="Q20" s="132">
        <v>45923</v>
      </c>
      <c r="R20" s="129"/>
      <c r="S20" s="129" t="s">
        <v>23</v>
      </c>
      <c r="T20" s="129" t="s">
        <v>5136</v>
      </c>
      <c r="U20" s="129"/>
      <c r="V20" s="129"/>
      <c r="W20" s="133">
        <f t="shared" si="0"/>
        <v>45919.551921296297</v>
      </c>
      <c r="X20" s="134">
        <f t="shared" si="1"/>
        <v>4</v>
      </c>
      <c r="Y20" s="134">
        <f t="shared" ca="1" si="2"/>
        <v>26.448078703702777</v>
      </c>
      <c r="Z20" s="134">
        <f t="shared" ca="1" si="3"/>
        <v>20</v>
      </c>
      <c r="AA20" s="134">
        <f t="shared" ca="1" si="4"/>
        <v>6.4480787037027767</v>
      </c>
      <c r="AB20" s="134">
        <f t="shared" ca="1" si="5"/>
        <v>20</v>
      </c>
      <c r="AC20" s="134">
        <f t="shared" ca="1" si="6"/>
        <v>16</v>
      </c>
      <c r="AD20" s="135">
        <f t="shared" ca="1" si="7"/>
        <v>-20.448078703702777</v>
      </c>
      <c r="AE20" s="127" t="str">
        <f t="shared" ca="1" si="8"/>
        <v>VENCIDO</v>
      </c>
    </row>
    <row r="21" spans="1:31" customFormat="1" ht="15" x14ac:dyDescent="0.25">
      <c r="A21" s="110">
        <v>23519546</v>
      </c>
      <c r="B21" s="39" t="e">
        <f>VLOOKUP(A21,[1]BASE!$A:$A,1,0)</f>
        <v>#N/A</v>
      </c>
      <c r="C21" s="39">
        <f>VLOOKUP(A21,'INGRESO DIARIO'!A:A,1,0)</f>
        <v>23519546</v>
      </c>
      <c r="D21" s="1" t="s">
        <v>3382</v>
      </c>
      <c r="E21" s="1" t="s">
        <v>409</v>
      </c>
      <c r="F21" s="41">
        <v>45891.439270833333</v>
      </c>
      <c r="G21" s="41">
        <v>45915.499224537038</v>
      </c>
      <c r="H21" s="1">
        <v>70506553</v>
      </c>
      <c r="I21" s="1" t="s">
        <v>3383</v>
      </c>
      <c r="J21" s="1" t="s">
        <v>3435</v>
      </c>
      <c r="K21" s="1" t="s">
        <v>15</v>
      </c>
      <c r="L21" s="1" t="s">
        <v>17</v>
      </c>
      <c r="M21" s="1" t="s">
        <v>18</v>
      </c>
      <c r="N21" s="1" t="s">
        <v>26</v>
      </c>
      <c r="O21" s="1"/>
      <c r="P21" s="1" t="s">
        <v>25</v>
      </c>
      <c r="Q21" s="43">
        <v>45923</v>
      </c>
      <c r="R21" s="1"/>
      <c r="S21" s="1" t="s">
        <v>753</v>
      </c>
      <c r="T21" s="1" t="s">
        <v>3506</v>
      </c>
      <c r="U21" s="1" t="s">
        <v>17</v>
      </c>
      <c r="V21" s="1" t="s">
        <v>475</v>
      </c>
      <c r="W21" s="133">
        <f t="shared" si="0"/>
        <v>45923.499224537038</v>
      </c>
      <c r="X21" s="134">
        <f t="shared" si="1"/>
        <v>8</v>
      </c>
      <c r="Y21" s="134">
        <f t="shared" ca="1" si="2"/>
        <v>26.500775462962338</v>
      </c>
      <c r="Z21" s="134">
        <f t="shared" ca="1" si="3"/>
        <v>20</v>
      </c>
      <c r="AA21" s="134">
        <f t="shared" ca="1" si="4"/>
        <v>6.5007754629623378</v>
      </c>
      <c r="AB21" s="134">
        <f t="shared" ca="1" si="5"/>
        <v>20</v>
      </c>
      <c r="AC21" s="134">
        <f t="shared" ca="1" si="6"/>
        <v>12</v>
      </c>
      <c r="AD21" s="135">
        <f t="shared" ca="1" si="7"/>
        <v>-16.500775462962338</v>
      </c>
      <c r="AE21" s="127" t="str">
        <f t="shared" si="8"/>
        <v>EJECUTADO</v>
      </c>
    </row>
    <row r="22" spans="1:31" customFormat="1" ht="15" x14ac:dyDescent="0.25">
      <c r="A22" s="110">
        <v>23519523</v>
      </c>
      <c r="B22" s="39" t="e">
        <f>VLOOKUP(A22,[1]BASE!$A:$A,1,0)</f>
        <v>#N/A</v>
      </c>
      <c r="C22" s="39">
        <f>VLOOKUP(A22,'INGRESO DIARIO'!A:A,1,0)</f>
        <v>23519523</v>
      </c>
      <c r="D22" s="1" t="s">
        <v>3386</v>
      </c>
      <c r="E22" s="1" t="s">
        <v>409</v>
      </c>
      <c r="F22" s="41">
        <v>45891.427037037036</v>
      </c>
      <c r="G22" s="41">
        <v>45915.49858796296</v>
      </c>
      <c r="H22" s="1">
        <v>43190105</v>
      </c>
      <c r="I22" s="1" t="s">
        <v>3387</v>
      </c>
      <c r="J22" s="1" t="s">
        <v>3436</v>
      </c>
      <c r="K22" s="1" t="s">
        <v>15</v>
      </c>
      <c r="L22" s="1" t="s">
        <v>17</v>
      </c>
      <c r="M22" s="1" t="s">
        <v>18</v>
      </c>
      <c r="N22" s="1" t="s">
        <v>26</v>
      </c>
      <c r="O22" s="1"/>
      <c r="P22" s="1" t="s">
        <v>25</v>
      </c>
      <c r="Q22" s="43">
        <v>45923</v>
      </c>
      <c r="R22" s="1"/>
      <c r="S22" s="1" t="s">
        <v>753</v>
      </c>
      <c r="T22" s="1" t="s">
        <v>3506</v>
      </c>
      <c r="U22" s="1" t="s">
        <v>17</v>
      </c>
      <c r="V22" s="1" t="s">
        <v>17</v>
      </c>
      <c r="W22" s="133">
        <f t="shared" si="0"/>
        <v>45923.49858796296</v>
      </c>
      <c r="X22" s="134">
        <f t="shared" si="1"/>
        <v>8</v>
      </c>
      <c r="Y22" s="134">
        <f t="shared" ca="1" si="2"/>
        <v>26.501412037039699</v>
      </c>
      <c r="Z22" s="134">
        <f t="shared" ca="1" si="3"/>
        <v>20</v>
      </c>
      <c r="AA22" s="134">
        <f t="shared" ca="1" si="4"/>
        <v>6.5014120370396995</v>
      </c>
      <c r="AB22" s="134">
        <f t="shared" ca="1" si="5"/>
        <v>20</v>
      </c>
      <c r="AC22" s="134">
        <f t="shared" ca="1" si="6"/>
        <v>12</v>
      </c>
      <c r="AD22" s="135">
        <f t="shared" ca="1" si="7"/>
        <v>-16.501412037039699</v>
      </c>
      <c r="AE22" s="127" t="str">
        <f t="shared" si="8"/>
        <v>EJECUTADO</v>
      </c>
    </row>
    <row r="23" spans="1:31" customFormat="1" ht="15" x14ac:dyDescent="0.25">
      <c r="A23" s="110">
        <v>23533541</v>
      </c>
      <c r="B23" s="39" t="e">
        <f>VLOOKUP(A23,[1]BASE!$A:$A,1,0)</f>
        <v>#N/A</v>
      </c>
      <c r="C23" s="39">
        <f>VLOOKUP(A23,'INGRESO DIARIO'!A:A,1,0)</f>
        <v>23533541</v>
      </c>
      <c r="D23" s="40" t="s">
        <v>745</v>
      </c>
      <c r="E23" s="1" t="s">
        <v>19</v>
      </c>
      <c r="F23" s="41">
        <v>45908.43990740741</v>
      </c>
      <c r="G23" s="41">
        <v>45917.682916666665</v>
      </c>
      <c r="H23" s="1">
        <v>1152187522</v>
      </c>
      <c r="I23" s="1" t="s">
        <v>664</v>
      </c>
      <c r="J23" s="1" t="s">
        <v>715</v>
      </c>
      <c r="K23" s="1" t="s">
        <v>15</v>
      </c>
      <c r="L23" s="1" t="s">
        <v>665</v>
      </c>
      <c r="M23" s="1" t="s">
        <v>16</v>
      </c>
      <c r="N23" s="1" t="s">
        <v>22</v>
      </c>
      <c r="O23" s="1"/>
      <c r="P23" s="1" t="s">
        <v>17</v>
      </c>
      <c r="Q23" s="43">
        <v>45923</v>
      </c>
      <c r="R23" s="1"/>
      <c r="S23" s="1" t="s">
        <v>21</v>
      </c>
      <c r="T23" s="1" t="s">
        <v>5128</v>
      </c>
      <c r="U23" s="1" t="s">
        <v>17</v>
      </c>
      <c r="V23" s="1" t="s">
        <v>17</v>
      </c>
      <c r="W23" s="46">
        <f t="shared" si="0"/>
        <v>45921.682916666665</v>
      </c>
      <c r="X23" s="47">
        <f t="shared" si="1"/>
        <v>4</v>
      </c>
      <c r="Y23" s="47">
        <f t="shared" ca="1" si="2"/>
        <v>24.317083333335177</v>
      </c>
      <c r="Z23" s="47">
        <f t="shared" ca="1" si="3"/>
        <v>18</v>
      </c>
      <c r="AA23" s="47">
        <f t="shared" ca="1" si="4"/>
        <v>6.3170833333351766</v>
      </c>
      <c r="AB23" s="47">
        <f t="shared" ca="1" si="5"/>
        <v>18</v>
      </c>
      <c r="AC23" s="47">
        <f t="shared" ca="1" si="6"/>
        <v>14</v>
      </c>
      <c r="AD23" s="48">
        <f t="shared" ca="1" si="7"/>
        <v>-18.317083333335177</v>
      </c>
      <c r="AE23" s="42" t="str">
        <f t="shared" ca="1" si="8"/>
        <v>VENCIDO</v>
      </c>
    </row>
    <row r="24" spans="1:31" customFormat="1" ht="15" x14ac:dyDescent="0.25">
      <c r="A24" s="110">
        <v>23504644</v>
      </c>
      <c r="B24" s="39" t="e">
        <f>VLOOKUP(A24,[1]BASE!$A:$A,1,0)</f>
        <v>#N/A</v>
      </c>
      <c r="C24" s="39">
        <f>VLOOKUP(A24,'INGRESO DIARIO'!A:A,1,0)</f>
        <v>23504644</v>
      </c>
      <c r="D24" s="1" t="s">
        <v>3812</v>
      </c>
      <c r="E24" s="1" t="s">
        <v>19</v>
      </c>
      <c r="F24" s="41">
        <v>45873.345462962963</v>
      </c>
      <c r="G24" s="41">
        <v>45917.517314814817</v>
      </c>
      <c r="H24" s="1">
        <v>43865735</v>
      </c>
      <c r="I24" s="1" t="s">
        <v>3813</v>
      </c>
      <c r="J24" s="1" t="s">
        <v>3861</v>
      </c>
      <c r="K24" s="1" t="s">
        <v>15</v>
      </c>
      <c r="L24" s="1" t="s">
        <v>17</v>
      </c>
      <c r="M24" s="1" t="s">
        <v>18</v>
      </c>
      <c r="N24" s="1" t="s">
        <v>22</v>
      </c>
      <c r="O24" s="1"/>
      <c r="P24" s="1" t="s">
        <v>17</v>
      </c>
      <c r="Q24" s="43">
        <v>45923</v>
      </c>
      <c r="R24" s="1"/>
      <c r="S24" s="1" t="s">
        <v>23</v>
      </c>
      <c r="T24" s="1" t="s">
        <v>5143</v>
      </c>
      <c r="U24" s="1"/>
      <c r="V24" s="1"/>
      <c r="W24" s="133">
        <f t="shared" si="0"/>
        <v>45925.517314814817</v>
      </c>
      <c r="X24" s="134">
        <f t="shared" si="1"/>
        <v>8</v>
      </c>
      <c r="Y24" s="134">
        <f t="shared" ca="1" si="2"/>
        <v>24.482685185183072</v>
      </c>
      <c r="Z24" s="134">
        <f t="shared" ca="1" si="3"/>
        <v>18</v>
      </c>
      <c r="AA24" s="134">
        <f t="shared" ca="1" si="4"/>
        <v>6.4826851851830725</v>
      </c>
      <c r="AB24" s="134">
        <f t="shared" ca="1" si="5"/>
        <v>18</v>
      </c>
      <c r="AC24" s="134">
        <f t="shared" ca="1" si="6"/>
        <v>10</v>
      </c>
      <c r="AD24" s="135">
        <f t="shared" ca="1" si="7"/>
        <v>-14.482685185183072</v>
      </c>
      <c r="AE24" s="127" t="str">
        <f t="shared" ca="1" si="8"/>
        <v>VENCIDO</v>
      </c>
    </row>
    <row r="25" spans="1:31" customFormat="1" ht="15" x14ac:dyDescent="0.25">
      <c r="A25" s="126">
        <v>23510888</v>
      </c>
      <c r="B25" s="128" t="e">
        <f>VLOOKUP(A25,[1]BASE!$A:$A,1,0)</f>
        <v>#N/A</v>
      </c>
      <c r="C25" s="128">
        <f>VLOOKUP(A25,'INGRESO DIARIO'!A:A,1,0)</f>
        <v>23510888</v>
      </c>
      <c r="D25" s="129" t="s">
        <v>1697</v>
      </c>
      <c r="E25" s="129" t="s">
        <v>409</v>
      </c>
      <c r="F25" s="130">
        <v>45881.440520833334</v>
      </c>
      <c r="G25" s="130">
        <v>45901.90693287037</v>
      </c>
      <c r="H25" s="129">
        <v>43069336</v>
      </c>
      <c r="I25" s="129" t="s">
        <v>1694</v>
      </c>
      <c r="J25" s="129" t="s">
        <v>2763</v>
      </c>
      <c r="K25" s="129" t="s">
        <v>15</v>
      </c>
      <c r="L25" s="129" t="s">
        <v>1699</v>
      </c>
      <c r="M25" s="129" t="s">
        <v>18</v>
      </c>
      <c r="N25" s="129" t="s">
        <v>26</v>
      </c>
      <c r="O25" s="129"/>
      <c r="P25" s="1" t="s">
        <v>25</v>
      </c>
      <c r="Q25" s="43">
        <v>45923</v>
      </c>
      <c r="R25" s="1"/>
      <c r="S25" s="1" t="s">
        <v>753</v>
      </c>
      <c r="T25" s="129" t="s">
        <v>2933</v>
      </c>
      <c r="U25" s="129"/>
      <c r="V25" s="129"/>
      <c r="W25" s="133">
        <f t="shared" si="0"/>
        <v>45909.90693287037</v>
      </c>
      <c r="X25" s="134">
        <f t="shared" si="1"/>
        <v>8</v>
      </c>
      <c r="Y25" s="134">
        <f t="shared" ca="1" si="2"/>
        <v>40.093067129630072</v>
      </c>
      <c r="Z25" s="134">
        <f t="shared" ca="1" si="3"/>
        <v>30</v>
      </c>
      <c r="AA25" s="134">
        <f t="shared" ca="1" si="4"/>
        <v>10.093067129630072</v>
      </c>
      <c r="AB25" s="134">
        <f t="shared" ca="1" si="5"/>
        <v>30</v>
      </c>
      <c r="AC25" s="134">
        <f t="shared" ca="1" si="6"/>
        <v>22</v>
      </c>
      <c r="AD25" s="135">
        <f t="shared" ca="1" si="7"/>
        <v>-30.093067129630072</v>
      </c>
      <c r="AE25" s="127" t="str">
        <f t="shared" si="8"/>
        <v>EJECUTADO</v>
      </c>
    </row>
    <row r="26" spans="1:31" customFormat="1" ht="15" x14ac:dyDescent="0.25">
      <c r="A26" s="110">
        <v>23535773</v>
      </c>
      <c r="B26" s="39" t="e">
        <f>VLOOKUP(A26,[1]BASE!$A:$A,1,0)</f>
        <v>#N/A</v>
      </c>
      <c r="C26" s="39" t="e">
        <f>VLOOKUP(A26,'INGRESO DIARIO'!A:A,1,0)</f>
        <v>#N/A</v>
      </c>
      <c r="D26" s="1" t="s">
        <v>1044</v>
      </c>
      <c r="E26" s="1" t="s">
        <v>409</v>
      </c>
      <c r="F26" s="41">
        <v>45910.505312499998</v>
      </c>
      <c r="G26" s="41">
        <v>45910.505347222221</v>
      </c>
      <c r="H26" s="1">
        <v>71276048</v>
      </c>
      <c r="I26" s="1" t="s">
        <v>1045</v>
      </c>
      <c r="J26" s="1" t="s">
        <v>1077</v>
      </c>
      <c r="K26" s="1" t="s">
        <v>15</v>
      </c>
      <c r="L26" s="1" t="s">
        <v>1046</v>
      </c>
      <c r="M26" s="1" t="s">
        <v>18</v>
      </c>
      <c r="N26" s="1" t="s">
        <v>26</v>
      </c>
      <c r="O26" s="1"/>
      <c r="P26" s="1" t="s">
        <v>17</v>
      </c>
      <c r="Q26" s="43">
        <v>45923</v>
      </c>
      <c r="R26" s="1"/>
      <c r="S26" s="1" t="s">
        <v>23</v>
      </c>
      <c r="T26" s="1" t="s">
        <v>5132</v>
      </c>
      <c r="U26" s="1"/>
      <c r="V26" s="1"/>
      <c r="W26" s="46">
        <f t="shared" si="0"/>
        <v>45918.505347222221</v>
      </c>
      <c r="X26" s="47">
        <f t="shared" si="1"/>
        <v>8</v>
      </c>
      <c r="Y26" s="47">
        <f t="shared" ca="1" si="2"/>
        <v>31.494652777779265</v>
      </c>
      <c r="Z26" s="47">
        <f t="shared" ca="1" si="3"/>
        <v>23</v>
      </c>
      <c r="AA26" s="47">
        <f t="shared" ca="1" si="4"/>
        <v>8.4946527777792653</v>
      </c>
      <c r="AB26" s="47">
        <f t="shared" ca="1" si="5"/>
        <v>23</v>
      </c>
      <c r="AC26" s="47">
        <f t="shared" ca="1" si="6"/>
        <v>15</v>
      </c>
      <c r="AD26" s="48">
        <f t="shared" ca="1" si="7"/>
        <v>-21.494652777779265</v>
      </c>
      <c r="AE26" s="42" t="str">
        <f t="shared" ca="1" si="8"/>
        <v>VENCIDO</v>
      </c>
    </row>
    <row r="27" spans="1:31" customFormat="1" ht="15" x14ac:dyDescent="0.25">
      <c r="A27" s="110">
        <v>23535734</v>
      </c>
      <c r="B27" s="39" t="e">
        <f>VLOOKUP(A27,[1]BASE!$A:$A,1,0)</f>
        <v>#N/A</v>
      </c>
      <c r="C27" s="39" t="e">
        <f>VLOOKUP(A27,'INGRESO DIARIO'!A:A,1,0)</f>
        <v>#N/A</v>
      </c>
      <c r="D27" s="1" t="s">
        <v>1049</v>
      </c>
      <c r="E27" s="1" t="s">
        <v>409</v>
      </c>
      <c r="F27" s="41">
        <v>45910.488645833335</v>
      </c>
      <c r="G27" s="41">
        <v>45910.488668981481</v>
      </c>
      <c r="H27" s="1">
        <v>71276048</v>
      </c>
      <c r="I27" s="1" t="s">
        <v>1045</v>
      </c>
      <c r="J27" s="1" t="s">
        <v>1077</v>
      </c>
      <c r="K27" s="1" t="s">
        <v>15</v>
      </c>
      <c r="L27" s="1" t="s">
        <v>1050</v>
      </c>
      <c r="M27" s="1" t="s">
        <v>18</v>
      </c>
      <c r="N27" s="1" t="s">
        <v>26</v>
      </c>
      <c r="O27" s="1"/>
      <c r="P27" s="1" t="s">
        <v>17</v>
      </c>
      <c r="Q27" s="43">
        <v>45923</v>
      </c>
      <c r="R27" s="1"/>
      <c r="S27" s="1" t="s">
        <v>23</v>
      </c>
      <c r="T27" s="1" t="s">
        <v>5132</v>
      </c>
      <c r="U27" s="1"/>
      <c r="V27" s="1"/>
      <c r="W27" s="46">
        <f t="shared" si="0"/>
        <v>45918.488668981481</v>
      </c>
      <c r="X27" s="47">
        <f t="shared" si="1"/>
        <v>8</v>
      </c>
      <c r="Y27" s="47">
        <f t="shared" ca="1" si="2"/>
        <v>31.511331018518831</v>
      </c>
      <c r="Z27" s="47">
        <f t="shared" ca="1" si="3"/>
        <v>23</v>
      </c>
      <c r="AA27" s="47">
        <f t="shared" ca="1" si="4"/>
        <v>8.5113310185188311</v>
      </c>
      <c r="AB27" s="47">
        <f t="shared" ca="1" si="5"/>
        <v>23</v>
      </c>
      <c r="AC27" s="47">
        <f t="shared" ca="1" si="6"/>
        <v>15</v>
      </c>
      <c r="AD27" s="48">
        <f t="shared" ca="1" si="7"/>
        <v>-21.511331018518831</v>
      </c>
      <c r="AE27" s="42" t="str">
        <f t="shared" ca="1" si="8"/>
        <v>VENCIDO</v>
      </c>
    </row>
    <row r="28" spans="1:31" customFormat="1" ht="15" x14ac:dyDescent="0.25">
      <c r="A28" s="110">
        <v>23535846</v>
      </c>
      <c r="B28" s="39" t="e">
        <f>VLOOKUP(A28,[1]BASE!$A:$A,1,0)</f>
        <v>#N/A</v>
      </c>
      <c r="C28" s="39">
        <f>VLOOKUP(A28,'INGRESO DIARIO'!A:A,1,0)</f>
        <v>23535846</v>
      </c>
      <c r="D28" s="1" t="s">
        <v>1047</v>
      </c>
      <c r="E28" s="1" t="s">
        <v>409</v>
      </c>
      <c r="F28" s="41">
        <v>45910.542442129627</v>
      </c>
      <c r="G28" s="41">
        <v>45919.564293981479</v>
      </c>
      <c r="H28" s="1">
        <v>71276048</v>
      </c>
      <c r="I28" s="1" t="s">
        <v>1045</v>
      </c>
      <c r="J28" s="1" t="s">
        <v>1077</v>
      </c>
      <c r="K28" s="1" t="s">
        <v>15</v>
      </c>
      <c r="L28" s="1" t="s">
        <v>1048</v>
      </c>
      <c r="M28" s="1" t="s">
        <v>18</v>
      </c>
      <c r="N28" s="1" t="s">
        <v>26</v>
      </c>
      <c r="O28" s="1"/>
      <c r="P28" s="1" t="s">
        <v>17</v>
      </c>
      <c r="Q28" s="43">
        <v>45923</v>
      </c>
      <c r="R28" s="1"/>
      <c r="S28" s="1" t="s">
        <v>23</v>
      </c>
      <c r="T28" s="1" t="s">
        <v>5133</v>
      </c>
      <c r="U28" s="1"/>
      <c r="V28" s="1"/>
      <c r="W28" s="46">
        <f t="shared" si="0"/>
        <v>45927.564293981479</v>
      </c>
      <c r="X28" s="47">
        <f t="shared" si="1"/>
        <v>8</v>
      </c>
      <c r="Y28" s="47">
        <f t="shared" ca="1" si="2"/>
        <v>22.435706018521159</v>
      </c>
      <c r="Z28" s="47">
        <f t="shared" ca="1" si="3"/>
        <v>16</v>
      </c>
      <c r="AA28" s="47">
        <f t="shared" ca="1" si="4"/>
        <v>6.4357060185211594</v>
      </c>
      <c r="AB28" s="47">
        <f t="shared" ca="1" si="5"/>
        <v>16</v>
      </c>
      <c r="AC28" s="47">
        <f t="shared" ca="1" si="6"/>
        <v>8</v>
      </c>
      <c r="AD28" s="48">
        <f t="shared" ca="1" si="7"/>
        <v>-12.435706018521159</v>
      </c>
      <c r="AE28" s="42" t="str">
        <f t="shared" ca="1" si="8"/>
        <v>VENCIDO</v>
      </c>
    </row>
    <row r="29" spans="1:31" customFormat="1" ht="15" x14ac:dyDescent="0.25">
      <c r="A29" s="110">
        <v>23540402</v>
      </c>
      <c r="B29" s="39" t="e">
        <f>VLOOKUP(A29,[1]BASE!$A:$A,1,0)</f>
        <v>#N/A</v>
      </c>
      <c r="C29" s="39">
        <f>VLOOKUP(A29,'INGRESO DIARIO'!A:A,1,0)</f>
        <v>23540402</v>
      </c>
      <c r="D29" s="40" t="s">
        <v>3661</v>
      </c>
      <c r="E29" s="1" t="s">
        <v>19</v>
      </c>
      <c r="F29" s="41">
        <v>45916.372025462966</v>
      </c>
      <c r="G29" s="41">
        <v>45922.601215277777</v>
      </c>
      <c r="H29" s="1">
        <v>71731627</v>
      </c>
      <c r="I29" s="1" t="s">
        <v>3526</v>
      </c>
      <c r="J29" s="1" t="s">
        <v>3630</v>
      </c>
      <c r="K29" s="1" t="s">
        <v>15</v>
      </c>
      <c r="L29" s="1" t="s">
        <v>3527</v>
      </c>
      <c r="M29" s="1" t="s">
        <v>16</v>
      </c>
      <c r="N29" s="1" t="s">
        <v>20</v>
      </c>
      <c r="O29" s="1"/>
      <c r="P29" s="1"/>
      <c r="Q29" s="43">
        <v>45923</v>
      </c>
      <c r="R29" s="1"/>
      <c r="S29" s="1" t="s">
        <v>21</v>
      </c>
      <c r="T29" s="1" t="s">
        <v>5120</v>
      </c>
      <c r="U29" s="1" t="s">
        <v>17</v>
      </c>
      <c r="V29" s="1" t="s">
        <v>475</v>
      </c>
      <c r="W29" s="133">
        <f t="shared" si="0"/>
        <v>45926.601215277777</v>
      </c>
      <c r="X29" s="134">
        <f t="shared" si="1"/>
        <v>4</v>
      </c>
      <c r="Y29" s="134">
        <f t="shared" ca="1" si="2"/>
        <v>19.398784722223354</v>
      </c>
      <c r="Z29" s="134">
        <f t="shared" ca="1" si="3"/>
        <v>15</v>
      </c>
      <c r="AA29" s="134">
        <f t="shared" ca="1" si="4"/>
        <v>4.398784722223354</v>
      </c>
      <c r="AB29" s="134">
        <f t="shared" ca="1" si="5"/>
        <v>15</v>
      </c>
      <c r="AC29" s="134">
        <f t="shared" ca="1" si="6"/>
        <v>11</v>
      </c>
      <c r="AD29" s="135">
        <f t="shared" ca="1" si="7"/>
        <v>-13.398784722223354</v>
      </c>
      <c r="AE29" s="127" t="str">
        <f t="shared" ca="1" si="8"/>
        <v>VENCIDO</v>
      </c>
    </row>
    <row r="30" spans="1:31" customFormat="1" ht="15" x14ac:dyDescent="0.25">
      <c r="A30" s="110">
        <v>23540430</v>
      </c>
      <c r="B30" s="39" t="e">
        <f>VLOOKUP(A30,[1]BASE!$A:$A,1,0)</f>
        <v>#N/A</v>
      </c>
      <c r="C30" s="39">
        <f>VLOOKUP(A30,'INGRESO DIARIO'!A:A,1,0)</f>
        <v>23540430</v>
      </c>
      <c r="D30" s="40" t="s">
        <v>3662</v>
      </c>
      <c r="E30" s="1" t="s">
        <v>19</v>
      </c>
      <c r="F30" s="41">
        <v>45916.38484953704</v>
      </c>
      <c r="G30" s="41">
        <v>45922.599849537037</v>
      </c>
      <c r="H30" s="1">
        <v>71731627</v>
      </c>
      <c r="I30" s="1" t="s">
        <v>3526</v>
      </c>
      <c r="J30" s="1" t="s">
        <v>3630</v>
      </c>
      <c r="K30" s="1" t="s">
        <v>15</v>
      </c>
      <c r="L30" s="1" t="s">
        <v>3531</v>
      </c>
      <c r="M30" s="1" t="s">
        <v>16</v>
      </c>
      <c r="N30" s="1" t="s">
        <v>20</v>
      </c>
      <c r="O30" s="1"/>
      <c r="P30" s="1"/>
      <c r="Q30" s="43">
        <v>45923</v>
      </c>
      <c r="R30" s="1"/>
      <c r="S30" s="1" t="s">
        <v>21</v>
      </c>
      <c r="T30" s="1" t="s">
        <v>5119</v>
      </c>
      <c r="U30" s="1" t="s">
        <v>17</v>
      </c>
      <c r="V30" s="1" t="s">
        <v>475</v>
      </c>
      <c r="W30" s="133">
        <f t="shared" si="0"/>
        <v>45926.599849537037</v>
      </c>
      <c r="X30" s="134">
        <f t="shared" si="1"/>
        <v>4</v>
      </c>
      <c r="Y30" s="134">
        <f t="shared" ca="1" si="2"/>
        <v>19.400150462963211</v>
      </c>
      <c r="Z30" s="134">
        <f t="shared" ca="1" si="3"/>
        <v>15</v>
      </c>
      <c r="AA30" s="134">
        <f t="shared" ca="1" si="4"/>
        <v>4.4001504629632109</v>
      </c>
      <c r="AB30" s="134">
        <f t="shared" ca="1" si="5"/>
        <v>15</v>
      </c>
      <c r="AC30" s="134">
        <f t="shared" ca="1" si="6"/>
        <v>11</v>
      </c>
      <c r="AD30" s="135">
        <f t="shared" ca="1" si="7"/>
        <v>-13.400150462963211</v>
      </c>
      <c r="AE30" s="127" t="str">
        <f t="shared" ca="1" si="8"/>
        <v>VENCIDO</v>
      </c>
    </row>
    <row r="31" spans="1:31" customFormat="1" ht="15" x14ac:dyDescent="0.25">
      <c r="A31" s="110">
        <v>23535645</v>
      </c>
      <c r="B31" s="39" t="e">
        <f>VLOOKUP(A31,[1]BASE!$A:$A,1,0)</f>
        <v>#N/A</v>
      </c>
      <c r="C31" s="39">
        <f>VLOOKUP(A31,'INGRESO DIARIO'!A:A,1,0)</f>
        <v>23535645</v>
      </c>
      <c r="D31" s="1" t="s">
        <v>1041</v>
      </c>
      <c r="E31" s="1" t="s">
        <v>409</v>
      </c>
      <c r="F31" s="41">
        <v>45910.449432870373</v>
      </c>
      <c r="G31" s="41">
        <v>45922.404085648152</v>
      </c>
      <c r="H31" s="1">
        <v>1036613932</v>
      </c>
      <c r="I31" s="1" t="s">
        <v>1042</v>
      </c>
      <c r="J31" s="1" t="s">
        <v>1076</v>
      </c>
      <c r="K31" s="1" t="s">
        <v>15</v>
      </c>
      <c r="L31" s="1" t="s">
        <v>1043</v>
      </c>
      <c r="M31" s="1" t="s">
        <v>18</v>
      </c>
      <c r="N31" s="1" t="s">
        <v>26</v>
      </c>
      <c r="O31" s="1"/>
      <c r="P31" s="1" t="s">
        <v>17</v>
      </c>
      <c r="Q31" s="43">
        <v>45923</v>
      </c>
      <c r="R31" s="1"/>
      <c r="S31" s="1" t="s">
        <v>23</v>
      </c>
      <c r="T31" s="1" t="s">
        <v>5153</v>
      </c>
      <c r="U31" s="1"/>
      <c r="V31" s="1"/>
      <c r="W31" s="46">
        <f t="shared" si="0"/>
        <v>45930.404085648152</v>
      </c>
      <c r="X31" s="47">
        <f t="shared" si="1"/>
        <v>8</v>
      </c>
      <c r="Y31" s="47">
        <f t="shared" ca="1" si="2"/>
        <v>19.595914351848478</v>
      </c>
      <c r="Z31" s="47">
        <f t="shared" ca="1" si="3"/>
        <v>15</v>
      </c>
      <c r="AA31" s="47">
        <f t="shared" ca="1" si="4"/>
        <v>4.595914351848478</v>
      </c>
      <c r="AB31" s="47">
        <f t="shared" ca="1" si="5"/>
        <v>15</v>
      </c>
      <c r="AC31" s="47">
        <f t="shared" ca="1" si="6"/>
        <v>7</v>
      </c>
      <c r="AD31" s="48">
        <f t="shared" ca="1" si="7"/>
        <v>-9.595914351848478</v>
      </c>
      <c r="AE31" s="42" t="str">
        <f t="shared" ca="1" si="8"/>
        <v>VENCIDO</v>
      </c>
    </row>
    <row r="32" spans="1:31" customFormat="1" ht="15" x14ac:dyDescent="0.25">
      <c r="A32" s="126">
        <v>23516888</v>
      </c>
      <c r="B32" s="128" t="e">
        <f>VLOOKUP(A32,[1]BASE!$A:$A,1,0)</f>
        <v>#N/A</v>
      </c>
      <c r="C32" s="128" t="e">
        <f>VLOOKUP(A32,'INGRESO DIARIO'!A:A,1,0)</f>
        <v>#N/A</v>
      </c>
      <c r="D32" s="136" t="s">
        <v>3101</v>
      </c>
      <c r="E32" s="129" t="s">
        <v>19</v>
      </c>
      <c r="F32" s="130">
        <v>45896.660520833335</v>
      </c>
      <c r="G32" s="130">
        <v>45901.906585648147</v>
      </c>
      <c r="H32" s="129">
        <v>21658825</v>
      </c>
      <c r="I32" s="129" t="s">
        <v>1867</v>
      </c>
      <c r="J32" s="129" t="s">
        <v>2790</v>
      </c>
      <c r="K32" s="129" t="s">
        <v>15</v>
      </c>
      <c r="L32" s="129" t="s">
        <v>1871</v>
      </c>
      <c r="M32" s="129" t="s">
        <v>16</v>
      </c>
      <c r="N32" s="129" t="s">
        <v>22</v>
      </c>
      <c r="O32" s="129"/>
      <c r="P32" s="129"/>
      <c r="Q32" s="132">
        <v>45923</v>
      </c>
      <c r="R32" s="129"/>
      <c r="S32" s="129" t="s">
        <v>21</v>
      </c>
      <c r="T32" s="129" t="s">
        <v>5125</v>
      </c>
      <c r="U32" s="129"/>
      <c r="V32" s="129"/>
      <c r="W32" s="133">
        <f t="shared" si="0"/>
        <v>45905.906585648147</v>
      </c>
      <c r="X32" s="134">
        <f t="shared" si="1"/>
        <v>4</v>
      </c>
      <c r="Y32" s="134">
        <f t="shared" ca="1" si="2"/>
        <v>40.093414351853426</v>
      </c>
      <c r="Z32" s="134">
        <f t="shared" ca="1" si="3"/>
        <v>30</v>
      </c>
      <c r="AA32" s="134">
        <f t="shared" ca="1" si="4"/>
        <v>10.093414351853426</v>
      </c>
      <c r="AB32" s="134">
        <f t="shared" ca="1" si="5"/>
        <v>30</v>
      </c>
      <c r="AC32" s="134">
        <f t="shared" ca="1" si="6"/>
        <v>26</v>
      </c>
      <c r="AD32" s="135">
        <f t="shared" ca="1" si="7"/>
        <v>-34.093414351853426</v>
      </c>
      <c r="AE32" s="127" t="str">
        <f t="shared" ca="1" si="8"/>
        <v>VENCIDO</v>
      </c>
    </row>
    <row r="33" spans="1:31" customFormat="1" ht="15" x14ac:dyDescent="0.25">
      <c r="A33" s="126">
        <v>23518224</v>
      </c>
      <c r="B33" s="128" t="e">
        <f>VLOOKUP(A33,[1]BASE!$A:$A,1,0)</f>
        <v>#N/A</v>
      </c>
      <c r="C33" s="128" t="e">
        <f>VLOOKUP(A33,'INGRESO DIARIO'!A:A,1,0)</f>
        <v>#N/A</v>
      </c>
      <c r="D33" s="136" t="s">
        <v>3105</v>
      </c>
      <c r="E33" s="129" t="s">
        <v>19</v>
      </c>
      <c r="F33" s="130">
        <v>45897.290844907409</v>
      </c>
      <c r="G33" s="130">
        <v>45901.906909722224</v>
      </c>
      <c r="H33" s="129">
        <v>1146439246</v>
      </c>
      <c r="I33" s="129" t="s">
        <v>1918</v>
      </c>
      <c r="J33" s="129" t="s">
        <v>2798</v>
      </c>
      <c r="K33" s="129" t="s">
        <v>15</v>
      </c>
      <c r="L33" s="129" t="s">
        <v>1921</v>
      </c>
      <c r="M33" s="129" t="s">
        <v>16</v>
      </c>
      <c r="N33" s="129" t="s">
        <v>20</v>
      </c>
      <c r="O33" s="129"/>
      <c r="P33" s="129"/>
      <c r="Q33" s="132">
        <v>45923</v>
      </c>
      <c r="R33" s="129"/>
      <c r="S33" s="129" t="s">
        <v>21</v>
      </c>
      <c r="T33" s="129" t="s">
        <v>5121</v>
      </c>
      <c r="U33" s="129"/>
      <c r="V33" s="129"/>
      <c r="W33" s="133">
        <f t="shared" si="0"/>
        <v>45905.906909722224</v>
      </c>
      <c r="X33" s="134">
        <f t="shared" si="1"/>
        <v>4</v>
      </c>
      <c r="Y33" s="134">
        <f t="shared" ca="1" si="2"/>
        <v>40.093090277776355</v>
      </c>
      <c r="Z33" s="134">
        <f t="shared" ca="1" si="3"/>
        <v>30</v>
      </c>
      <c r="AA33" s="134">
        <f t="shared" ca="1" si="4"/>
        <v>10.093090277776355</v>
      </c>
      <c r="AB33" s="134">
        <f t="shared" ca="1" si="5"/>
        <v>30</v>
      </c>
      <c r="AC33" s="134">
        <f t="shared" ca="1" si="6"/>
        <v>26</v>
      </c>
      <c r="AD33" s="135">
        <f t="shared" ca="1" si="7"/>
        <v>-34.093090277776355</v>
      </c>
      <c r="AE33" s="127" t="str">
        <f t="shared" ca="1" si="8"/>
        <v>VENCIDO</v>
      </c>
    </row>
    <row r="34" spans="1:31" customFormat="1" ht="15" x14ac:dyDescent="0.25">
      <c r="A34" s="126">
        <v>23521142</v>
      </c>
      <c r="B34" s="128" t="e">
        <f>VLOOKUP(A34,[1]BASE!$A:$A,1,0)</f>
        <v>#N/A</v>
      </c>
      <c r="C34" s="128" t="e">
        <f>VLOOKUP(A34,'INGRESO DIARIO'!A:A,1,0)</f>
        <v>#N/A</v>
      </c>
      <c r="D34" s="136" t="s">
        <v>3115</v>
      </c>
      <c r="E34" s="129" t="s">
        <v>19</v>
      </c>
      <c r="F34" s="130">
        <v>45896.706469907411</v>
      </c>
      <c r="G34" s="130">
        <v>45901.906909722224</v>
      </c>
      <c r="H34" s="129">
        <v>8309781</v>
      </c>
      <c r="I34" s="129" t="s">
        <v>2027</v>
      </c>
      <c r="J34" s="129" t="s">
        <v>2818</v>
      </c>
      <c r="K34" s="129" t="s">
        <v>15</v>
      </c>
      <c r="L34" s="129" t="s">
        <v>2031</v>
      </c>
      <c r="M34" s="129" t="s">
        <v>16</v>
      </c>
      <c r="N34" s="129" t="s">
        <v>22</v>
      </c>
      <c r="O34" s="129"/>
      <c r="P34" s="129"/>
      <c r="Q34" s="132">
        <v>45923</v>
      </c>
      <c r="R34" s="129"/>
      <c r="S34" s="129" t="s">
        <v>21</v>
      </c>
      <c r="T34" s="129" t="s">
        <v>5127</v>
      </c>
      <c r="U34" s="129"/>
      <c r="V34" s="129"/>
      <c r="W34" s="133">
        <f t="shared" ref="W34:W65" si="9">+IF(M34="RURAL",(G34+8),IF(M34="URBANA",(G34+4),""))</f>
        <v>45905.906909722224</v>
      </c>
      <c r="X34" s="134">
        <f t="shared" si="1"/>
        <v>4</v>
      </c>
      <c r="Y34" s="134">
        <f t="shared" ca="1" si="2"/>
        <v>40.093090277776355</v>
      </c>
      <c r="Z34" s="134">
        <f t="shared" ca="1" si="3"/>
        <v>30</v>
      </c>
      <c r="AA34" s="134">
        <f t="shared" ca="1" si="4"/>
        <v>10.093090277776355</v>
      </c>
      <c r="AB34" s="134">
        <f t="shared" ca="1" si="5"/>
        <v>30</v>
      </c>
      <c r="AC34" s="134">
        <f t="shared" ca="1" si="6"/>
        <v>26</v>
      </c>
      <c r="AD34" s="135">
        <f t="shared" ca="1" si="7"/>
        <v>-34.093090277776355</v>
      </c>
      <c r="AE34" s="127" t="str">
        <f t="shared" ca="1" si="8"/>
        <v>VENCIDO</v>
      </c>
    </row>
    <row r="35" spans="1:31" customFormat="1" ht="15" x14ac:dyDescent="0.25">
      <c r="A35" s="126">
        <v>23521421</v>
      </c>
      <c r="B35" s="128" t="e">
        <f>VLOOKUP(A35,[1]BASE!$A:$A,1,0)</f>
        <v>#N/A</v>
      </c>
      <c r="C35" s="128" t="e">
        <f>VLOOKUP(A35,'INGRESO DIARIO'!A:A,1,0)</f>
        <v>#N/A</v>
      </c>
      <c r="D35" s="136" t="s">
        <v>3117</v>
      </c>
      <c r="E35" s="129" t="s">
        <v>19</v>
      </c>
      <c r="F35" s="130">
        <v>45899.369351851848</v>
      </c>
      <c r="G35" s="130">
        <v>45901.906909722224</v>
      </c>
      <c r="H35" s="129">
        <v>43514323</v>
      </c>
      <c r="I35" s="129" t="s">
        <v>2061</v>
      </c>
      <c r="J35" s="129" t="s">
        <v>2825</v>
      </c>
      <c r="K35" s="129" t="s">
        <v>15</v>
      </c>
      <c r="L35" s="129" t="s">
        <v>2065</v>
      </c>
      <c r="M35" s="129" t="s">
        <v>16</v>
      </c>
      <c r="N35" s="129" t="s">
        <v>22</v>
      </c>
      <c r="O35" s="129"/>
      <c r="P35" s="129"/>
      <c r="Q35" s="132">
        <v>45923</v>
      </c>
      <c r="R35" s="129"/>
      <c r="S35" s="129" t="s">
        <v>23</v>
      </c>
      <c r="T35" s="129" t="s">
        <v>3909</v>
      </c>
      <c r="U35" s="129"/>
      <c r="V35" s="129"/>
      <c r="W35" s="133">
        <f t="shared" si="9"/>
        <v>45905.906909722224</v>
      </c>
      <c r="X35" s="134">
        <f t="shared" si="1"/>
        <v>4</v>
      </c>
      <c r="Y35" s="134">
        <f t="shared" ca="1" si="2"/>
        <v>40.093090277776355</v>
      </c>
      <c r="Z35" s="134">
        <f t="shared" ca="1" si="3"/>
        <v>30</v>
      </c>
      <c r="AA35" s="134">
        <f t="shared" ca="1" si="4"/>
        <v>10.093090277776355</v>
      </c>
      <c r="AB35" s="134">
        <f t="shared" ca="1" si="5"/>
        <v>30</v>
      </c>
      <c r="AC35" s="134">
        <f t="shared" ca="1" si="6"/>
        <v>26</v>
      </c>
      <c r="AD35" s="135">
        <f t="shared" ca="1" si="7"/>
        <v>-34.093090277776355</v>
      </c>
      <c r="AE35" s="127" t="str">
        <f t="shared" ca="1" si="8"/>
        <v>VENCIDO</v>
      </c>
    </row>
    <row r="36" spans="1:31" customFormat="1" ht="15" x14ac:dyDescent="0.25">
      <c r="A36" s="126">
        <v>23524252</v>
      </c>
      <c r="B36" s="128" t="e">
        <f>VLOOKUP(A36,[1]BASE!$A:$A,1,0)</f>
        <v>#N/A</v>
      </c>
      <c r="C36" s="128" t="e">
        <f>VLOOKUP(A36,'INGRESO DIARIO'!A:A,1,0)</f>
        <v>#N/A</v>
      </c>
      <c r="D36" s="136" t="s">
        <v>3139</v>
      </c>
      <c r="E36" s="129" t="s">
        <v>19</v>
      </c>
      <c r="F36" s="130">
        <v>45896.507430555554</v>
      </c>
      <c r="G36" s="130">
        <v>45901.906886574077</v>
      </c>
      <c r="H36" s="129">
        <v>43155150</v>
      </c>
      <c r="I36" s="129" t="s">
        <v>2167</v>
      </c>
      <c r="J36" s="129" t="s">
        <v>2843</v>
      </c>
      <c r="K36" s="129" t="s">
        <v>15</v>
      </c>
      <c r="L36" s="129" t="s">
        <v>2281</v>
      </c>
      <c r="M36" s="129" t="s">
        <v>16</v>
      </c>
      <c r="N36" s="129" t="s">
        <v>22</v>
      </c>
      <c r="O36" s="129"/>
      <c r="P36" s="129" t="s">
        <v>4702</v>
      </c>
      <c r="Q36" s="132">
        <v>45923</v>
      </c>
      <c r="R36" s="129"/>
      <c r="S36" s="129" t="s">
        <v>753</v>
      </c>
      <c r="T36" s="129"/>
      <c r="U36" s="129"/>
      <c r="V36" s="129"/>
      <c r="W36" s="133">
        <f t="shared" si="9"/>
        <v>45905.906886574077</v>
      </c>
      <c r="X36" s="134">
        <f t="shared" si="1"/>
        <v>4</v>
      </c>
      <c r="Y36" s="134">
        <f t="shared" ca="1" si="2"/>
        <v>40.093113425922638</v>
      </c>
      <c r="Z36" s="134">
        <f t="shared" ca="1" si="3"/>
        <v>30</v>
      </c>
      <c r="AA36" s="134">
        <f t="shared" ca="1" si="4"/>
        <v>10.093113425922638</v>
      </c>
      <c r="AB36" s="134">
        <f t="shared" ca="1" si="5"/>
        <v>30</v>
      </c>
      <c r="AC36" s="134">
        <f t="shared" ca="1" si="6"/>
        <v>26</v>
      </c>
      <c r="AD36" s="135">
        <f t="shared" ca="1" si="7"/>
        <v>-34.093113425922638</v>
      </c>
      <c r="AE36" s="127" t="str">
        <f t="shared" si="8"/>
        <v>EJECUTADO</v>
      </c>
    </row>
    <row r="37" spans="1:31" customFormat="1" ht="15" x14ac:dyDescent="0.25">
      <c r="A37" s="126">
        <v>23527646</v>
      </c>
      <c r="B37" s="128" t="e">
        <f>VLOOKUP(A37,[1]BASE!$A:$A,1,0)</f>
        <v>#N/A</v>
      </c>
      <c r="C37" s="128" t="e">
        <f>VLOOKUP(A37,'INGRESO DIARIO'!A:A,1,0)</f>
        <v>#N/A</v>
      </c>
      <c r="D37" s="136" t="s">
        <v>3176</v>
      </c>
      <c r="E37" s="129" t="s">
        <v>19</v>
      </c>
      <c r="F37" s="130">
        <v>45901.436886574076</v>
      </c>
      <c r="G37" s="130">
        <v>45901.90693287037</v>
      </c>
      <c r="H37" s="129">
        <v>1128480617</v>
      </c>
      <c r="I37" s="129" t="s">
        <v>2605</v>
      </c>
      <c r="J37" s="129" t="s">
        <v>2913</v>
      </c>
      <c r="K37" s="129" t="s">
        <v>15</v>
      </c>
      <c r="L37" s="129" t="s">
        <v>2609</v>
      </c>
      <c r="M37" s="129" t="s">
        <v>16</v>
      </c>
      <c r="N37" s="129" t="s">
        <v>22</v>
      </c>
      <c r="O37" s="129"/>
      <c r="P37" s="129"/>
      <c r="Q37" s="132">
        <v>45923</v>
      </c>
      <c r="R37" s="129"/>
      <c r="S37" s="129" t="s">
        <v>23</v>
      </c>
      <c r="T37" s="129" t="s">
        <v>5138</v>
      </c>
      <c r="U37" s="129"/>
      <c r="V37" s="129"/>
      <c r="W37" s="133">
        <f t="shared" si="9"/>
        <v>45905.90693287037</v>
      </c>
      <c r="X37" s="134">
        <f t="shared" si="1"/>
        <v>4</v>
      </c>
      <c r="Y37" s="134">
        <f t="shared" ca="1" si="2"/>
        <v>40.093067129630072</v>
      </c>
      <c r="Z37" s="134">
        <f t="shared" ca="1" si="3"/>
        <v>30</v>
      </c>
      <c r="AA37" s="134">
        <f t="shared" ca="1" si="4"/>
        <v>10.093067129630072</v>
      </c>
      <c r="AB37" s="134">
        <f t="shared" ca="1" si="5"/>
        <v>30</v>
      </c>
      <c r="AC37" s="134">
        <f t="shared" ca="1" si="6"/>
        <v>26</v>
      </c>
      <c r="AD37" s="135">
        <f t="shared" ca="1" si="7"/>
        <v>-34.093067129630072</v>
      </c>
      <c r="AE37" s="127" t="str">
        <f t="shared" ca="1" si="8"/>
        <v>VENCIDO</v>
      </c>
    </row>
    <row r="38" spans="1:31" customFormat="1" ht="15" x14ac:dyDescent="0.25">
      <c r="A38" s="110">
        <v>23541459</v>
      </c>
      <c r="B38" s="39" t="e">
        <f>VLOOKUP(A38,[1]BASE!$A:$A,1,0)</f>
        <v>#N/A</v>
      </c>
      <c r="C38" s="39" t="e">
        <f>VLOOKUP(A38,'INGRESO DIARIO'!A:A,1,0)</f>
        <v>#N/A</v>
      </c>
      <c r="D38" s="40" t="s">
        <v>3884</v>
      </c>
      <c r="E38" s="1" t="s">
        <v>19</v>
      </c>
      <c r="F38" s="41">
        <v>45917.461574074077</v>
      </c>
      <c r="G38" s="41">
        <v>45917.461608796293</v>
      </c>
      <c r="H38" s="1">
        <v>1128480617</v>
      </c>
      <c r="I38" s="1" t="s">
        <v>3806</v>
      </c>
      <c r="J38" s="1" t="s">
        <v>3859</v>
      </c>
      <c r="K38" s="1" t="s">
        <v>15</v>
      </c>
      <c r="L38" s="1" t="s">
        <v>3807</v>
      </c>
      <c r="M38" s="1" t="s">
        <v>16</v>
      </c>
      <c r="N38" s="1" t="s">
        <v>22</v>
      </c>
      <c r="O38" s="1"/>
      <c r="P38" s="1" t="s">
        <v>17</v>
      </c>
      <c r="Q38" s="43">
        <v>45923</v>
      </c>
      <c r="R38" s="1"/>
      <c r="S38" s="1" t="s">
        <v>23</v>
      </c>
      <c r="T38" s="1" t="s">
        <v>5145</v>
      </c>
      <c r="U38" s="1"/>
      <c r="V38" s="1"/>
      <c r="W38" s="133">
        <f t="shared" si="9"/>
        <v>45921.461608796293</v>
      </c>
      <c r="X38" s="134">
        <f t="shared" si="1"/>
        <v>4</v>
      </c>
      <c r="Y38" s="134">
        <f t="shared" ca="1" si="2"/>
        <v>24.538391203706851</v>
      </c>
      <c r="Z38" s="134">
        <f t="shared" ca="1" si="3"/>
        <v>18</v>
      </c>
      <c r="AA38" s="134">
        <f t="shared" ca="1" si="4"/>
        <v>6.5383912037068512</v>
      </c>
      <c r="AB38" s="134">
        <f t="shared" ca="1" si="5"/>
        <v>18</v>
      </c>
      <c r="AC38" s="134">
        <f t="shared" ca="1" si="6"/>
        <v>14</v>
      </c>
      <c r="AD38" s="135">
        <f t="shared" ca="1" si="7"/>
        <v>-18.538391203706851</v>
      </c>
      <c r="AE38" s="127" t="str">
        <f t="shared" ca="1" si="8"/>
        <v>VENCIDO</v>
      </c>
    </row>
    <row r="39" spans="1:31" customFormat="1" ht="15" x14ac:dyDescent="0.25">
      <c r="A39" s="110">
        <v>23541085</v>
      </c>
      <c r="B39" s="39" t="e">
        <f>VLOOKUP(A39,[1]BASE!$A:$A,1,0)</f>
        <v>#N/A</v>
      </c>
      <c r="C39" s="39">
        <f>VLOOKUP(A39,'INGRESO DIARIO'!A:A,1,0)</f>
        <v>23541085</v>
      </c>
      <c r="D39" s="1" t="s">
        <v>3816</v>
      </c>
      <c r="E39" s="1" t="s">
        <v>19</v>
      </c>
      <c r="F39" s="41">
        <v>45916.698101851849</v>
      </c>
      <c r="G39" s="41">
        <v>45916.698136574072</v>
      </c>
      <c r="H39" s="1">
        <v>25195274</v>
      </c>
      <c r="I39" s="1" t="s">
        <v>3817</v>
      </c>
      <c r="J39" s="1" t="s">
        <v>3862</v>
      </c>
      <c r="K39" s="1" t="s">
        <v>15</v>
      </c>
      <c r="L39" s="1" t="s">
        <v>3818</v>
      </c>
      <c r="M39" s="1" t="s">
        <v>18</v>
      </c>
      <c r="N39" s="1" t="s">
        <v>22</v>
      </c>
      <c r="O39" s="1"/>
      <c r="P39" s="1" t="s">
        <v>17</v>
      </c>
      <c r="Q39" s="43">
        <v>45923</v>
      </c>
      <c r="R39" s="1"/>
      <c r="S39" s="1" t="s">
        <v>23</v>
      </c>
      <c r="T39" s="1" t="s">
        <v>5142</v>
      </c>
      <c r="U39" s="1"/>
      <c r="V39" s="1"/>
      <c r="W39" s="133">
        <f t="shared" si="9"/>
        <v>45924.698136574072</v>
      </c>
      <c r="X39" s="134">
        <f t="shared" si="1"/>
        <v>8</v>
      </c>
      <c r="Y39" s="134">
        <f t="shared" ca="1" si="2"/>
        <v>25.301863425927877</v>
      </c>
      <c r="Z39" s="134">
        <f t="shared" ca="1" si="3"/>
        <v>19</v>
      </c>
      <c r="AA39" s="134">
        <f t="shared" ca="1" si="4"/>
        <v>6.301863425927877</v>
      </c>
      <c r="AB39" s="134">
        <f t="shared" ca="1" si="5"/>
        <v>19</v>
      </c>
      <c r="AC39" s="134">
        <f t="shared" ca="1" si="6"/>
        <v>11</v>
      </c>
      <c r="AD39" s="135">
        <f t="shared" ca="1" si="7"/>
        <v>-15.301863425927877</v>
      </c>
      <c r="AE39" s="127" t="str">
        <f t="shared" ca="1" si="8"/>
        <v>VENCIDO</v>
      </c>
    </row>
    <row r="40" spans="1:31" customFormat="1" ht="15" x14ac:dyDescent="0.25">
      <c r="A40" s="110">
        <v>23542420</v>
      </c>
      <c r="B40" s="39" t="e">
        <f>VLOOKUP(A40,[1]BASE!$A:$A,1,0)</f>
        <v>#N/A</v>
      </c>
      <c r="C40" s="39">
        <f>VLOOKUP(A40,'INGRESO DIARIO'!A:A,1,0)</f>
        <v>23542420</v>
      </c>
      <c r="D40" s="40" t="s">
        <v>4082</v>
      </c>
      <c r="E40" s="1" t="s">
        <v>19</v>
      </c>
      <c r="F40" s="41">
        <v>45918.375347222223</v>
      </c>
      <c r="G40" s="41">
        <v>45918.375381944446</v>
      </c>
      <c r="H40" s="1">
        <v>39213422</v>
      </c>
      <c r="I40" s="1" t="s">
        <v>3957</v>
      </c>
      <c r="J40" s="1" t="s">
        <v>4052</v>
      </c>
      <c r="K40" s="1" t="s">
        <v>15</v>
      </c>
      <c r="L40" s="1" t="s">
        <v>3958</v>
      </c>
      <c r="M40" s="1" t="s">
        <v>16</v>
      </c>
      <c r="N40" s="1" t="s">
        <v>20</v>
      </c>
      <c r="O40" s="1"/>
      <c r="P40" s="1" t="s">
        <v>17</v>
      </c>
      <c r="Q40" s="43">
        <v>45923</v>
      </c>
      <c r="R40" s="1"/>
      <c r="S40" s="1" t="s">
        <v>23</v>
      </c>
      <c r="T40" s="1" t="s">
        <v>5148</v>
      </c>
      <c r="U40" s="1" t="s">
        <v>17</v>
      </c>
      <c r="V40" s="1" t="s">
        <v>17</v>
      </c>
      <c r="W40" s="133">
        <f t="shared" si="9"/>
        <v>45922.375381944446</v>
      </c>
      <c r="X40" s="134">
        <f t="shared" si="1"/>
        <v>4</v>
      </c>
      <c r="Y40" s="134">
        <f t="shared" ca="1" si="2"/>
        <v>23.624618055553583</v>
      </c>
      <c r="Z40" s="134">
        <f t="shared" ca="1" si="3"/>
        <v>17</v>
      </c>
      <c r="AA40" s="134">
        <f t="shared" ca="1" si="4"/>
        <v>6.624618055553583</v>
      </c>
      <c r="AB40" s="134">
        <f t="shared" ca="1" si="5"/>
        <v>17</v>
      </c>
      <c r="AC40" s="134">
        <f t="shared" ca="1" si="6"/>
        <v>13</v>
      </c>
      <c r="AD40" s="135">
        <f t="shared" ca="1" si="7"/>
        <v>-17.624618055553583</v>
      </c>
      <c r="AE40" s="127" t="str">
        <f t="shared" ca="1" si="8"/>
        <v>VENCIDO</v>
      </c>
    </row>
    <row r="41" spans="1:31" customFormat="1" ht="15" x14ac:dyDescent="0.25">
      <c r="A41" s="110">
        <v>23542542</v>
      </c>
      <c r="B41" s="39" t="e">
        <f>VLOOKUP(A41,[1]BASE!$A:$A,1,0)</f>
        <v>#N/A</v>
      </c>
      <c r="C41" s="39">
        <f>VLOOKUP(A41,'INGRESO DIARIO'!A:A,1,0)</f>
        <v>23542542</v>
      </c>
      <c r="D41" s="40" t="s">
        <v>5155</v>
      </c>
      <c r="E41" s="1" t="s">
        <v>19</v>
      </c>
      <c r="F41" s="41">
        <v>45918.434687499997</v>
      </c>
      <c r="G41" s="41">
        <v>45918.43472222222</v>
      </c>
      <c r="H41" s="1">
        <v>1193429057</v>
      </c>
      <c r="I41" s="1" t="s">
        <v>3962</v>
      </c>
      <c r="J41" s="1" t="s">
        <v>4053</v>
      </c>
      <c r="K41" s="1" t="s">
        <v>15</v>
      </c>
      <c r="L41" s="1" t="s">
        <v>3963</v>
      </c>
      <c r="M41" s="1" t="s">
        <v>16</v>
      </c>
      <c r="N41" s="1" t="s">
        <v>22</v>
      </c>
      <c r="O41" s="1"/>
      <c r="P41" s="1" t="s">
        <v>17</v>
      </c>
      <c r="Q41" s="43">
        <v>45923</v>
      </c>
      <c r="R41" s="1"/>
      <c r="S41" s="1" t="s">
        <v>21</v>
      </c>
      <c r="T41" s="1" t="s">
        <v>5154</v>
      </c>
      <c r="U41" s="1" t="s">
        <v>17</v>
      </c>
      <c r="V41" s="1" t="s">
        <v>17</v>
      </c>
      <c r="W41" s="133">
        <f t="shared" si="9"/>
        <v>45922.43472222222</v>
      </c>
      <c r="X41" s="134">
        <f t="shared" si="1"/>
        <v>4</v>
      </c>
      <c r="Y41" s="134">
        <f t="shared" ca="1" si="2"/>
        <v>23.565277777779556</v>
      </c>
      <c r="Z41" s="134">
        <f t="shared" ca="1" si="3"/>
        <v>17</v>
      </c>
      <c r="AA41" s="134">
        <f t="shared" ca="1" si="4"/>
        <v>6.5652777777795563</v>
      </c>
      <c r="AB41" s="134">
        <f t="shared" ca="1" si="5"/>
        <v>17</v>
      </c>
      <c r="AC41" s="134">
        <f t="shared" ca="1" si="6"/>
        <v>13</v>
      </c>
      <c r="AD41" s="135">
        <f t="shared" ca="1" si="7"/>
        <v>-17.565277777779556</v>
      </c>
      <c r="AE41" s="127" t="str">
        <f t="shared" ca="1" si="8"/>
        <v>VENCIDO</v>
      </c>
    </row>
    <row r="42" spans="1:31" customFormat="1" ht="15" x14ac:dyDescent="0.25">
      <c r="A42" s="110">
        <v>23541705</v>
      </c>
      <c r="B42" s="39" t="e">
        <f>VLOOKUP(A42,[1]BASE!$A:$A,1,0)</f>
        <v>#N/A</v>
      </c>
      <c r="C42" s="39">
        <f>VLOOKUP(A42,'INGRESO DIARIO'!A:A,1,0)</f>
        <v>23541705</v>
      </c>
      <c r="D42" s="40" t="s">
        <v>4084</v>
      </c>
      <c r="E42" s="1" t="s">
        <v>19</v>
      </c>
      <c r="F42" s="41">
        <v>45917.616446759261</v>
      </c>
      <c r="G42" s="41">
        <v>45917.616516203707</v>
      </c>
      <c r="H42" s="1">
        <v>43816828</v>
      </c>
      <c r="I42" s="1" t="s">
        <v>3981</v>
      </c>
      <c r="J42" s="1" t="s">
        <v>4056</v>
      </c>
      <c r="K42" s="1" t="s">
        <v>15</v>
      </c>
      <c r="L42" s="1" t="s">
        <v>3982</v>
      </c>
      <c r="M42" s="1" t="s">
        <v>16</v>
      </c>
      <c r="N42" s="1" t="s">
        <v>22</v>
      </c>
      <c r="O42" s="1"/>
      <c r="P42" s="1" t="s">
        <v>17</v>
      </c>
      <c r="Q42" s="43">
        <v>45923</v>
      </c>
      <c r="R42" s="1"/>
      <c r="S42" s="1" t="s">
        <v>21</v>
      </c>
      <c r="T42" s="1" t="s">
        <v>5126</v>
      </c>
      <c r="U42" s="1" t="s">
        <v>17</v>
      </c>
      <c r="V42" s="1" t="s">
        <v>17</v>
      </c>
      <c r="W42" s="133">
        <f t="shared" si="9"/>
        <v>45921.616516203707</v>
      </c>
      <c r="X42" s="134">
        <f t="shared" si="1"/>
        <v>4</v>
      </c>
      <c r="Y42" s="134">
        <f t="shared" ca="1" si="2"/>
        <v>24.383483796293149</v>
      </c>
      <c r="Z42" s="134">
        <f t="shared" ca="1" si="3"/>
        <v>18</v>
      </c>
      <c r="AA42" s="134">
        <f t="shared" ca="1" si="4"/>
        <v>6.3834837962931488</v>
      </c>
      <c r="AB42" s="134">
        <f t="shared" ca="1" si="5"/>
        <v>18</v>
      </c>
      <c r="AC42" s="134">
        <f t="shared" ca="1" si="6"/>
        <v>14</v>
      </c>
      <c r="AD42" s="135">
        <f t="shared" ca="1" si="7"/>
        <v>-18.383483796293149</v>
      </c>
      <c r="AE42" s="127" t="str">
        <f t="shared" ca="1" si="8"/>
        <v>VENCIDO</v>
      </c>
    </row>
    <row r="43" spans="1:31" customFormat="1" ht="15" x14ac:dyDescent="0.25">
      <c r="A43" s="110">
        <v>23545380</v>
      </c>
      <c r="B43" s="39" t="e">
        <f>VLOOKUP(A43,[1]BASE!$A:$A,1,0)</f>
        <v>#N/A</v>
      </c>
      <c r="C43" s="39">
        <f>VLOOKUP(A43,'INGRESO DIARIO'!A:A,1,0)</f>
        <v>23545380</v>
      </c>
      <c r="D43" s="40" t="s">
        <v>4625</v>
      </c>
      <c r="E43" s="1" t="s">
        <v>19</v>
      </c>
      <c r="F43" s="41">
        <v>45922.368067129632</v>
      </c>
      <c r="G43" s="41">
        <v>45922.368113425924</v>
      </c>
      <c r="H43" s="1">
        <v>1022034121</v>
      </c>
      <c r="I43" s="1" t="s">
        <v>4219</v>
      </c>
      <c r="J43" s="1" t="s">
        <v>4575</v>
      </c>
      <c r="K43" s="1" t="s">
        <v>15</v>
      </c>
      <c r="L43" s="1" t="s">
        <v>4221</v>
      </c>
      <c r="M43" s="1" t="s">
        <v>16</v>
      </c>
      <c r="N43" s="1" t="s">
        <v>26</v>
      </c>
      <c r="O43" s="1"/>
      <c r="P43" s="1" t="s">
        <v>17</v>
      </c>
      <c r="Q43" s="43">
        <v>45923</v>
      </c>
      <c r="R43" s="1"/>
      <c r="S43" s="1" t="s">
        <v>21</v>
      </c>
      <c r="T43" s="1" t="s">
        <v>4691</v>
      </c>
      <c r="U43" s="1"/>
      <c r="V43" s="1"/>
      <c r="W43" s="133">
        <f t="shared" si="9"/>
        <v>45926.368113425924</v>
      </c>
      <c r="X43" s="134">
        <f t="shared" si="1"/>
        <v>4</v>
      </c>
      <c r="Y43" s="134">
        <f t="shared" ca="1" si="2"/>
        <v>19.631886574075907</v>
      </c>
      <c r="Z43" s="134">
        <f t="shared" ca="1" si="3"/>
        <v>15</v>
      </c>
      <c r="AA43" s="134">
        <f t="shared" ca="1" si="4"/>
        <v>4.6318865740759065</v>
      </c>
      <c r="AB43" s="134">
        <f t="shared" ca="1" si="5"/>
        <v>15</v>
      </c>
      <c r="AC43" s="134">
        <f t="shared" ca="1" si="6"/>
        <v>11</v>
      </c>
      <c r="AD43" s="135">
        <f t="shared" ca="1" si="7"/>
        <v>-13.631886574075907</v>
      </c>
      <c r="AE43" s="127" t="str">
        <f t="shared" ca="1" si="8"/>
        <v>VENCIDO</v>
      </c>
    </row>
    <row r="44" spans="1:31" customFormat="1" ht="15" x14ac:dyDescent="0.25">
      <c r="A44" s="110">
        <v>23545371</v>
      </c>
      <c r="B44" s="39" t="e">
        <f>VLOOKUP(A44,[1]BASE!$A:$A,1,0)</f>
        <v>#N/A</v>
      </c>
      <c r="C44" s="39">
        <f>VLOOKUP(A44,'INGRESO DIARIO'!A:A,1,0)</f>
        <v>23545371</v>
      </c>
      <c r="D44" s="40" t="s">
        <v>4628</v>
      </c>
      <c r="E44" s="1" t="s">
        <v>19</v>
      </c>
      <c r="F44" s="41">
        <v>45922.36451388889</v>
      </c>
      <c r="G44" s="41">
        <v>45922.364548611113</v>
      </c>
      <c r="H44" s="1">
        <v>1037645271</v>
      </c>
      <c r="I44" s="1" t="s">
        <v>632</v>
      </c>
      <c r="J44" s="1" t="s">
        <v>700</v>
      </c>
      <c r="K44" s="1" t="s">
        <v>15</v>
      </c>
      <c r="L44" s="1" t="s">
        <v>4229</v>
      </c>
      <c r="M44" s="1" t="s">
        <v>16</v>
      </c>
      <c r="N44" s="1" t="s">
        <v>26</v>
      </c>
      <c r="O44" s="1"/>
      <c r="P44" s="1" t="s">
        <v>4695</v>
      </c>
      <c r="Q44" s="43">
        <v>45923</v>
      </c>
      <c r="R44" s="1"/>
      <c r="S44" s="1" t="s">
        <v>753</v>
      </c>
      <c r="T44" s="1"/>
      <c r="U44" s="1"/>
      <c r="V44" s="1"/>
      <c r="W44" s="133">
        <f t="shared" si="9"/>
        <v>45926.364548611113</v>
      </c>
      <c r="X44" s="134">
        <f t="shared" si="1"/>
        <v>4</v>
      </c>
      <c r="Y44" s="134">
        <f t="shared" ca="1" si="2"/>
        <v>19.635451388887304</v>
      </c>
      <c r="Z44" s="134">
        <f t="shared" ca="1" si="3"/>
        <v>15</v>
      </c>
      <c r="AA44" s="134">
        <f t="shared" ca="1" si="4"/>
        <v>4.6354513888873043</v>
      </c>
      <c r="AB44" s="134">
        <f t="shared" ca="1" si="5"/>
        <v>15</v>
      </c>
      <c r="AC44" s="134">
        <f t="shared" ca="1" si="6"/>
        <v>11</v>
      </c>
      <c r="AD44" s="135">
        <f t="shared" ca="1" si="7"/>
        <v>-13.635451388887304</v>
      </c>
      <c r="AE44" s="127" t="str">
        <f t="shared" si="8"/>
        <v>EJECUTADO</v>
      </c>
    </row>
    <row r="45" spans="1:31" customFormat="1" ht="15" x14ac:dyDescent="0.25">
      <c r="A45" s="110">
        <v>23545580</v>
      </c>
      <c r="B45" s="39" t="e">
        <f>VLOOKUP(A45,[1]BASE!$A:$A,1,0)</f>
        <v>#N/A</v>
      </c>
      <c r="C45" s="39">
        <f>VLOOKUP(A45,'INGRESO DIARIO'!A:A,1,0)</f>
        <v>23545580</v>
      </c>
      <c r="D45" s="40" t="s">
        <v>4630</v>
      </c>
      <c r="E45" s="1" t="s">
        <v>19</v>
      </c>
      <c r="F45" s="41">
        <v>45922.441620370373</v>
      </c>
      <c r="G45" s="41">
        <v>45922.441643518519</v>
      </c>
      <c r="H45" s="1">
        <v>1017268925</v>
      </c>
      <c r="I45" s="1" t="s">
        <v>4241</v>
      </c>
      <c r="J45" s="1" t="s">
        <v>4578</v>
      </c>
      <c r="K45" s="1" t="s">
        <v>15</v>
      </c>
      <c r="L45" s="1" t="s">
        <v>4242</v>
      </c>
      <c r="M45" s="1" t="s">
        <v>16</v>
      </c>
      <c r="N45" s="1" t="s">
        <v>22</v>
      </c>
      <c r="O45" s="1"/>
      <c r="P45" s="1" t="s">
        <v>17</v>
      </c>
      <c r="Q45" s="43">
        <v>45923</v>
      </c>
      <c r="R45" s="1"/>
      <c r="S45" s="1" t="s">
        <v>23</v>
      </c>
      <c r="T45" s="1" t="s">
        <v>5129</v>
      </c>
      <c r="U45" s="1"/>
      <c r="V45" s="1"/>
      <c r="W45" s="133">
        <f t="shared" si="9"/>
        <v>45926.441643518519</v>
      </c>
      <c r="X45" s="134">
        <f t="shared" si="1"/>
        <v>4</v>
      </c>
      <c r="Y45" s="134">
        <f t="shared" ca="1" si="2"/>
        <v>19.558356481480587</v>
      </c>
      <c r="Z45" s="134">
        <f t="shared" ca="1" si="3"/>
        <v>15</v>
      </c>
      <c r="AA45" s="134">
        <f t="shared" ca="1" si="4"/>
        <v>4.5583564814805868</v>
      </c>
      <c r="AB45" s="134">
        <f t="shared" ca="1" si="5"/>
        <v>15</v>
      </c>
      <c r="AC45" s="134">
        <f t="shared" ca="1" si="6"/>
        <v>11</v>
      </c>
      <c r="AD45" s="135">
        <f t="shared" ca="1" si="7"/>
        <v>-13.558356481480587</v>
      </c>
      <c r="AE45" s="127" t="str">
        <f t="shared" ca="1" si="8"/>
        <v>VENCIDO</v>
      </c>
    </row>
    <row r="46" spans="1:31" customFormat="1" ht="15" x14ac:dyDescent="0.25">
      <c r="A46" s="110">
        <v>23545707</v>
      </c>
      <c r="B46" s="39" t="e">
        <f>VLOOKUP(A46,[1]BASE!$A:$A,1,0)</f>
        <v>#N/A</v>
      </c>
      <c r="C46" s="39">
        <f>VLOOKUP(A46,'INGRESO DIARIO'!A:A,1,0)</f>
        <v>23545707</v>
      </c>
      <c r="D46" s="40" t="s">
        <v>4632</v>
      </c>
      <c r="E46" s="1" t="s">
        <v>19</v>
      </c>
      <c r="F46" s="41">
        <v>45922.491805555554</v>
      </c>
      <c r="G46" s="41">
        <v>45922.491828703707</v>
      </c>
      <c r="H46" s="1">
        <v>43274390</v>
      </c>
      <c r="I46" s="1" t="s">
        <v>4251</v>
      </c>
      <c r="J46" s="1" t="s">
        <v>4580</v>
      </c>
      <c r="K46" s="1" t="s">
        <v>15</v>
      </c>
      <c r="L46" s="1" t="s">
        <v>4252</v>
      </c>
      <c r="M46" s="1" t="s">
        <v>16</v>
      </c>
      <c r="N46" s="1" t="s">
        <v>22</v>
      </c>
      <c r="O46" s="1"/>
      <c r="P46" s="1" t="s">
        <v>17</v>
      </c>
      <c r="Q46" s="43">
        <v>45923</v>
      </c>
      <c r="R46" s="1"/>
      <c r="S46" s="1" t="s">
        <v>21</v>
      </c>
      <c r="T46" s="1" t="s">
        <v>5131</v>
      </c>
      <c r="U46" s="1"/>
      <c r="V46" s="1"/>
      <c r="W46" s="133">
        <f t="shared" si="9"/>
        <v>45926.491828703707</v>
      </c>
      <c r="X46" s="134">
        <f t="shared" si="1"/>
        <v>4</v>
      </c>
      <c r="Y46" s="134">
        <f t="shared" ca="1" si="2"/>
        <v>19.508171296292858</v>
      </c>
      <c r="Z46" s="134">
        <f t="shared" ca="1" si="3"/>
        <v>15</v>
      </c>
      <c r="AA46" s="134">
        <f t="shared" ca="1" si="4"/>
        <v>4.5081712962928577</v>
      </c>
      <c r="AB46" s="134">
        <f t="shared" ca="1" si="5"/>
        <v>15</v>
      </c>
      <c r="AC46" s="134">
        <f t="shared" ca="1" si="6"/>
        <v>11</v>
      </c>
      <c r="AD46" s="135">
        <f t="shared" ca="1" si="7"/>
        <v>-13.508171296292858</v>
      </c>
      <c r="AE46" s="127" t="str">
        <f t="shared" ca="1" si="8"/>
        <v>VENCIDO</v>
      </c>
    </row>
    <row r="47" spans="1:31" customFormat="1" ht="15" x14ac:dyDescent="0.25">
      <c r="A47" s="110">
        <v>23545718</v>
      </c>
      <c r="B47" s="39" t="e">
        <f>VLOOKUP(A47,[1]BASE!$A:$A,1,0)</f>
        <v>#N/A</v>
      </c>
      <c r="C47" s="39">
        <f>VLOOKUP(A47,'INGRESO DIARIO'!A:A,1,0)</f>
        <v>23545718</v>
      </c>
      <c r="D47" s="40" t="s">
        <v>4633</v>
      </c>
      <c r="E47" s="1" t="s">
        <v>19</v>
      </c>
      <c r="F47" s="41">
        <v>45922.493796296294</v>
      </c>
      <c r="G47" s="41">
        <v>45922.493831018517</v>
      </c>
      <c r="H47" s="1">
        <v>43274390</v>
      </c>
      <c r="I47" s="1" t="s">
        <v>4251</v>
      </c>
      <c r="J47" s="1" t="s">
        <v>4580</v>
      </c>
      <c r="K47" s="1" t="s">
        <v>15</v>
      </c>
      <c r="L47" s="1" t="s">
        <v>4256</v>
      </c>
      <c r="M47" s="1" t="s">
        <v>16</v>
      </c>
      <c r="N47" s="1" t="s">
        <v>22</v>
      </c>
      <c r="O47" s="1"/>
      <c r="P47" s="1" t="s">
        <v>17</v>
      </c>
      <c r="Q47" s="43">
        <v>45923</v>
      </c>
      <c r="R47" s="1"/>
      <c r="S47" s="1" t="s">
        <v>21</v>
      </c>
      <c r="T47" s="1" t="s">
        <v>5130</v>
      </c>
      <c r="U47" s="1"/>
      <c r="V47" s="1"/>
      <c r="W47" s="133">
        <f t="shared" si="9"/>
        <v>45926.493831018517</v>
      </c>
      <c r="X47" s="134">
        <f t="shared" si="1"/>
        <v>4</v>
      </c>
      <c r="Y47" s="134">
        <f t="shared" ca="1" si="2"/>
        <v>19.506168981482915</v>
      </c>
      <c r="Z47" s="134">
        <f t="shared" ca="1" si="3"/>
        <v>15</v>
      </c>
      <c r="AA47" s="134">
        <f t="shared" ca="1" si="4"/>
        <v>4.5061689814829151</v>
      </c>
      <c r="AB47" s="134">
        <f t="shared" ca="1" si="5"/>
        <v>15</v>
      </c>
      <c r="AC47" s="134">
        <f t="shared" ca="1" si="6"/>
        <v>11</v>
      </c>
      <c r="AD47" s="135">
        <f t="shared" ca="1" si="7"/>
        <v>-13.506168981482915</v>
      </c>
      <c r="AE47" s="127" t="str">
        <f t="shared" ca="1" si="8"/>
        <v>VENCIDO</v>
      </c>
    </row>
    <row r="48" spans="1:31" customFormat="1" ht="15" x14ac:dyDescent="0.25">
      <c r="A48" s="110">
        <v>23543622</v>
      </c>
      <c r="B48" s="39" t="e">
        <f>VLOOKUP(A48,[1]BASE!$A:$A,1,0)</f>
        <v>#N/A</v>
      </c>
      <c r="C48" s="39">
        <f>VLOOKUP(A48,'INGRESO DIARIO'!A:A,1,0)</f>
        <v>23543622</v>
      </c>
      <c r="D48" s="40" t="s">
        <v>4635</v>
      </c>
      <c r="E48" s="1" t="s">
        <v>19</v>
      </c>
      <c r="F48" s="41">
        <v>45919.497094907405</v>
      </c>
      <c r="G48" s="41">
        <v>45919.497129629628</v>
      </c>
      <c r="H48" s="1">
        <v>3428969</v>
      </c>
      <c r="I48" s="1" t="s">
        <v>4269</v>
      </c>
      <c r="J48" s="1" t="s">
        <v>4582</v>
      </c>
      <c r="K48" s="1" t="s">
        <v>15</v>
      </c>
      <c r="L48" s="1" t="s">
        <v>4270</v>
      </c>
      <c r="M48" s="1" t="s">
        <v>16</v>
      </c>
      <c r="N48" s="1" t="s">
        <v>20</v>
      </c>
      <c r="O48" s="1"/>
      <c r="P48" s="1" t="s">
        <v>17</v>
      </c>
      <c r="Q48" s="43">
        <v>45923</v>
      </c>
      <c r="R48" s="1"/>
      <c r="S48" s="1" t="s">
        <v>23</v>
      </c>
      <c r="T48" s="1" t="s">
        <v>5115</v>
      </c>
      <c r="U48" s="1"/>
      <c r="V48" s="1"/>
      <c r="W48" s="133">
        <f t="shared" si="9"/>
        <v>45923.497129629628</v>
      </c>
      <c r="X48" s="134">
        <f t="shared" si="1"/>
        <v>4</v>
      </c>
      <c r="Y48" s="134">
        <f t="shared" ca="1" si="2"/>
        <v>22.502870370371966</v>
      </c>
      <c r="Z48" s="134">
        <f t="shared" ca="1" si="3"/>
        <v>16</v>
      </c>
      <c r="AA48" s="134">
        <f t="shared" ca="1" si="4"/>
        <v>6.5028703703719657</v>
      </c>
      <c r="AB48" s="134">
        <f t="shared" ca="1" si="5"/>
        <v>16</v>
      </c>
      <c r="AC48" s="134">
        <f t="shared" ca="1" si="6"/>
        <v>12</v>
      </c>
      <c r="AD48" s="135">
        <f t="shared" ca="1" si="7"/>
        <v>-16.502870370371966</v>
      </c>
      <c r="AE48" s="127" t="str">
        <f t="shared" ca="1" si="8"/>
        <v>VENCIDO</v>
      </c>
    </row>
    <row r="49" spans="1:31" customFormat="1" ht="15" x14ac:dyDescent="0.25">
      <c r="A49" s="110">
        <v>23543022</v>
      </c>
      <c r="B49" s="39" t="e">
        <f>VLOOKUP(A49,[1]BASE!$A:$A,1,0)</f>
        <v>#N/A</v>
      </c>
      <c r="C49" s="39">
        <f>VLOOKUP(A49,'INGRESO DIARIO'!A:A,1,0)</f>
        <v>23543022</v>
      </c>
      <c r="D49" s="40" t="s">
        <v>4636</v>
      </c>
      <c r="E49" s="1" t="s">
        <v>19</v>
      </c>
      <c r="F49" s="41">
        <v>45918.711527777778</v>
      </c>
      <c r="G49" s="41">
        <v>45918.711550925924</v>
      </c>
      <c r="H49" s="1">
        <v>43207589</v>
      </c>
      <c r="I49" s="1" t="s">
        <v>4274</v>
      </c>
      <c r="J49" s="1" t="s">
        <v>4583</v>
      </c>
      <c r="K49" s="1" t="s">
        <v>15</v>
      </c>
      <c r="L49" s="1" t="s">
        <v>4275</v>
      </c>
      <c r="M49" s="1" t="s">
        <v>16</v>
      </c>
      <c r="N49" s="1" t="s">
        <v>20</v>
      </c>
      <c r="O49" s="1"/>
      <c r="P49" s="1" t="s">
        <v>17</v>
      </c>
      <c r="Q49" s="43">
        <v>45923</v>
      </c>
      <c r="R49" s="1"/>
      <c r="S49" s="1" t="s">
        <v>23</v>
      </c>
      <c r="T49" s="1" t="s">
        <v>5114</v>
      </c>
      <c r="U49" s="1"/>
      <c r="V49" s="1"/>
      <c r="W49" s="133">
        <f t="shared" si="9"/>
        <v>45922.711550925924</v>
      </c>
      <c r="X49" s="134">
        <f t="shared" si="1"/>
        <v>4</v>
      </c>
      <c r="Y49" s="134">
        <f t="shared" ca="1" si="2"/>
        <v>23.288449074076198</v>
      </c>
      <c r="Z49" s="134">
        <f t="shared" ca="1" si="3"/>
        <v>17</v>
      </c>
      <c r="AA49" s="134">
        <f t="shared" ca="1" si="4"/>
        <v>6.2884490740761976</v>
      </c>
      <c r="AB49" s="134">
        <f t="shared" ca="1" si="5"/>
        <v>17</v>
      </c>
      <c r="AC49" s="134">
        <f t="shared" ca="1" si="6"/>
        <v>13</v>
      </c>
      <c r="AD49" s="135">
        <f t="shared" ca="1" si="7"/>
        <v>-17.288449074076198</v>
      </c>
      <c r="AE49" s="127" t="str">
        <f t="shared" ca="1" si="8"/>
        <v>VENCIDO</v>
      </c>
    </row>
    <row r="50" spans="1:31" customFormat="1" ht="15" x14ac:dyDescent="0.25">
      <c r="A50" s="110">
        <v>23544178</v>
      </c>
      <c r="B50" s="39" t="e">
        <f>VLOOKUP(A50,[1]BASE!$A:$A,1,0)</f>
        <v>#N/A</v>
      </c>
      <c r="C50" s="39">
        <f>VLOOKUP(A50,'INGRESO DIARIO'!A:A,1,0)</f>
        <v>23544178</v>
      </c>
      <c r="D50" s="40" t="s">
        <v>4637</v>
      </c>
      <c r="E50" s="1" t="s">
        <v>19</v>
      </c>
      <c r="F50" s="41">
        <v>45919.791828703703</v>
      </c>
      <c r="G50" s="41">
        <v>45919.791851851849</v>
      </c>
      <c r="H50" s="1">
        <v>71740784</v>
      </c>
      <c r="I50" s="1" t="s">
        <v>4279</v>
      </c>
      <c r="J50" s="1" t="s">
        <v>4584</v>
      </c>
      <c r="K50" s="1" t="s">
        <v>15</v>
      </c>
      <c r="L50" s="1" t="s">
        <v>4280</v>
      </c>
      <c r="M50" s="1" t="s">
        <v>16</v>
      </c>
      <c r="N50" s="1" t="s">
        <v>20</v>
      </c>
      <c r="O50" s="1"/>
      <c r="P50" s="1" t="s">
        <v>17</v>
      </c>
      <c r="Q50" s="43">
        <v>45923</v>
      </c>
      <c r="R50" s="1"/>
      <c r="S50" s="1" t="s">
        <v>23</v>
      </c>
      <c r="T50" s="1" t="s">
        <v>5118</v>
      </c>
      <c r="U50" s="1"/>
      <c r="V50" s="1"/>
      <c r="W50" s="133">
        <f t="shared" si="9"/>
        <v>45923.791851851849</v>
      </c>
      <c r="X50" s="134">
        <f t="shared" si="1"/>
        <v>4</v>
      </c>
      <c r="Y50" s="134">
        <f t="shared" ca="1" si="2"/>
        <v>22.20814814815094</v>
      </c>
      <c r="Z50" s="134">
        <f t="shared" ca="1" si="3"/>
        <v>16</v>
      </c>
      <c r="AA50" s="134">
        <f t="shared" ca="1" si="4"/>
        <v>6.20814814815094</v>
      </c>
      <c r="AB50" s="134">
        <f t="shared" ca="1" si="5"/>
        <v>16</v>
      </c>
      <c r="AC50" s="134">
        <f t="shared" ca="1" si="6"/>
        <v>12</v>
      </c>
      <c r="AD50" s="135">
        <f t="shared" ca="1" si="7"/>
        <v>-16.20814814815094</v>
      </c>
      <c r="AE50" s="127" t="str">
        <f t="shared" ca="1" si="8"/>
        <v>VENCIDO</v>
      </c>
    </row>
    <row r="51" spans="1:31" customFormat="1" ht="15" x14ac:dyDescent="0.25">
      <c r="A51" s="110">
        <v>23542955</v>
      </c>
      <c r="B51" s="39" t="e">
        <f>VLOOKUP(A51,[1]BASE!$A:$A,1,0)</f>
        <v>#N/A</v>
      </c>
      <c r="C51" s="39">
        <f>VLOOKUP(A51,'INGRESO DIARIO'!A:A,1,0)</f>
        <v>23542955</v>
      </c>
      <c r="D51" s="40" t="s">
        <v>4640</v>
      </c>
      <c r="E51" s="1" t="s">
        <v>19</v>
      </c>
      <c r="F51" s="41">
        <v>45918.672627314816</v>
      </c>
      <c r="G51" s="41">
        <v>45918.672662037039</v>
      </c>
      <c r="H51" s="1">
        <v>1193071398</v>
      </c>
      <c r="I51" s="1" t="s">
        <v>4298</v>
      </c>
      <c r="J51" s="1" t="s">
        <v>4587</v>
      </c>
      <c r="K51" s="1" t="s">
        <v>15</v>
      </c>
      <c r="L51" s="1" t="s">
        <v>4299</v>
      </c>
      <c r="M51" s="1" t="s">
        <v>16</v>
      </c>
      <c r="N51" s="1" t="s">
        <v>22</v>
      </c>
      <c r="O51" s="1"/>
      <c r="P51" s="1" t="s">
        <v>17</v>
      </c>
      <c r="Q51" s="43">
        <v>45923</v>
      </c>
      <c r="R51" s="1"/>
      <c r="S51" s="1" t="s">
        <v>21</v>
      </c>
      <c r="T51" s="1" t="s">
        <v>964</v>
      </c>
      <c r="U51" s="1"/>
      <c r="V51" s="1"/>
      <c r="W51" s="133">
        <f t="shared" si="9"/>
        <v>45922.672662037039</v>
      </c>
      <c r="X51" s="134">
        <f t="shared" si="1"/>
        <v>4</v>
      </c>
      <c r="Y51" s="134">
        <f t="shared" ca="1" si="2"/>
        <v>23.327337962960883</v>
      </c>
      <c r="Z51" s="134">
        <f t="shared" ca="1" si="3"/>
        <v>17</v>
      </c>
      <c r="AA51" s="134">
        <f t="shared" ca="1" si="4"/>
        <v>6.3273379629608826</v>
      </c>
      <c r="AB51" s="134">
        <f t="shared" ca="1" si="5"/>
        <v>17</v>
      </c>
      <c r="AC51" s="134">
        <f t="shared" ca="1" si="6"/>
        <v>13</v>
      </c>
      <c r="AD51" s="135">
        <f t="shared" ca="1" si="7"/>
        <v>-17.327337962960883</v>
      </c>
      <c r="AE51" s="127" t="str">
        <f t="shared" ca="1" si="8"/>
        <v>VENCIDO</v>
      </c>
    </row>
    <row r="52" spans="1:31" customFormat="1" ht="15" x14ac:dyDescent="0.25">
      <c r="A52" s="110">
        <v>23544583</v>
      </c>
      <c r="B52" s="39" t="e">
        <f>VLOOKUP(A52,[1]BASE!$A:$A,1,0)</f>
        <v>#N/A</v>
      </c>
      <c r="C52" s="39">
        <f>VLOOKUP(A52,'INGRESO DIARIO'!A:A,1,0)</f>
        <v>23544583</v>
      </c>
      <c r="D52" s="40" t="s">
        <v>4642</v>
      </c>
      <c r="E52" s="1" t="s">
        <v>19</v>
      </c>
      <c r="F52" s="41">
        <v>45920.609351851854</v>
      </c>
      <c r="G52" s="41">
        <v>45920.609398148146</v>
      </c>
      <c r="H52" s="1">
        <v>71712383</v>
      </c>
      <c r="I52" s="1" t="s">
        <v>4315</v>
      </c>
      <c r="J52" s="1" t="s">
        <v>4589</v>
      </c>
      <c r="K52" s="1" t="s">
        <v>15</v>
      </c>
      <c r="L52" s="1" t="s">
        <v>4316</v>
      </c>
      <c r="M52" s="1" t="s">
        <v>16</v>
      </c>
      <c r="N52" s="1" t="s">
        <v>20</v>
      </c>
      <c r="O52" s="1"/>
      <c r="P52" s="1" t="s">
        <v>17</v>
      </c>
      <c r="Q52" s="43">
        <v>45923</v>
      </c>
      <c r="R52" s="1"/>
      <c r="S52" s="1" t="s">
        <v>23</v>
      </c>
      <c r="T52" s="1" t="s">
        <v>5118</v>
      </c>
      <c r="U52" s="1"/>
      <c r="V52" s="1"/>
      <c r="W52" s="133">
        <f t="shared" si="9"/>
        <v>45924.609398148146</v>
      </c>
      <c r="X52" s="134">
        <f t="shared" si="1"/>
        <v>4</v>
      </c>
      <c r="Y52" s="134">
        <f t="shared" ca="1" si="2"/>
        <v>21.390601851853717</v>
      </c>
      <c r="Z52" s="134">
        <f t="shared" ca="1" si="3"/>
        <v>15</v>
      </c>
      <c r="AA52" s="134">
        <f t="shared" ca="1" si="4"/>
        <v>6.3906018518537167</v>
      </c>
      <c r="AB52" s="134">
        <f t="shared" ca="1" si="5"/>
        <v>15</v>
      </c>
      <c r="AC52" s="134">
        <f t="shared" ca="1" si="6"/>
        <v>11</v>
      </c>
      <c r="AD52" s="135">
        <f t="shared" ca="1" si="7"/>
        <v>-15.390601851853717</v>
      </c>
      <c r="AE52" s="127" t="str">
        <f t="shared" ca="1" si="8"/>
        <v>VENCIDO</v>
      </c>
    </row>
    <row r="53" spans="1:31" customFormat="1" ht="15" x14ac:dyDescent="0.25">
      <c r="A53" s="110">
        <v>23542894</v>
      </c>
      <c r="B53" s="39" t="e">
        <f>VLOOKUP(A53,[1]BASE!$A:$A,1,0)</f>
        <v>#N/A</v>
      </c>
      <c r="C53" s="39">
        <f>VLOOKUP(A53,'INGRESO DIARIO'!A:A,1,0)</f>
        <v>23542894</v>
      </c>
      <c r="D53" s="1" t="s">
        <v>4319</v>
      </c>
      <c r="E53" s="1" t="s">
        <v>19</v>
      </c>
      <c r="F53" s="41">
        <v>45918.635266203702</v>
      </c>
      <c r="G53" s="41">
        <v>45918.635300925926</v>
      </c>
      <c r="H53" s="1">
        <v>1128398771</v>
      </c>
      <c r="I53" s="1" t="s">
        <v>4320</v>
      </c>
      <c r="J53" s="1" t="s">
        <v>4590</v>
      </c>
      <c r="K53" s="1" t="s">
        <v>15</v>
      </c>
      <c r="L53" s="1" t="s">
        <v>4321</v>
      </c>
      <c r="M53" s="1" t="s">
        <v>16</v>
      </c>
      <c r="N53" s="1" t="s">
        <v>20</v>
      </c>
      <c r="O53" s="1"/>
      <c r="P53" s="1" t="s">
        <v>17</v>
      </c>
      <c r="Q53" s="43">
        <v>45923</v>
      </c>
      <c r="R53" s="1"/>
      <c r="S53" s="1" t="s">
        <v>23</v>
      </c>
      <c r="T53" s="1" t="s">
        <v>5113</v>
      </c>
      <c r="U53" s="1"/>
      <c r="V53" s="1"/>
      <c r="W53" s="133">
        <f t="shared" si="9"/>
        <v>45922.635300925926</v>
      </c>
      <c r="X53" s="134">
        <f t="shared" si="1"/>
        <v>4</v>
      </c>
      <c r="Y53" s="134">
        <f t="shared" ca="1" si="2"/>
        <v>23.364699074074451</v>
      </c>
      <c r="Z53" s="134">
        <f t="shared" ca="1" si="3"/>
        <v>17</v>
      </c>
      <c r="AA53" s="134">
        <f t="shared" ca="1" si="4"/>
        <v>6.3646990740744513</v>
      </c>
      <c r="AB53" s="134">
        <f t="shared" ca="1" si="5"/>
        <v>17</v>
      </c>
      <c r="AC53" s="134">
        <f t="shared" ca="1" si="6"/>
        <v>13</v>
      </c>
      <c r="AD53" s="135">
        <f t="shared" ca="1" si="7"/>
        <v>-17.364699074074451</v>
      </c>
      <c r="AE53" s="127" t="str">
        <f t="shared" ca="1" si="8"/>
        <v>VENCIDO</v>
      </c>
    </row>
    <row r="54" spans="1:31" customFormat="1" ht="15" x14ac:dyDescent="0.25">
      <c r="A54" s="110">
        <v>23511044</v>
      </c>
      <c r="B54" s="39" t="e">
        <f>VLOOKUP(A54,[1]BASE!$A:$A,1,0)</f>
        <v>#N/A</v>
      </c>
      <c r="C54" s="39">
        <f>VLOOKUP(A54,'INGRESO DIARIO'!A:A,1,0)</f>
        <v>23511044</v>
      </c>
      <c r="D54" s="40" t="s">
        <v>4646</v>
      </c>
      <c r="E54" s="1" t="s">
        <v>19</v>
      </c>
      <c r="F54" s="41">
        <v>45881.494826388887</v>
      </c>
      <c r="G54" s="41">
        <v>45919.657962962963</v>
      </c>
      <c r="H54" s="1">
        <v>43113408</v>
      </c>
      <c r="I54" s="1" t="s">
        <v>4341</v>
      </c>
      <c r="J54" s="1" t="s">
        <v>4594</v>
      </c>
      <c r="K54" s="1" t="s">
        <v>15</v>
      </c>
      <c r="L54" s="1" t="s">
        <v>4342</v>
      </c>
      <c r="M54" s="1" t="s">
        <v>16</v>
      </c>
      <c r="N54" s="1" t="s">
        <v>20</v>
      </c>
      <c r="O54" s="1"/>
      <c r="P54" s="1" t="s">
        <v>17</v>
      </c>
      <c r="Q54" s="43">
        <v>45923</v>
      </c>
      <c r="R54" s="1"/>
      <c r="S54" s="1"/>
      <c r="T54" s="1" t="s">
        <v>5150</v>
      </c>
      <c r="U54" s="1"/>
      <c r="V54" s="1"/>
      <c r="W54" s="133">
        <f t="shared" si="9"/>
        <v>45923.657962962963</v>
      </c>
      <c r="X54" s="134">
        <f t="shared" si="1"/>
        <v>4</v>
      </c>
      <c r="Y54" s="134">
        <f t="shared" ca="1" si="2"/>
        <v>22.342037037036789</v>
      </c>
      <c r="Z54" s="134">
        <f t="shared" ca="1" si="3"/>
        <v>16</v>
      </c>
      <c r="AA54" s="134">
        <f t="shared" ca="1" si="4"/>
        <v>6.3420370370367891</v>
      </c>
      <c r="AB54" s="134">
        <f t="shared" ca="1" si="5"/>
        <v>16</v>
      </c>
      <c r="AC54" s="134">
        <f t="shared" ca="1" si="6"/>
        <v>12</v>
      </c>
      <c r="AD54" s="135">
        <f t="shared" ca="1" si="7"/>
        <v>-16.342037037036789</v>
      </c>
      <c r="AE54" s="127" t="str">
        <f t="shared" ca="1" si="8"/>
        <v>VENCIDO</v>
      </c>
    </row>
    <row r="55" spans="1:31" customFormat="1" ht="15" x14ac:dyDescent="0.25">
      <c r="A55" s="110">
        <v>23511050</v>
      </c>
      <c r="B55" s="39" t="e">
        <f>VLOOKUP(A55,[1]BASE!$A:$A,1,0)</f>
        <v>#N/A</v>
      </c>
      <c r="C55" s="39">
        <f>VLOOKUP(A55,'INGRESO DIARIO'!A:A,1,0)</f>
        <v>23511050</v>
      </c>
      <c r="D55" s="40" t="s">
        <v>4647</v>
      </c>
      <c r="E55" s="1" t="s">
        <v>19</v>
      </c>
      <c r="F55" s="41">
        <v>45881.49796296296</v>
      </c>
      <c r="G55" s="41">
        <v>45919.658530092594</v>
      </c>
      <c r="H55" s="1">
        <v>43113408</v>
      </c>
      <c r="I55" s="1" t="s">
        <v>4341</v>
      </c>
      <c r="J55" s="1" t="s">
        <v>4594</v>
      </c>
      <c r="K55" s="1" t="s">
        <v>15</v>
      </c>
      <c r="L55" s="1" t="s">
        <v>4346</v>
      </c>
      <c r="M55" s="1" t="s">
        <v>16</v>
      </c>
      <c r="N55" s="1" t="s">
        <v>20</v>
      </c>
      <c r="O55" s="1"/>
      <c r="P55" s="1" t="s">
        <v>17</v>
      </c>
      <c r="Q55" s="43">
        <v>45923</v>
      </c>
      <c r="R55" s="1"/>
      <c r="S55" s="1"/>
      <c r="T55" s="1" t="s">
        <v>5150</v>
      </c>
      <c r="U55" s="1"/>
      <c r="V55" s="1"/>
      <c r="W55" s="133">
        <f t="shared" si="9"/>
        <v>45923.658530092594</v>
      </c>
      <c r="X55" s="134">
        <f t="shared" si="1"/>
        <v>4</v>
      </c>
      <c r="Y55" s="134">
        <f t="shared" ca="1" si="2"/>
        <v>22.341469907405553</v>
      </c>
      <c r="Z55" s="134">
        <f t="shared" ca="1" si="3"/>
        <v>16</v>
      </c>
      <c r="AA55" s="134">
        <f t="shared" ca="1" si="4"/>
        <v>6.3414699074055534</v>
      </c>
      <c r="AB55" s="134">
        <f t="shared" ca="1" si="5"/>
        <v>16</v>
      </c>
      <c r="AC55" s="134">
        <f t="shared" ca="1" si="6"/>
        <v>12</v>
      </c>
      <c r="AD55" s="135">
        <f t="shared" ca="1" si="7"/>
        <v>-16.341469907405553</v>
      </c>
      <c r="AE55" s="127" t="str">
        <f t="shared" ca="1" si="8"/>
        <v>VENCIDO</v>
      </c>
    </row>
    <row r="56" spans="1:31" customFormat="1" ht="15" x14ac:dyDescent="0.25">
      <c r="A56" s="110">
        <v>23543646</v>
      </c>
      <c r="B56" s="39" t="e">
        <f>VLOOKUP(A56,[1]BASE!$A:$A,1,0)</f>
        <v>#N/A</v>
      </c>
      <c r="C56" s="39">
        <f>VLOOKUP(A56,'INGRESO DIARIO'!A:A,1,0)</f>
        <v>23543646</v>
      </c>
      <c r="D56" s="40" t="s">
        <v>4648</v>
      </c>
      <c r="E56" s="1" t="s">
        <v>19</v>
      </c>
      <c r="F56" s="41">
        <v>45919.514560185184</v>
      </c>
      <c r="G56" s="41">
        <v>45919.514594907407</v>
      </c>
      <c r="H56" s="1">
        <v>39183623</v>
      </c>
      <c r="I56" s="1" t="s">
        <v>4366</v>
      </c>
      <c r="J56" s="1" t="s">
        <v>4596</v>
      </c>
      <c r="K56" s="1" t="s">
        <v>15</v>
      </c>
      <c r="L56" s="1" t="s">
        <v>4367</v>
      </c>
      <c r="M56" s="1" t="s">
        <v>16</v>
      </c>
      <c r="N56" s="1" t="s">
        <v>20</v>
      </c>
      <c r="O56" s="1"/>
      <c r="P56" s="1" t="s">
        <v>17</v>
      </c>
      <c r="Q56" s="43">
        <v>45923</v>
      </c>
      <c r="R56" s="1"/>
      <c r="S56" s="1" t="s">
        <v>23</v>
      </c>
      <c r="T56" s="1" t="s">
        <v>5149</v>
      </c>
      <c r="U56" s="1"/>
      <c r="V56" s="1"/>
      <c r="W56" s="133">
        <f t="shared" si="9"/>
        <v>45923.514594907407</v>
      </c>
      <c r="X56" s="134">
        <f t="shared" si="1"/>
        <v>4</v>
      </c>
      <c r="Y56" s="134">
        <f t="shared" ca="1" si="2"/>
        <v>22.485405092593282</v>
      </c>
      <c r="Z56" s="134">
        <f t="shared" ca="1" si="3"/>
        <v>16</v>
      </c>
      <c r="AA56" s="134">
        <f t="shared" ca="1" si="4"/>
        <v>6.4854050925932825</v>
      </c>
      <c r="AB56" s="134">
        <f t="shared" ca="1" si="5"/>
        <v>16</v>
      </c>
      <c r="AC56" s="134">
        <f t="shared" ca="1" si="6"/>
        <v>12</v>
      </c>
      <c r="AD56" s="135">
        <f t="shared" ca="1" si="7"/>
        <v>-16.485405092593282</v>
      </c>
      <c r="AE56" s="127" t="str">
        <f t="shared" ca="1" si="8"/>
        <v>VENCIDO</v>
      </c>
    </row>
    <row r="57" spans="1:31" customFormat="1" ht="15" x14ac:dyDescent="0.25">
      <c r="A57" s="110">
        <v>23518699</v>
      </c>
      <c r="B57" s="39" t="e">
        <f>VLOOKUP(A57,[1]BASE!$A:$A,1,0)</f>
        <v>#N/A</v>
      </c>
      <c r="C57" s="39">
        <f>VLOOKUP(A57,'INGRESO DIARIO'!A:A,1,0)</f>
        <v>23518699</v>
      </c>
      <c r="D57" s="40" t="s">
        <v>4649</v>
      </c>
      <c r="E57" s="1" t="s">
        <v>19</v>
      </c>
      <c r="F57" s="41">
        <v>45890.651076388887</v>
      </c>
      <c r="G57" s="41">
        <v>45919.676493055558</v>
      </c>
      <c r="H57" s="1">
        <v>43060144</v>
      </c>
      <c r="I57" s="1" t="s">
        <v>4371</v>
      </c>
      <c r="J57" s="1" t="s">
        <v>4597</v>
      </c>
      <c r="K57" s="1" t="s">
        <v>15</v>
      </c>
      <c r="L57" s="1" t="s">
        <v>4372</v>
      </c>
      <c r="M57" s="1" t="s">
        <v>16</v>
      </c>
      <c r="N57" s="1" t="s">
        <v>20</v>
      </c>
      <c r="O57" s="1"/>
      <c r="P57" s="1" t="s">
        <v>17</v>
      </c>
      <c r="Q57" s="43">
        <v>45923</v>
      </c>
      <c r="R57" s="1"/>
      <c r="S57" s="1" t="s">
        <v>23</v>
      </c>
      <c r="T57" s="1" t="s">
        <v>5151</v>
      </c>
      <c r="U57" s="1"/>
      <c r="V57" s="1"/>
      <c r="W57" s="133">
        <f t="shared" si="9"/>
        <v>45923.676493055558</v>
      </c>
      <c r="X57" s="134">
        <f t="shared" si="1"/>
        <v>4</v>
      </c>
      <c r="Y57" s="134">
        <f t="shared" ca="1" si="2"/>
        <v>22.32350694444176</v>
      </c>
      <c r="Z57" s="134">
        <f t="shared" ca="1" si="3"/>
        <v>16</v>
      </c>
      <c r="AA57" s="134">
        <f t="shared" ca="1" si="4"/>
        <v>6.3235069444417604</v>
      </c>
      <c r="AB57" s="134">
        <f t="shared" ca="1" si="5"/>
        <v>16</v>
      </c>
      <c r="AC57" s="134">
        <f t="shared" ca="1" si="6"/>
        <v>12</v>
      </c>
      <c r="AD57" s="135">
        <f t="shared" ca="1" si="7"/>
        <v>-16.32350694444176</v>
      </c>
      <c r="AE57" s="127" t="str">
        <f t="shared" ca="1" si="8"/>
        <v>VENCIDO</v>
      </c>
    </row>
    <row r="58" spans="1:31" customFormat="1" ht="15" x14ac:dyDescent="0.25">
      <c r="A58" s="110">
        <v>23543913</v>
      </c>
      <c r="B58" s="39" t="e">
        <f>VLOOKUP(A58,[1]BASE!$A:$A,1,0)</f>
        <v>#N/A</v>
      </c>
      <c r="C58" s="39">
        <f>VLOOKUP(A58,'INGRESO DIARIO'!A:A,1,0)</f>
        <v>23543913</v>
      </c>
      <c r="D58" s="40" t="s">
        <v>4650</v>
      </c>
      <c r="E58" s="1" t="s">
        <v>19</v>
      </c>
      <c r="F58" s="41">
        <v>45919.680092592593</v>
      </c>
      <c r="G58" s="41">
        <v>45919.680127314816</v>
      </c>
      <c r="H58" s="1">
        <v>71704766</v>
      </c>
      <c r="I58" s="1" t="s">
        <v>4377</v>
      </c>
      <c r="J58" s="1" t="s">
        <v>4598</v>
      </c>
      <c r="K58" s="1" t="s">
        <v>15</v>
      </c>
      <c r="L58" s="1" t="s">
        <v>4378</v>
      </c>
      <c r="M58" s="1" t="s">
        <v>16</v>
      </c>
      <c r="N58" s="1" t="s">
        <v>22</v>
      </c>
      <c r="O58" s="1"/>
      <c r="P58" s="1" t="s">
        <v>17</v>
      </c>
      <c r="Q58" s="43">
        <v>45923</v>
      </c>
      <c r="R58" s="1"/>
      <c r="S58" s="1" t="s">
        <v>21</v>
      </c>
      <c r="T58" s="1" t="s">
        <v>5156</v>
      </c>
      <c r="U58" s="1"/>
      <c r="V58" s="1"/>
      <c r="W58" s="133">
        <f t="shared" si="9"/>
        <v>45923.680127314816</v>
      </c>
      <c r="X58" s="134">
        <f t="shared" si="1"/>
        <v>4</v>
      </c>
      <c r="Y58" s="134">
        <f t="shared" ca="1" si="2"/>
        <v>22.319872685184237</v>
      </c>
      <c r="Z58" s="134">
        <f t="shared" ca="1" si="3"/>
        <v>16</v>
      </c>
      <c r="AA58" s="134">
        <f t="shared" ca="1" si="4"/>
        <v>6.3198726851842366</v>
      </c>
      <c r="AB58" s="134">
        <f t="shared" ca="1" si="5"/>
        <v>16</v>
      </c>
      <c r="AC58" s="134">
        <f t="shared" ca="1" si="6"/>
        <v>12</v>
      </c>
      <c r="AD58" s="135">
        <f t="shared" ca="1" si="7"/>
        <v>-16.319872685184237</v>
      </c>
      <c r="AE58" s="127" t="str">
        <f t="shared" ca="1" si="8"/>
        <v>VENCIDO</v>
      </c>
    </row>
    <row r="59" spans="1:31" customFormat="1" ht="15" x14ac:dyDescent="0.25">
      <c r="A59" s="110">
        <v>23542904</v>
      </c>
      <c r="B59" s="39" t="e">
        <f>VLOOKUP(A59,[1]BASE!$A:$A,1,0)</f>
        <v>#N/A</v>
      </c>
      <c r="C59" s="39">
        <f>VLOOKUP(A59,'INGRESO DIARIO'!A:A,1,0)</f>
        <v>23542904</v>
      </c>
      <c r="D59" s="40" t="s">
        <v>4651</v>
      </c>
      <c r="E59" s="1" t="s">
        <v>409</v>
      </c>
      <c r="F59" s="41">
        <v>45918.638796296298</v>
      </c>
      <c r="G59" s="41">
        <v>45918.638831018521</v>
      </c>
      <c r="H59" s="1">
        <v>32506853</v>
      </c>
      <c r="I59" s="1" t="s">
        <v>4386</v>
      </c>
      <c r="J59" s="1" t="s">
        <v>4599</v>
      </c>
      <c r="K59" s="1" t="s">
        <v>15</v>
      </c>
      <c r="L59" s="1" t="s">
        <v>4387</v>
      </c>
      <c r="M59" s="1" t="s">
        <v>16</v>
      </c>
      <c r="N59" s="1" t="s">
        <v>26</v>
      </c>
      <c r="O59" s="1"/>
      <c r="P59" s="1" t="s">
        <v>17</v>
      </c>
      <c r="Q59" s="43">
        <v>45923</v>
      </c>
      <c r="R59" s="1"/>
      <c r="S59" s="1" t="s">
        <v>23</v>
      </c>
      <c r="T59" s="1" t="s">
        <v>5137</v>
      </c>
      <c r="U59" s="1"/>
      <c r="V59" s="1"/>
      <c r="W59" s="133">
        <f t="shared" si="9"/>
        <v>45922.638831018521</v>
      </c>
      <c r="X59" s="134">
        <f t="shared" si="1"/>
        <v>4</v>
      </c>
      <c r="Y59" s="134">
        <f t="shared" ca="1" si="2"/>
        <v>23.361168981478841</v>
      </c>
      <c r="Z59" s="134">
        <f t="shared" ca="1" si="3"/>
        <v>17</v>
      </c>
      <c r="AA59" s="134">
        <f t="shared" ca="1" si="4"/>
        <v>6.3611689814788406</v>
      </c>
      <c r="AB59" s="134">
        <f t="shared" ca="1" si="5"/>
        <v>17</v>
      </c>
      <c r="AC59" s="134">
        <f t="shared" ca="1" si="6"/>
        <v>13</v>
      </c>
      <c r="AD59" s="135">
        <f t="shared" ca="1" si="7"/>
        <v>-17.361168981478841</v>
      </c>
      <c r="AE59" s="127" t="str">
        <f t="shared" ca="1" si="8"/>
        <v>VENCIDO</v>
      </c>
    </row>
    <row r="60" spans="1:31" customFormat="1" ht="15" x14ac:dyDescent="0.25">
      <c r="A60" s="110">
        <v>23542909</v>
      </c>
      <c r="B60" s="39" t="e">
        <f>VLOOKUP(A60,[1]BASE!$A:$A,1,0)</f>
        <v>#N/A</v>
      </c>
      <c r="C60" s="39">
        <f>VLOOKUP(A60,'INGRESO DIARIO'!A:A,1,0)</f>
        <v>23542909</v>
      </c>
      <c r="D60" s="40" t="s">
        <v>4652</v>
      </c>
      <c r="E60" s="1" t="s">
        <v>409</v>
      </c>
      <c r="F60" s="41">
        <v>45918.641608796293</v>
      </c>
      <c r="G60" s="41">
        <v>45918.641643518517</v>
      </c>
      <c r="H60" s="1">
        <v>32506853</v>
      </c>
      <c r="I60" s="1" t="s">
        <v>4386</v>
      </c>
      <c r="J60" s="1" t="s">
        <v>4599</v>
      </c>
      <c r="K60" s="1" t="s">
        <v>15</v>
      </c>
      <c r="L60" s="1" t="s">
        <v>4391</v>
      </c>
      <c r="M60" s="1" t="s">
        <v>16</v>
      </c>
      <c r="N60" s="1" t="s">
        <v>26</v>
      </c>
      <c r="O60" s="1"/>
      <c r="P60" s="1" t="s">
        <v>17</v>
      </c>
      <c r="Q60" s="43">
        <v>45923</v>
      </c>
      <c r="R60" s="1"/>
      <c r="S60" s="1" t="s">
        <v>23</v>
      </c>
      <c r="T60" s="1" t="s">
        <v>5137</v>
      </c>
      <c r="U60" s="1"/>
      <c r="V60" s="1"/>
      <c r="W60" s="133">
        <f t="shared" si="9"/>
        <v>45922.641643518517</v>
      </c>
      <c r="X60" s="134">
        <f t="shared" si="1"/>
        <v>4</v>
      </c>
      <c r="Y60" s="134">
        <f t="shared" ca="1" si="2"/>
        <v>23.358356481483497</v>
      </c>
      <c r="Z60" s="134">
        <f t="shared" ca="1" si="3"/>
        <v>17</v>
      </c>
      <c r="AA60" s="134">
        <f t="shared" ca="1" si="4"/>
        <v>6.3583564814834972</v>
      </c>
      <c r="AB60" s="134">
        <f t="shared" ca="1" si="5"/>
        <v>17</v>
      </c>
      <c r="AC60" s="134">
        <f t="shared" ca="1" si="6"/>
        <v>13</v>
      </c>
      <c r="AD60" s="135">
        <f t="shared" ca="1" si="7"/>
        <v>-17.358356481483497</v>
      </c>
      <c r="AE60" s="127" t="str">
        <f t="shared" ca="1" si="8"/>
        <v>VENCIDO</v>
      </c>
    </row>
    <row r="61" spans="1:31" customFormat="1" ht="15" x14ac:dyDescent="0.25">
      <c r="A61" s="110">
        <v>23543879</v>
      </c>
      <c r="B61" s="39" t="e">
        <f>VLOOKUP(A61,[1]BASE!$A:$A,1,0)</f>
        <v>#N/A</v>
      </c>
      <c r="C61" s="39">
        <f>VLOOKUP(A61,'INGRESO DIARIO'!A:A,1,0)</f>
        <v>23543879</v>
      </c>
      <c r="D61" s="40" t="s">
        <v>5124</v>
      </c>
      <c r="E61" s="1" t="s">
        <v>19</v>
      </c>
      <c r="F61" s="41">
        <v>45919.659120370372</v>
      </c>
      <c r="G61" s="41">
        <v>45919.659155092595</v>
      </c>
      <c r="H61" s="1">
        <v>1123530757</v>
      </c>
      <c r="I61" s="1" t="s">
        <v>4451</v>
      </c>
      <c r="J61" s="1" t="s">
        <v>4608</v>
      </c>
      <c r="K61" s="1" t="s">
        <v>15</v>
      </c>
      <c r="L61" s="1" t="s">
        <v>4452</v>
      </c>
      <c r="M61" s="1" t="s">
        <v>16</v>
      </c>
      <c r="N61" s="1" t="s">
        <v>22</v>
      </c>
      <c r="O61" s="1"/>
      <c r="P61" s="1" t="s">
        <v>17</v>
      </c>
      <c r="Q61" s="43">
        <v>45923</v>
      </c>
      <c r="R61" s="1"/>
      <c r="S61" s="1" t="s">
        <v>21</v>
      </c>
      <c r="T61" s="1" t="s">
        <v>5123</v>
      </c>
      <c r="U61" s="1"/>
      <c r="V61" s="1"/>
      <c r="W61" s="133">
        <f t="shared" si="9"/>
        <v>45923.659155092595</v>
      </c>
      <c r="X61" s="134">
        <f t="shared" si="1"/>
        <v>4</v>
      </c>
      <c r="Y61" s="134">
        <f t="shared" ca="1" si="2"/>
        <v>22.340844907404971</v>
      </c>
      <c r="Z61" s="134">
        <f t="shared" ca="1" si="3"/>
        <v>16</v>
      </c>
      <c r="AA61" s="134">
        <f t="shared" ca="1" si="4"/>
        <v>6.3408449074049713</v>
      </c>
      <c r="AB61" s="134">
        <f t="shared" ca="1" si="5"/>
        <v>16</v>
      </c>
      <c r="AC61" s="134">
        <f t="shared" ca="1" si="6"/>
        <v>12</v>
      </c>
      <c r="AD61" s="135">
        <f t="shared" ca="1" si="7"/>
        <v>-16.340844907404971</v>
      </c>
      <c r="AE61" s="127" t="str">
        <f t="shared" ca="1" si="8"/>
        <v>VENCIDO</v>
      </c>
    </row>
    <row r="62" spans="1:31" customFormat="1" ht="15" x14ac:dyDescent="0.25">
      <c r="A62" s="110">
        <v>23543669</v>
      </c>
      <c r="B62" s="39" t="e">
        <f>VLOOKUP(A62,[1]BASE!$A:$A,1,0)</f>
        <v>#N/A</v>
      </c>
      <c r="C62" s="39">
        <f>VLOOKUP(A62,'INGRESO DIARIO'!A:A,1,0)</f>
        <v>23543669</v>
      </c>
      <c r="D62" s="40" t="s">
        <v>4661</v>
      </c>
      <c r="E62" s="1" t="s">
        <v>19</v>
      </c>
      <c r="F62" s="41">
        <v>45919.532766203702</v>
      </c>
      <c r="G62" s="41">
        <v>45919.532789351855</v>
      </c>
      <c r="H62" s="1">
        <v>32104272</v>
      </c>
      <c r="I62" s="1" t="s">
        <v>4457</v>
      </c>
      <c r="J62" s="1" t="s">
        <v>4609</v>
      </c>
      <c r="K62" s="1" t="s">
        <v>15</v>
      </c>
      <c r="L62" s="1" t="s">
        <v>4458</v>
      </c>
      <c r="M62" s="1" t="s">
        <v>16</v>
      </c>
      <c r="N62" s="1" t="s">
        <v>22</v>
      </c>
      <c r="O62" s="1"/>
      <c r="P62" s="1" t="s">
        <v>17</v>
      </c>
      <c r="Q62" s="43">
        <v>45923</v>
      </c>
      <c r="R62" s="1"/>
      <c r="S62" s="1"/>
      <c r="T62" s="1" t="s">
        <v>4687</v>
      </c>
      <c r="U62" s="1"/>
      <c r="V62" s="1"/>
      <c r="W62" s="133">
        <f t="shared" si="9"/>
        <v>45923.532789351855</v>
      </c>
      <c r="X62" s="134">
        <f t="shared" si="1"/>
        <v>4</v>
      </c>
      <c r="Y62" s="134">
        <f t="shared" ca="1" si="2"/>
        <v>22.467210648144828</v>
      </c>
      <c r="Z62" s="134">
        <f t="shared" ca="1" si="3"/>
        <v>16</v>
      </c>
      <c r="AA62" s="134">
        <f t="shared" ca="1" si="4"/>
        <v>6.4672106481448282</v>
      </c>
      <c r="AB62" s="134">
        <f t="shared" ca="1" si="5"/>
        <v>16</v>
      </c>
      <c r="AC62" s="134">
        <f t="shared" ca="1" si="6"/>
        <v>12</v>
      </c>
      <c r="AD62" s="135">
        <f t="shared" ca="1" si="7"/>
        <v>-16.467210648144828</v>
      </c>
      <c r="AE62" s="127" t="str">
        <f t="shared" ca="1" si="8"/>
        <v>VENCIDO</v>
      </c>
    </row>
    <row r="63" spans="1:31" customFormat="1" ht="15" x14ac:dyDescent="0.25">
      <c r="A63" s="110">
        <v>23517576</v>
      </c>
      <c r="B63" s="39" t="e">
        <f>VLOOKUP(A63,[1]BASE!$A:$A,1,0)</f>
        <v>#N/A</v>
      </c>
      <c r="C63" s="39">
        <f>VLOOKUP(A63,'INGRESO DIARIO'!A:A,1,0)</f>
        <v>23517576</v>
      </c>
      <c r="D63" s="40" t="s">
        <v>4662</v>
      </c>
      <c r="E63" s="1" t="s">
        <v>19</v>
      </c>
      <c r="F63" s="41">
        <v>45889.677141203705</v>
      </c>
      <c r="G63" s="41">
        <v>45919.667511574073</v>
      </c>
      <c r="H63" s="1">
        <v>1000871883</v>
      </c>
      <c r="I63" s="1" t="s">
        <v>4463</v>
      </c>
      <c r="J63" s="1" t="s">
        <v>4610</v>
      </c>
      <c r="K63" s="1" t="s">
        <v>15</v>
      </c>
      <c r="L63" s="1" t="s">
        <v>4464</v>
      </c>
      <c r="M63" s="1" t="s">
        <v>16</v>
      </c>
      <c r="N63" s="1" t="s">
        <v>22</v>
      </c>
      <c r="O63" s="1"/>
      <c r="P63" s="1" t="s">
        <v>17</v>
      </c>
      <c r="Q63" s="43">
        <v>45923</v>
      </c>
      <c r="R63" s="1"/>
      <c r="S63" s="1" t="s">
        <v>21</v>
      </c>
      <c r="T63" s="1" t="s">
        <v>5141</v>
      </c>
      <c r="U63" s="1"/>
      <c r="V63" s="1"/>
      <c r="W63" s="133">
        <f t="shared" si="9"/>
        <v>45923.667511574073</v>
      </c>
      <c r="X63" s="134">
        <f t="shared" si="1"/>
        <v>4</v>
      </c>
      <c r="Y63" s="134">
        <f t="shared" ca="1" si="2"/>
        <v>22.332488425927295</v>
      </c>
      <c r="Z63" s="134">
        <f t="shared" ca="1" si="3"/>
        <v>16</v>
      </c>
      <c r="AA63" s="134">
        <f t="shared" ca="1" si="4"/>
        <v>6.3324884259272949</v>
      </c>
      <c r="AB63" s="134">
        <f t="shared" ca="1" si="5"/>
        <v>16</v>
      </c>
      <c r="AC63" s="134">
        <f t="shared" ca="1" si="6"/>
        <v>12</v>
      </c>
      <c r="AD63" s="135">
        <f t="shared" ca="1" si="7"/>
        <v>-16.332488425927295</v>
      </c>
      <c r="AE63" s="127" t="str">
        <f t="shared" ca="1" si="8"/>
        <v>VENCIDO</v>
      </c>
    </row>
    <row r="64" spans="1:31" customFormat="1" ht="15" x14ac:dyDescent="0.25">
      <c r="A64" s="110">
        <v>23545759</v>
      </c>
      <c r="B64" s="39" t="e">
        <f>VLOOKUP(A64,[1]BASE!$A:$A,1,0)</f>
        <v>#N/A</v>
      </c>
      <c r="C64" s="39">
        <f>VLOOKUP(A64,'INGRESO DIARIO'!A:A,1,0)</f>
        <v>23545759</v>
      </c>
      <c r="D64" s="1" t="s">
        <v>4467</v>
      </c>
      <c r="E64" s="1" t="s">
        <v>19</v>
      </c>
      <c r="F64" s="41">
        <v>45922.536574074074</v>
      </c>
      <c r="G64" s="41">
        <v>45922.536608796298</v>
      </c>
      <c r="H64" s="1">
        <v>94305681</v>
      </c>
      <c r="I64" s="1" t="s">
        <v>4468</v>
      </c>
      <c r="J64" s="1" t="s">
        <v>4611</v>
      </c>
      <c r="K64" s="1" t="s">
        <v>15</v>
      </c>
      <c r="L64" s="1" t="s">
        <v>4469</v>
      </c>
      <c r="M64" s="1" t="s">
        <v>16</v>
      </c>
      <c r="N64" s="1" t="s">
        <v>22</v>
      </c>
      <c r="O64" s="1"/>
      <c r="P64" s="1" t="s">
        <v>17</v>
      </c>
      <c r="Q64" s="43">
        <v>45923</v>
      </c>
      <c r="R64" s="1"/>
      <c r="S64" s="1" t="s">
        <v>23</v>
      </c>
      <c r="T64" s="1" t="s">
        <v>5147</v>
      </c>
      <c r="U64" s="1"/>
      <c r="V64" s="1"/>
      <c r="W64" s="133">
        <f t="shared" si="9"/>
        <v>45926.536608796298</v>
      </c>
      <c r="X64" s="134">
        <f t="shared" si="1"/>
        <v>4</v>
      </c>
      <c r="Y64" s="134">
        <f t="shared" ca="1" si="2"/>
        <v>19.463391203702486</v>
      </c>
      <c r="Z64" s="134">
        <f t="shared" ca="1" si="3"/>
        <v>15</v>
      </c>
      <c r="AA64" s="134">
        <f t="shared" ca="1" si="4"/>
        <v>4.4633912037024857</v>
      </c>
      <c r="AB64" s="134">
        <f t="shared" ca="1" si="5"/>
        <v>15</v>
      </c>
      <c r="AC64" s="134">
        <f t="shared" ca="1" si="6"/>
        <v>11</v>
      </c>
      <c r="AD64" s="135">
        <f t="shared" ca="1" si="7"/>
        <v>-13.463391203702486</v>
      </c>
      <c r="AE64" s="127" t="str">
        <f t="shared" ca="1" si="8"/>
        <v>VENCIDO</v>
      </c>
    </row>
    <row r="65" spans="1:31" customFormat="1" ht="15" x14ac:dyDescent="0.25">
      <c r="A65" s="110">
        <v>23385196</v>
      </c>
      <c r="B65" s="39" t="e">
        <f>VLOOKUP(A65,[1]BASE!$A:$A,1,0)</f>
        <v>#N/A</v>
      </c>
      <c r="C65" s="39">
        <f>VLOOKUP(A65,'INGRESO DIARIO'!A:A,1,0)</f>
        <v>23385196</v>
      </c>
      <c r="D65" s="40" t="s">
        <v>4663</v>
      </c>
      <c r="E65" s="1" t="s">
        <v>19</v>
      </c>
      <c r="F65" s="41">
        <v>45728.529560185183</v>
      </c>
      <c r="G65" s="41">
        <v>45922.436319444445</v>
      </c>
      <c r="H65" s="1">
        <v>43592538</v>
      </c>
      <c r="I65" s="1" t="s">
        <v>4481</v>
      </c>
      <c r="J65" s="1" t="s">
        <v>4612</v>
      </c>
      <c r="K65" s="1" t="s">
        <v>15</v>
      </c>
      <c r="L65" s="1" t="s">
        <v>4482</v>
      </c>
      <c r="M65" s="1" t="s">
        <v>16</v>
      </c>
      <c r="N65" s="1" t="s">
        <v>22</v>
      </c>
      <c r="O65" s="1"/>
      <c r="P65" s="1" t="s">
        <v>17</v>
      </c>
      <c r="Q65" s="43">
        <v>45923</v>
      </c>
      <c r="R65" s="1"/>
      <c r="S65" s="1" t="s">
        <v>23</v>
      </c>
      <c r="T65" s="1" t="s">
        <v>5144</v>
      </c>
      <c r="U65" s="1"/>
      <c r="V65" s="1"/>
      <c r="W65" s="133">
        <f t="shared" si="9"/>
        <v>45926.436319444445</v>
      </c>
      <c r="X65" s="134">
        <f t="shared" si="1"/>
        <v>4</v>
      </c>
      <c r="Y65" s="134">
        <f t="shared" ca="1" si="2"/>
        <v>19.563680555555038</v>
      </c>
      <c r="Z65" s="134">
        <f t="shared" ca="1" si="3"/>
        <v>15</v>
      </c>
      <c r="AA65" s="134">
        <f t="shared" ca="1" si="4"/>
        <v>4.5636805555550382</v>
      </c>
      <c r="AB65" s="134">
        <f t="shared" ca="1" si="5"/>
        <v>15</v>
      </c>
      <c r="AC65" s="134">
        <f t="shared" ca="1" si="6"/>
        <v>11</v>
      </c>
      <c r="AD65" s="135">
        <f t="shared" ca="1" si="7"/>
        <v>-13.563680555555038</v>
      </c>
      <c r="AE65" s="127" t="str">
        <f t="shared" ca="1" si="8"/>
        <v>VENCIDO</v>
      </c>
    </row>
    <row r="66" spans="1:31" customFormat="1" ht="15" x14ac:dyDescent="0.25">
      <c r="A66" s="110">
        <v>23385094</v>
      </c>
      <c r="B66" s="39" t="e">
        <f>VLOOKUP(A66,[1]BASE!$A:$A,1,0)</f>
        <v>#N/A</v>
      </c>
      <c r="C66" s="39">
        <f>VLOOKUP(A66,'INGRESO DIARIO'!A:A,1,0)</f>
        <v>23385094</v>
      </c>
      <c r="D66" s="40" t="s">
        <v>4664</v>
      </c>
      <c r="E66" s="1" t="s">
        <v>19</v>
      </c>
      <c r="F66" s="41">
        <v>45728.471921296295</v>
      </c>
      <c r="G66" s="41">
        <v>45922.436481481483</v>
      </c>
      <c r="H66" s="1">
        <v>43592538</v>
      </c>
      <c r="I66" s="1" t="s">
        <v>4481</v>
      </c>
      <c r="J66" s="1" t="s">
        <v>4612</v>
      </c>
      <c r="K66" s="1" t="s">
        <v>15</v>
      </c>
      <c r="L66" s="1" t="s">
        <v>4486</v>
      </c>
      <c r="M66" s="1" t="s">
        <v>16</v>
      </c>
      <c r="N66" s="1" t="s">
        <v>22</v>
      </c>
      <c r="O66" s="1"/>
      <c r="P66" s="1" t="s">
        <v>17</v>
      </c>
      <c r="Q66" s="43">
        <v>45923</v>
      </c>
      <c r="R66" s="1"/>
      <c r="S66" s="1" t="s">
        <v>23</v>
      </c>
      <c r="T66" s="1" t="s">
        <v>5144</v>
      </c>
      <c r="U66" s="1"/>
      <c r="V66" s="1"/>
      <c r="W66" s="133">
        <f t="shared" ref="W66:W97" si="10">+IF(M66="RURAL",(G66+8),IF(M66="URBANA",(G66+4),""))</f>
        <v>45926.436481481483</v>
      </c>
      <c r="X66" s="134">
        <f t="shared" ref="X66:X129" si="11">+IF(M66="URBANA",4,IF(M66="RURAL",8,0))</f>
        <v>4</v>
      </c>
      <c r="Y66" s="134">
        <f t="shared" ref="Y66:Y129" ca="1" si="12">+TODAY()-G66+1</f>
        <v>19.563518518516503</v>
      </c>
      <c r="Z66" s="134">
        <f t="shared" ref="Z66:Z129" ca="1" si="13">+NETWORKDAYS.INTL(G66,NOW(),1)-MOD(H66,1)</f>
        <v>15</v>
      </c>
      <c r="AA66" s="134">
        <f t="shared" ref="AA66:AA129" ca="1" si="14">+Y66-Z66</f>
        <v>4.5635185185165028</v>
      </c>
      <c r="AB66" s="134">
        <f t="shared" ref="AB66:AB129" ca="1" si="15">+(((TODAY()-G66)+1)-AA66)</f>
        <v>15</v>
      </c>
      <c r="AC66" s="134">
        <f t="shared" ref="AC66:AC129" ca="1" si="16">+AB66-X66</f>
        <v>11</v>
      </c>
      <c r="AD66" s="135">
        <f t="shared" ref="AD66:AD129" ca="1" si="17">IF(W66&lt;&gt;0,+W66-TODAY()+1,"")</f>
        <v>-13.563518518516503</v>
      </c>
      <c r="AE66" s="127" t="str">
        <f t="shared" ref="AE66:AE129" ca="1" si="18">IF(S66&lt;&gt;"OK",IF(AC66&gt;=0,"VENCIDO",IF(AND(AC66&lt;0,AC66&gt;=-2.1),"ALERTA","A TIEMPO")),"EJECUTADO")</f>
        <v>VENCIDO</v>
      </c>
    </row>
    <row r="67" spans="1:31" customFormat="1" ht="15" x14ac:dyDescent="0.25">
      <c r="A67" s="110">
        <v>23543839</v>
      </c>
      <c r="B67" s="39" t="e">
        <f>VLOOKUP(A67,[1]BASE!$A:$A,1,0)</f>
        <v>#N/A</v>
      </c>
      <c r="C67" s="39">
        <f>VLOOKUP(A67,'INGRESO DIARIO'!A:A,1,0)</f>
        <v>23543839</v>
      </c>
      <c r="D67" s="1" t="s">
        <v>4529</v>
      </c>
      <c r="E67" s="1" t="s">
        <v>409</v>
      </c>
      <c r="F67" s="41">
        <v>45919.633946759262</v>
      </c>
      <c r="G67" s="41">
        <v>45919.633981481478</v>
      </c>
      <c r="H67" s="1">
        <v>8466026</v>
      </c>
      <c r="I67" s="1" t="s">
        <v>4530</v>
      </c>
      <c r="J67" s="1" t="s">
        <v>4619</v>
      </c>
      <c r="K67" s="1" t="s">
        <v>15</v>
      </c>
      <c r="L67" s="1" t="s">
        <v>4531</v>
      </c>
      <c r="M67" s="1" t="s">
        <v>18</v>
      </c>
      <c r="N67" s="1" t="s">
        <v>26</v>
      </c>
      <c r="O67" s="1"/>
      <c r="P67" s="1" t="s">
        <v>17</v>
      </c>
      <c r="Q67" s="43">
        <v>45923</v>
      </c>
      <c r="R67" s="1"/>
      <c r="S67" s="1"/>
      <c r="T67" s="1" t="s">
        <v>5134</v>
      </c>
      <c r="U67" s="1"/>
      <c r="V67" s="1"/>
      <c r="W67" s="133">
        <f t="shared" si="10"/>
        <v>45927.633981481478</v>
      </c>
      <c r="X67" s="134">
        <f t="shared" si="11"/>
        <v>8</v>
      </c>
      <c r="Y67" s="134">
        <f t="shared" ca="1" si="12"/>
        <v>22.366018518521741</v>
      </c>
      <c r="Z67" s="134">
        <f t="shared" ca="1" si="13"/>
        <v>16</v>
      </c>
      <c r="AA67" s="134">
        <f t="shared" ca="1" si="14"/>
        <v>6.3660185185217415</v>
      </c>
      <c r="AB67" s="134">
        <f t="shared" ca="1" si="15"/>
        <v>16</v>
      </c>
      <c r="AC67" s="134">
        <f t="shared" ca="1" si="16"/>
        <v>8</v>
      </c>
      <c r="AD67" s="135">
        <f t="shared" ca="1" si="17"/>
        <v>-12.366018518521741</v>
      </c>
      <c r="AE67" s="127" t="str">
        <f t="shared" ca="1" si="18"/>
        <v>VENCIDO</v>
      </c>
    </row>
    <row r="68" spans="1:31" customFormat="1" ht="15" x14ac:dyDescent="0.25">
      <c r="A68" s="110">
        <v>23543847</v>
      </c>
      <c r="B68" s="39" t="e">
        <f>VLOOKUP(A68,[1]BASE!$A:$A,1,0)</f>
        <v>#N/A</v>
      </c>
      <c r="C68" s="39">
        <f>VLOOKUP(A68,'INGRESO DIARIO'!A:A,1,0)</f>
        <v>23543847</v>
      </c>
      <c r="D68" s="1" t="s">
        <v>4534</v>
      </c>
      <c r="E68" s="1" t="s">
        <v>409</v>
      </c>
      <c r="F68" s="41">
        <v>45919.637418981481</v>
      </c>
      <c r="G68" s="41">
        <v>45919.637453703705</v>
      </c>
      <c r="H68" s="1">
        <v>8466026</v>
      </c>
      <c r="I68" s="1" t="s">
        <v>4530</v>
      </c>
      <c r="J68" s="1" t="s">
        <v>4619</v>
      </c>
      <c r="K68" s="1" t="s">
        <v>15</v>
      </c>
      <c r="L68" s="1" t="s">
        <v>4535</v>
      </c>
      <c r="M68" s="1" t="s">
        <v>18</v>
      </c>
      <c r="N68" s="1" t="s">
        <v>26</v>
      </c>
      <c r="O68" s="1"/>
      <c r="P68" s="1" t="s">
        <v>17</v>
      </c>
      <c r="Q68" s="43">
        <v>45923</v>
      </c>
      <c r="R68" s="1"/>
      <c r="S68" s="1"/>
      <c r="T68" s="1" t="s">
        <v>5134</v>
      </c>
      <c r="U68" s="1"/>
      <c r="V68" s="1"/>
      <c r="W68" s="133">
        <f t="shared" si="10"/>
        <v>45927.637453703705</v>
      </c>
      <c r="X68" s="134">
        <f t="shared" si="11"/>
        <v>8</v>
      </c>
      <c r="Y68" s="134">
        <f t="shared" ca="1" si="12"/>
        <v>22.362546296295477</v>
      </c>
      <c r="Z68" s="134">
        <f t="shared" ca="1" si="13"/>
        <v>16</v>
      </c>
      <c r="AA68" s="134">
        <f t="shared" ca="1" si="14"/>
        <v>6.3625462962954771</v>
      </c>
      <c r="AB68" s="134">
        <f t="shared" ca="1" si="15"/>
        <v>16</v>
      </c>
      <c r="AC68" s="134">
        <f t="shared" ca="1" si="16"/>
        <v>8</v>
      </c>
      <c r="AD68" s="135">
        <f t="shared" ca="1" si="17"/>
        <v>-12.362546296295477</v>
      </c>
      <c r="AE68" s="127" t="str">
        <f t="shared" ca="1" si="18"/>
        <v>VENCIDO</v>
      </c>
    </row>
    <row r="69" spans="1:31" customFormat="1" ht="15" x14ac:dyDescent="0.25">
      <c r="A69" s="110">
        <v>23545511</v>
      </c>
      <c r="B69" s="39" t="e">
        <f>VLOOKUP(A69,[1]BASE!$A:$A,1,0)</f>
        <v>#N/A</v>
      </c>
      <c r="C69" s="39">
        <f>VLOOKUP(A69,'INGRESO DIARIO'!A:A,1,0)</f>
        <v>23545511</v>
      </c>
      <c r="D69" s="1" t="s">
        <v>4546</v>
      </c>
      <c r="E69" s="1" t="s">
        <v>409</v>
      </c>
      <c r="F69" s="41">
        <v>45922.415543981479</v>
      </c>
      <c r="G69" s="41">
        <v>45922.415578703702</v>
      </c>
      <c r="H69" s="1">
        <v>21854707</v>
      </c>
      <c r="I69" s="1" t="s">
        <v>4548</v>
      </c>
      <c r="J69" s="1" t="s">
        <v>4621</v>
      </c>
      <c r="K69" s="1" t="s">
        <v>15</v>
      </c>
      <c r="L69" s="1" t="s">
        <v>17</v>
      </c>
      <c r="M69" s="1" t="s">
        <v>18</v>
      </c>
      <c r="N69" s="1" t="s">
        <v>26</v>
      </c>
      <c r="O69" s="1"/>
      <c r="P69" s="1" t="s">
        <v>17</v>
      </c>
      <c r="Q69" s="43">
        <v>45923</v>
      </c>
      <c r="R69" s="1"/>
      <c r="S69" s="1" t="s">
        <v>23</v>
      </c>
      <c r="T69" s="1" t="s">
        <v>5135</v>
      </c>
      <c r="U69" s="1"/>
      <c r="V69" s="1"/>
      <c r="W69" s="133">
        <f t="shared" si="10"/>
        <v>45930.415578703702</v>
      </c>
      <c r="X69" s="134">
        <f t="shared" si="11"/>
        <v>8</v>
      </c>
      <c r="Y69" s="134">
        <f t="shared" ca="1" si="12"/>
        <v>19.584421296298387</v>
      </c>
      <c r="Z69" s="134">
        <f t="shared" ca="1" si="13"/>
        <v>15</v>
      </c>
      <c r="AA69" s="134">
        <f t="shared" ca="1" si="14"/>
        <v>4.5844212962983875</v>
      </c>
      <c r="AB69" s="134">
        <f t="shared" ca="1" si="15"/>
        <v>15</v>
      </c>
      <c r="AC69" s="134">
        <f t="shared" ca="1" si="16"/>
        <v>7</v>
      </c>
      <c r="AD69" s="135">
        <f t="shared" ca="1" si="17"/>
        <v>-9.5844212962983875</v>
      </c>
      <c r="AE69" s="127" t="str">
        <f t="shared" ca="1" si="18"/>
        <v>VENCIDO</v>
      </c>
    </row>
    <row r="70" spans="1:31" customFormat="1" ht="15" x14ac:dyDescent="0.25">
      <c r="A70" s="110">
        <v>23390726</v>
      </c>
      <c r="B70" s="39" t="e">
        <f>VLOOKUP(A70,[1]BASE!$A:$A,1,0)</f>
        <v>#N/A</v>
      </c>
      <c r="C70" s="39">
        <f>VLOOKUP(A70,'INGRESO DIARIO'!A:A,1,0)</f>
        <v>23390726</v>
      </c>
      <c r="D70" s="40" t="s">
        <v>4665</v>
      </c>
      <c r="E70" s="1" t="s">
        <v>19</v>
      </c>
      <c r="F70" s="41">
        <v>45734.553935185184</v>
      </c>
      <c r="G70" s="41">
        <v>45919.527141203704</v>
      </c>
      <c r="H70" s="1">
        <v>1020404761</v>
      </c>
      <c r="I70" s="1" t="s">
        <v>4559</v>
      </c>
      <c r="J70" s="1" t="s">
        <v>4622</v>
      </c>
      <c r="K70" s="1" t="s">
        <v>15</v>
      </c>
      <c r="L70" s="1" t="s">
        <v>17</v>
      </c>
      <c r="M70" s="1" t="s">
        <v>16</v>
      </c>
      <c r="N70" s="1" t="s">
        <v>20</v>
      </c>
      <c r="O70" s="1"/>
      <c r="P70" s="1" t="s">
        <v>17</v>
      </c>
      <c r="Q70" s="43">
        <v>45923</v>
      </c>
      <c r="R70" s="1"/>
      <c r="S70" s="1" t="s">
        <v>23</v>
      </c>
      <c r="T70" s="1" t="s">
        <v>5116</v>
      </c>
      <c r="U70" s="1"/>
      <c r="V70" s="1"/>
      <c r="W70" s="133">
        <f t="shared" si="10"/>
        <v>45923.527141203704</v>
      </c>
      <c r="X70" s="134">
        <f t="shared" si="11"/>
        <v>4</v>
      </c>
      <c r="Y70" s="134">
        <f t="shared" ca="1" si="12"/>
        <v>22.47285879629635</v>
      </c>
      <c r="Z70" s="134">
        <f t="shared" ca="1" si="13"/>
        <v>16</v>
      </c>
      <c r="AA70" s="134">
        <f t="shared" ca="1" si="14"/>
        <v>6.4728587962963502</v>
      </c>
      <c r="AB70" s="134">
        <f t="shared" ca="1" si="15"/>
        <v>16</v>
      </c>
      <c r="AC70" s="134">
        <f t="shared" ca="1" si="16"/>
        <v>12</v>
      </c>
      <c r="AD70" s="135">
        <f t="shared" ca="1" si="17"/>
        <v>-16.47285879629635</v>
      </c>
      <c r="AE70" s="127" t="str">
        <f t="shared" ca="1" si="18"/>
        <v>VENCIDO</v>
      </c>
    </row>
    <row r="71" spans="1:31" customFormat="1" ht="15" x14ac:dyDescent="0.25">
      <c r="A71" s="110">
        <v>23543692</v>
      </c>
      <c r="B71" s="39" t="e">
        <f>VLOOKUP(A71,[1]BASE!$A:$A,1,0)</f>
        <v>#N/A</v>
      </c>
      <c r="C71" s="39">
        <f>VLOOKUP(A71,'INGRESO DIARIO'!A:A,1,0)</f>
        <v>23543692</v>
      </c>
      <c r="D71" s="1" t="s">
        <v>4562</v>
      </c>
      <c r="E71" s="1" t="s">
        <v>19</v>
      </c>
      <c r="F71" s="41">
        <v>45919.557337962964</v>
      </c>
      <c r="G71" s="41">
        <v>45919.557372685187</v>
      </c>
      <c r="H71" s="1">
        <v>43867552</v>
      </c>
      <c r="I71" s="1" t="s">
        <v>4563</v>
      </c>
      <c r="J71" s="1" t="s">
        <v>4623</v>
      </c>
      <c r="K71" s="1" t="s">
        <v>15</v>
      </c>
      <c r="L71" s="1" t="s">
        <v>4564</v>
      </c>
      <c r="M71" s="1" t="s">
        <v>16</v>
      </c>
      <c r="N71" s="1" t="s">
        <v>20</v>
      </c>
      <c r="O71" s="1"/>
      <c r="P71" s="1" t="s">
        <v>17</v>
      </c>
      <c r="Q71" s="43">
        <v>45923</v>
      </c>
      <c r="R71" s="1"/>
      <c r="S71" s="1" t="s">
        <v>23</v>
      </c>
      <c r="T71" s="1" t="s">
        <v>5117</v>
      </c>
      <c r="U71" s="1"/>
      <c r="V71" s="1"/>
      <c r="W71" s="133">
        <f t="shared" si="10"/>
        <v>45923.557372685187</v>
      </c>
      <c r="X71" s="134">
        <f t="shared" si="11"/>
        <v>4</v>
      </c>
      <c r="Y71" s="134">
        <f t="shared" ca="1" si="12"/>
        <v>22.442627314812853</v>
      </c>
      <c r="Z71" s="134">
        <f t="shared" ca="1" si="13"/>
        <v>16</v>
      </c>
      <c r="AA71" s="134">
        <f t="shared" ca="1" si="14"/>
        <v>6.442627314812853</v>
      </c>
      <c r="AB71" s="134">
        <f t="shared" ca="1" si="15"/>
        <v>16</v>
      </c>
      <c r="AC71" s="134">
        <f t="shared" ca="1" si="16"/>
        <v>12</v>
      </c>
      <c r="AD71" s="135">
        <f t="shared" ca="1" si="17"/>
        <v>-16.442627314812853</v>
      </c>
      <c r="AE71" s="127" t="str">
        <f t="shared" ca="1" si="18"/>
        <v>VENCIDO</v>
      </c>
    </row>
    <row r="72" spans="1:31" customFormat="1" ht="15" x14ac:dyDescent="0.25">
      <c r="A72" s="110">
        <v>23539528</v>
      </c>
      <c r="B72" s="39" t="e">
        <f>VLOOKUP(A72,[1]BASE!$A:$A,1,0)</f>
        <v>#N/A</v>
      </c>
      <c r="C72" s="39">
        <f>VLOOKUP(A72,'INGRESO DIARIO'!A:A,1,0)</f>
        <v>23539528</v>
      </c>
      <c r="D72" s="1" t="s">
        <v>4567</v>
      </c>
      <c r="E72" s="1" t="s">
        <v>19</v>
      </c>
      <c r="F72" s="41">
        <v>45915.497916666667</v>
      </c>
      <c r="G72" s="41">
        <v>45915.49795138889</v>
      </c>
      <c r="H72" s="1">
        <v>70082835</v>
      </c>
      <c r="I72" s="1" t="s">
        <v>4569</v>
      </c>
      <c r="J72" s="1" t="s">
        <v>4624</v>
      </c>
      <c r="K72" s="1" t="s">
        <v>15</v>
      </c>
      <c r="L72" s="1" t="s">
        <v>4570</v>
      </c>
      <c r="M72" s="1" t="s">
        <v>16</v>
      </c>
      <c r="N72" s="1" t="s">
        <v>22</v>
      </c>
      <c r="O72" s="1"/>
      <c r="P72" s="1" t="s">
        <v>17</v>
      </c>
      <c r="Q72" s="43">
        <v>45923</v>
      </c>
      <c r="R72" s="1"/>
      <c r="S72" s="1" t="s">
        <v>21</v>
      </c>
      <c r="T72" s="1" t="s">
        <v>5122</v>
      </c>
      <c r="U72" s="1"/>
      <c r="V72" s="1"/>
      <c r="W72" s="133">
        <f t="shared" si="10"/>
        <v>45919.49795138889</v>
      </c>
      <c r="X72" s="134">
        <f t="shared" si="11"/>
        <v>4</v>
      </c>
      <c r="Y72" s="134">
        <f t="shared" ca="1" si="12"/>
        <v>26.502048611109785</v>
      </c>
      <c r="Z72" s="134">
        <f t="shared" ca="1" si="13"/>
        <v>20</v>
      </c>
      <c r="AA72" s="134">
        <f t="shared" ca="1" si="14"/>
        <v>6.5020486111097853</v>
      </c>
      <c r="AB72" s="134">
        <f t="shared" ca="1" si="15"/>
        <v>20</v>
      </c>
      <c r="AC72" s="134">
        <f t="shared" ca="1" si="16"/>
        <v>16</v>
      </c>
      <c r="AD72" s="135">
        <f t="shared" ca="1" si="17"/>
        <v>-20.502048611109785</v>
      </c>
      <c r="AE72" s="127" t="str">
        <f t="shared" ca="1" si="18"/>
        <v>VENCIDO</v>
      </c>
    </row>
    <row r="73" spans="1:31" customFormat="1" ht="15" x14ac:dyDescent="0.25">
      <c r="A73" s="110">
        <v>23546511</v>
      </c>
      <c r="B73" s="39" t="e">
        <f>VLOOKUP(A73,[1]BASE!$A:$A,1,0)</f>
        <v>#N/A</v>
      </c>
      <c r="C73" s="39">
        <f>VLOOKUP(A73,'INGRESO DIARIO'!A:A,1,0)</f>
        <v>23546511</v>
      </c>
      <c r="D73" s="40" t="s">
        <v>5101</v>
      </c>
      <c r="E73" s="1" t="s">
        <v>19</v>
      </c>
      <c r="F73" s="41">
        <v>45923.36146990741</v>
      </c>
      <c r="G73" s="41">
        <v>45923.361504629633</v>
      </c>
      <c r="H73" s="1">
        <v>1040741847</v>
      </c>
      <c r="I73" s="1" t="s">
        <v>3952</v>
      </c>
      <c r="J73" s="1" t="s">
        <v>5063</v>
      </c>
      <c r="K73" s="1" t="s">
        <v>15</v>
      </c>
      <c r="L73" s="1" t="s">
        <v>4865</v>
      </c>
      <c r="M73" s="1" t="s">
        <v>16</v>
      </c>
      <c r="N73" s="1" t="s">
        <v>20</v>
      </c>
      <c r="O73" s="1"/>
      <c r="P73" s="1" t="s">
        <v>754</v>
      </c>
      <c r="Q73" s="43">
        <v>45923</v>
      </c>
      <c r="R73" s="1"/>
      <c r="S73" s="1" t="s">
        <v>753</v>
      </c>
      <c r="T73" s="1"/>
      <c r="U73" s="1"/>
      <c r="V73" s="1"/>
      <c r="W73" s="133">
        <f t="shared" si="10"/>
        <v>45927.361504629633</v>
      </c>
      <c r="X73" s="134">
        <f t="shared" si="11"/>
        <v>4</v>
      </c>
      <c r="Y73" s="134">
        <f t="shared" ca="1" si="12"/>
        <v>18.638495370367309</v>
      </c>
      <c r="Z73" s="134">
        <f t="shared" ca="1" si="13"/>
        <v>14</v>
      </c>
      <c r="AA73" s="134">
        <f t="shared" ca="1" si="14"/>
        <v>4.6384953703673091</v>
      </c>
      <c r="AB73" s="134">
        <f t="shared" ca="1" si="15"/>
        <v>14</v>
      </c>
      <c r="AC73" s="134">
        <f t="shared" ca="1" si="16"/>
        <v>10</v>
      </c>
      <c r="AD73" s="135">
        <f t="shared" ca="1" si="17"/>
        <v>-12.638495370367309</v>
      </c>
      <c r="AE73" s="127" t="str">
        <f t="shared" si="18"/>
        <v>EJECUTADO</v>
      </c>
    </row>
    <row r="74" spans="1:31" customFormat="1" ht="15" x14ac:dyDescent="0.25">
      <c r="A74" s="110">
        <v>23521512</v>
      </c>
      <c r="B74" s="39" t="e">
        <f>VLOOKUP(A74,[1]BASE!$A:$A,1,0)</f>
        <v>#N/A</v>
      </c>
      <c r="C74" s="39" t="e">
        <f>VLOOKUP(A74,'INGRESO DIARIO'!A:A,1,0)</f>
        <v>#N/A</v>
      </c>
      <c r="D74" s="1" t="s">
        <v>3984</v>
      </c>
      <c r="E74" s="1" t="s">
        <v>19</v>
      </c>
      <c r="F74" s="41">
        <v>45894.522048611114</v>
      </c>
      <c r="G74" s="41">
        <v>45917.683645833335</v>
      </c>
      <c r="H74" s="1">
        <v>6789185</v>
      </c>
      <c r="I74" s="1" t="s">
        <v>3985</v>
      </c>
      <c r="J74" s="1" t="s">
        <v>4057</v>
      </c>
      <c r="K74" s="1" t="s">
        <v>15</v>
      </c>
      <c r="L74" s="1" t="s">
        <v>3986</v>
      </c>
      <c r="M74" s="1" t="s">
        <v>16</v>
      </c>
      <c r="N74" s="1" t="s">
        <v>22</v>
      </c>
      <c r="O74" s="1"/>
      <c r="P74" s="1" t="s">
        <v>17</v>
      </c>
      <c r="Q74" s="43">
        <v>45922</v>
      </c>
      <c r="R74" s="1"/>
      <c r="S74" s="1" t="s">
        <v>23</v>
      </c>
      <c r="T74" s="1" t="s">
        <v>4670</v>
      </c>
      <c r="U74" s="1" t="s">
        <v>17</v>
      </c>
      <c r="V74" s="1" t="s">
        <v>17</v>
      </c>
      <c r="W74" s="133">
        <f t="shared" si="10"/>
        <v>45921.683645833335</v>
      </c>
      <c r="X74" s="134">
        <f t="shared" si="11"/>
        <v>4</v>
      </c>
      <c r="Y74" s="134">
        <f t="shared" ca="1" si="12"/>
        <v>24.316354166665406</v>
      </c>
      <c r="Z74" s="134">
        <f t="shared" ca="1" si="13"/>
        <v>18</v>
      </c>
      <c r="AA74" s="134">
        <f t="shared" ca="1" si="14"/>
        <v>6.3163541666654055</v>
      </c>
      <c r="AB74" s="134">
        <f t="shared" ca="1" si="15"/>
        <v>18</v>
      </c>
      <c r="AC74" s="134">
        <f t="shared" ca="1" si="16"/>
        <v>14</v>
      </c>
      <c r="AD74" s="135">
        <f t="shared" ca="1" si="17"/>
        <v>-18.316354166665406</v>
      </c>
      <c r="AE74" s="127" t="str">
        <f t="shared" ca="1" si="18"/>
        <v>VENCIDO</v>
      </c>
    </row>
    <row r="75" spans="1:31" customFormat="1" ht="15" x14ac:dyDescent="0.25">
      <c r="A75" s="126">
        <v>23525249</v>
      </c>
      <c r="B75" s="128" t="e">
        <f>VLOOKUP(A75,[1]BASE!$A:$A,1,0)</f>
        <v>#N/A</v>
      </c>
      <c r="C75" s="128" t="e">
        <f>VLOOKUP(A75,'INGRESO DIARIO'!A:A,1,0)</f>
        <v>#N/A</v>
      </c>
      <c r="D75" s="129" t="s">
        <v>2392</v>
      </c>
      <c r="E75" s="129" t="s">
        <v>19</v>
      </c>
      <c r="F75" s="130">
        <v>45897.410995370374</v>
      </c>
      <c r="G75" s="130">
        <v>45915.565752314818</v>
      </c>
      <c r="H75" s="129">
        <v>71584856</v>
      </c>
      <c r="I75" s="129" t="s">
        <v>2390</v>
      </c>
      <c r="J75" s="129" t="s">
        <v>2879</v>
      </c>
      <c r="K75" s="129" t="s">
        <v>15</v>
      </c>
      <c r="L75" s="129" t="s">
        <v>2394</v>
      </c>
      <c r="M75" s="129" t="s">
        <v>18</v>
      </c>
      <c r="N75" s="129" t="s">
        <v>22</v>
      </c>
      <c r="O75" s="129"/>
      <c r="P75" s="129"/>
      <c r="Q75" s="132">
        <v>45922</v>
      </c>
      <c r="R75" s="129"/>
      <c r="S75" s="129" t="s">
        <v>23</v>
      </c>
      <c r="T75" s="129" t="s">
        <v>4688</v>
      </c>
      <c r="U75" s="129"/>
      <c r="V75" s="129"/>
      <c r="W75" s="133">
        <f t="shared" si="10"/>
        <v>45923.565752314818</v>
      </c>
      <c r="X75" s="134">
        <f t="shared" si="11"/>
        <v>8</v>
      </c>
      <c r="Y75" s="134">
        <f t="shared" ca="1" si="12"/>
        <v>26.434247685181617</v>
      </c>
      <c r="Z75" s="134">
        <f t="shared" ca="1" si="13"/>
        <v>20</v>
      </c>
      <c r="AA75" s="134">
        <f t="shared" ca="1" si="14"/>
        <v>6.4342476851816173</v>
      </c>
      <c r="AB75" s="134">
        <f t="shared" ca="1" si="15"/>
        <v>20</v>
      </c>
      <c r="AC75" s="134">
        <f t="shared" ca="1" si="16"/>
        <v>12</v>
      </c>
      <c r="AD75" s="135">
        <f t="shared" ca="1" si="17"/>
        <v>-16.434247685181617</v>
      </c>
      <c r="AE75" s="127" t="str">
        <f t="shared" ca="1" si="18"/>
        <v>VENCIDO</v>
      </c>
    </row>
    <row r="76" spans="1:31" customFormat="1" ht="15" x14ac:dyDescent="0.25">
      <c r="A76" s="126">
        <v>23495308</v>
      </c>
      <c r="B76" s="128" t="e">
        <f>VLOOKUP(A76,[1]BASE!$A:$A,1,0)</f>
        <v>#N/A</v>
      </c>
      <c r="C76" s="128" t="e">
        <f>VLOOKUP(A76,'INGRESO DIARIO'!A:A,1,0)</f>
        <v>#N/A</v>
      </c>
      <c r="D76" s="129" t="s">
        <v>1570</v>
      </c>
      <c r="E76" s="129" t="s">
        <v>19</v>
      </c>
      <c r="F76" s="130">
        <v>45861.53297453704</v>
      </c>
      <c r="G76" s="130">
        <v>45901.906898148147</v>
      </c>
      <c r="H76" s="129">
        <v>43828394</v>
      </c>
      <c r="I76" s="129" t="s">
        <v>1568</v>
      </c>
      <c r="J76" s="129" t="s">
        <v>2741</v>
      </c>
      <c r="K76" s="129" t="s">
        <v>15</v>
      </c>
      <c r="L76" s="129" t="s">
        <v>1572</v>
      </c>
      <c r="M76" s="129" t="s">
        <v>18</v>
      </c>
      <c r="N76" s="129" t="s">
        <v>20</v>
      </c>
      <c r="O76" s="129"/>
      <c r="P76" s="129"/>
      <c r="Q76" s="132">
        <v>45922</v>
      </c>
      <c r="R76" s="129"/>
      <c r="S76" s="129" t="s">
        <v>23</v>
      </c>
      <c r="T76" s="129" t="s">
        <v>4677</v>
      </c>
      <c r="U76" s="129"/>
      <c r="V76" s="129"/>
      <c r="W76" s="133">
        <f t="shared" si="10"/>
        <v>45909.906898148147</v>
      </c>
      <c r="X76" s="134">
        <f t="shared" si="11"/>
        <v>8</v>
      </c>
      <c r="Y76" s="134">
        <f t="shared" ca="1" si="12"/>
        <v>40.093101851853135</v>
      </c>
      <c r="Z76" s="134">
        <f t="shared" ca="1" si="13"/>
        <v>30</v>
      </c>
      <c r="AA76" s="134">
        <f t="shared" ca="1" si="14"/>
        <v>10.093101851853135</v>
      </c>
      <c r="AB76" s="134">
        <f t="shared" ca="1" si="15"/>
        <v>30</v>
      </c>
      <c r="AC76" s="134">
        <f t="shared" ca="1" si="16"/>
        <v>22</v>
      </c>
      <c r="AD76" s="135">
        <f t="shared" ca="1" si="17"/>
        <v>-30.093101851853135</v>
      </c>
      <c r="AE76" s="127" t="str">
        <f t="shared" ca="1" si="18"/>
        <v>VENCIDO</v>
      </c>
    </row>
    <row r="77" spans="1:31" customFormat="1" ht="15" x14ac:dyDescent="0.25">
      <c r="A77" s="126">
        <v>23520318</v>
      </c>
      <c r="B77" s="128" t="e">
        <f>VLOOKUP(A77,[1]BASE!$A:$A,1,0)</f>
        <v>#N/A</v>
      </c>
      <c r="C77" s="128" t="e">
        <f>VLOOKUP(A77,'INGRESO DIARIO'!A:A,1,0)</f>
        <v>#N/A</v>
      </c>
      <c r="D77" s="129" t="s">
        <v>1985</v>
      </c>
      <c r="E77" s="129" t="s">
        <v>19</v>
      </c>
      <c r="F77" s="130">
        <v>45891.644594907404</v>
      </c>
      <c r="G77" s="130">
        <v>45901.90697916667</v>
      </c>
      <c r="H77" s="129">
        <v>43573942</v>
      </c>
      <c r="I77" s="129" t="s">
        <v>1983</v>
      </c>
      <c r="J77" s="129" t="s">
        <v>2810</v>
      </c>
      <c r="K77" s="129" t="s">
        <v>15</v>
      </c>
      <c r="L77" s="129" t="s">
        <v>1987</v>
      </c>
      <c r="M77" s="129" t="s">
        <v>18</v>
      </c>
      <c r="N77" s="129" t="s">
        <v>20</v>
      </c>
      <c r="O77" s="129"/>
      <c r="P77" s="129"/>
      <c r="Q77" s="132">
        <v>45922</v>
      </c>
      <c r="R77" s="129"/>
      <c r="S77" s="129" t="s">
        <v>23</v>
      </c>
      <c r="T77" s="129" t="s">
        <v>4693</v>
      </c>
      <c r="U77" s="129"/>
      <c r="V77" s="129"/>
      <c r="W77" s="133">
        <f t="shared" si="10"/>
        <v>45909.90697916667</v>
      </c>
      <c r="X77" s="134">
        <f t="shared" si="11"/>
        <v>8</v>
      </c>
      <c r="Y77" s="134">
        <f t="shared" ca="1" si="12"/>
        <v>40.093020833330229</v>
      </c>
      <c r="Z77" s="134">
        <f t="shared" ca="1" si="13"/>
        <v>30</v>
      </c>
      <c r="AA77" s="134">
        <f t="shared" ca="1" si="14"/>
        <v>10.093020833330229</v>
      </c>
      <c r="AB77" s="134">
        <f t="shared" ca="1" si="15"/>
        <v>30</v>
      </c>
      <c r="AC77" s="134">
        <f t="shared" ca="1" si="16"/>
        <v>22</v>
      </c>
      <c r="AD77" s="135">
        <f t="shared" ca="1" si="17"/>
        <v>-30.093020833330229</v>
      </c>
      <c r="AE77" s="127" t="str">
        <f t="shared" ca="1" si="18"/>
        <v>VENCIDO</v>
      </c>
    </row>
    <row r="78" spans="1:31" customFormat="1" ht="15" x14ac:dyDescent="0.25">
      <c r="A78" s="126">
        <v>23522785</v>
      </c>
      <c r="B78" s="128" t="e">
        <f>VLOOKUP(A78,[1]BASE!$A:$A,1,0)</f>
        <v>#N/A</v>
      </c>
      <c r="C78" s="128" t="e">
        <f>VLOOKUP(A78,'INGRESO DIARIO'!A:A,1,0)</f>
        <v>#N/A</v>
      </c>
      <c r="D78" s="129" t="s">
        <v>2146</v>
      </c>
      <c r="E78" s="129" t="s">
        <v>19</v>
      </c>
      <c r="F78" s="130">
        <v>45895.469826388886</v>
      </c>
      <c r="G78" s="130">
        <v>45901.906944444447</v>
      </c>
      <c r="H78" s="129">
        <v>71766483</v>
      </c>
      <c r="I78" s="129" t="s">
        <v>2144</v>
      </c>
      <c r="J78" s="129" t="s">
        <v>2839</v>
      </c>
      <c r="K78" s="129" t="s">
        <v>15</v>
      </c>
      <c r="L78" s="129" t="s">
        <v>2148</v>
      </c>
      <c r="M78" s="129" t="s">
        <v>18</v>
      </c>
      <c r="N78" s="129" t="s">
        <v>20</v>
      </c>
      <c r="O78" s="129"/>
      <c r="P78" s="129"/>
      <c r="Q78" s="132">
        <v>45922</v>
      </c>
      <c r="R78" s="129"/>
      <c r="S78" s="129" t="s">
        <v>23</v>
      </c>
      <c r="T78" s="129" t="s">
        <v>4678</v>
      </c>
      <c r="U78" s="129"/>
      <c r="V78" s="129"/>
      <c r="W78" s="133">
        <f t="shared" si="10"/>
        <v>45909.906944444447</v>
      </c>
      <c r="X78" s="134">
        <f t="shared" si="11"/>
        <v>8</v>
      </c>
      <c r="Y78" s="134">
        <f t="shared" ca="1" si="12"/>
        <v>40.093055555553292</v>
      </c>
      <c r="Z78" s="134">
        <f t="shared" ca="1" si="13"/>
        <v>30</v>
      </c>
      <c r="AA78" s="134">
        <f t="shared" ca="1" si="14"/>
        <v>10.093055555553292</v>
      </c>
      <c r="AB78" s="134">
        <f t="shared" ca="1" si="15"/>
        <v>30</v>
      </c>
      <c r="AC78" s="134">
        <f t="shared" ca="1" si="16"/>
        <v>22</v>
      </c>
      <c r="AD78" s="135">
        <f t="shared" ca="1" si="17"/>
        <v>-30.093055555553292</v>
      </c>
      <c r="AE78" s="127" t="str">
        <f t="shared" ca="1" si="18"/>
        <v>VENCIDO</v>
      </c>
    </row>
    <row r="79" spans="1:31" customFormat="1" ht="15" x14ac:dyDescent="0.25">
      <c r="A79" s="126">
        <v>23524551</v>
      </c>
      <c r="B79" s="128" t="e">
        <f>VLOOKUP(A79,[1]BASE!$A:$A,1,0)</f>
        <v>#N/A</v>
      </c>
      <c r="C79" s="128" t="e">
        <f>VLOOKUP(A79,'INGRESO DIARIO'!A:A,1,0)</f>
        <v>#N/A</v>
      </c>
      <c r="D79" s="129" t="s">
        <v>2327</v>
      </c>
      <c r="E79" s="129" t="s">
        <v>19</v>
      </c>
      <c r="F79" s="130">
        <v>45896.623090277775</v>
      </c>
      <c r="G79" s="130">
        <v>45901.906678240739</v>
      </c>
      <c r="H79" s="129">
        <v>1017180261</v>
      </c>
      <c r="I79" s="129" t="s">
        <v>2325</v>
      </c>
      <c r="J79" s="129" t="s">
        <v>2869</v>
      </c>
      <c r="K79" s="129" t="s">
        <v>15</v>
      </c>
      <c r="L79" s="129" t="s">
        <v>2329</v>
      </c>
      <c r="M79" s="129" t="s">
        <v>18</v>
      </c>
      <c r="N79" s="129" t="s">
        <v>20</v>
      </c>
      <c r="O79" s="129"/>
      <c r="P79" s="129"/>
      <c r="Q79" s="132">
        <v>45922</v>
      </c>
      <c r="R79" s="129"/>
      <c r="S79" s="129" t="s">
        <v>23</v>
      </c>
      <c r="T79" s="129" t="s">
        <v>4675</v>
      </c>
      <c r="U79" s="129"/>
      <c r="V79" s="129"/>
      <c r="W79" s="133">
        <f t="shared" si="10"/>
        <v>45909.906678240739</v>
      </c>
      <c r="X79" s="134">
        <f t="shared" si="11"/>
        <v>8</v>
      </c>
      <c r="Y79" s="134">
        <f t="shared" ca="1" si="12"/>
        <v>40.093321759261016</v>
      </c>
      <c r="Z79" s="134">
        <f t="shared" ca="1" si="13"/>
        <v>30</v>
      </c>
      <c r="AA79" s="134">
        <f t="shared" ca="1" si="14"/>
        <v>10.093321759261016</v>
      </c>
      <c r="AB79" s="134">
        <f t="shared" ca="1" si="15"/>
        <v>30</v>
      </c>
      <c r="AC79" s="134">
        <f t="shared" ca="1" si="16"/>
        <v>22</v>
      </c>
      <c r="AD79" s="135">
        <f t="shared" ca="1" si="17"/>
        <v>-30.093321759261016</v>
      </c>
      <c r="AE79" s="127" t="str">
        <f t="shared" ca="1" si="18"/>
        <v>VENCIDO</v>
      </c>
    </row>
    <row r="80" spans="1:31" customFormat="1" ht="15" x14ac:dyDescent="0.25">
      <c r="A80" s="126">
        <v>23462231</v>
      </c>
      <c r="B80" s="128" t="e">
        <f>VLOOKUP(A80,[1]BASE!$A:$A,1,0)</f>
        <v>#N/A</v>
      </c>
      <c r="C80" s="128" t="e">
        <f>VLOOKUP(A80,'INGRESO DIARIO'!A:A,1,0)</f>
        <v>#N/A</v>
      </c>
      <c r="D80" s="136" t="s">
        <v>3077</v>
      </c>
      <c r="E80" s="129" t="s">
        <v>19</v>
      </c>
      <c r="F80" s="130">
        <v>45819.450659722221</v>
      </c>
      <c r="G80" s="130">
        <v>45901.906944444447</v>
      </c>
      <c r="H80" s="129">
        <v>3512817</v>
      </c>
      <c r="I80" s="129" t="s">
        <v>1464</v>
      </c>
      <c r="J80" s="129" t="s">
        <v>2725</v>
      </c>
      <c r="K80" s="129" t="s">
        <v>15</v>
      </c>
      <c r="L80" s="129" t="s">
        <v>1467</v>
      </c>
      <c r="M80" s="129" t="s">
        <v>16</v>
      </c>
      <c r="N80" s="129" t="s">
        <v>22</v>
      </c>
      <c r="O80" s="129"/>
      <c r="P80" s="129"/>
      <c r="Q80" s="132">
        <v>45922</v>
      </c>
      <c r="R80" s="129"/>
      <c r="S80" s="129" t="s">
        <v>23</v>
      </c>
      <c r="T80" s="132" t="s">
        <v>4682</v>
      </c>
      <c r="U80" s="129"/>
      <c r="V80" s="129"/>
      <c r="W80" s="133">
        <f t="shared" si="10"/>
        <v>45905.906944444447</v>
      </c>
      <c r="X80" s="134">
        <f t="shared" si="11"/>
        <v>4</v>
      </c>
      <c r="Y80" s="134">
        <f t="shared" ca="1" si="12"/>
        <v>40.093055555553292</v>
      </c>
      <c r="Z80" s="134">
        <f t="shared" ca="1" si="13"/>
        <v>30</v>
      </c>
      <c r="AA80" s="134">
        <f t="shared" ca="1" si="14"/>
        <v>10.093055555553292</v>
      </c>
      <c r="AB80" s="134">
        <f t="shared" ca="1" si="15"/>
        <v>30</v>
      </c>
      <c r="AC80" s="134">
        <f t="shared" ca="1" si="16"/>
        <v>26</v>
      </c>
      <c r="AD80" s="135">
        <f t="shared" ca="1" si="17"/>
        <v>-34.093055555553292</v>
      </c>
      <c r="AE80" s="127" t="str">
        <f t="shared" ca="1" si="18"/>
        <v>VENCIDO</v>
      </c>
    </row>
    <row r="81" spans="1:31" customFormat="1" ht="15" x14ac:dyDescent="0.25">
      <c r="A81" s="126">
        <v>23512371</v>
      </c>
      <c r="B81" s="128" t="e">
        <f>VLOOKUP(A81,[1]BASE!$A:$A,1,0)</f>
        <v>#N/A</v>
      </c>
      <c r="C81" s="128" t="e">
        <f>VLOOKUP(A81,'INGRESO DIARIO'!A:A,1,0)</f>
        <v>#N/A</v>
      </c>
      <c r="D81" s="129" t="s">
        <v>1722</v>
      </c>
      <c r="E81" s="129" t="s">
        <v>19</v>
      </c>
      <c r="F81" s="130">
        <v>45896.696550925924</v>
      </c>
      <c r="G81" s="130">
        <v>45901.906689814816</v>
      </c>
      <c r="H81" s="129">
        <v>8313339</v>
      </c>
      <c r="I81" s="129" t="s">
        <v>1721</v>
      </c>
      <c r="J81" s="129" t="s">
        <v>2767</v>
      </c>
      <c r="K81" s="129" t="s">
        <v>15</v>
      </c>
      <c r="L81" s="129" t="s">
        <v>1724</v>
      </c>
      <c r="M81" s="129" t="s">
        <v>16</v>
      </c>
      <c r="N81" s="129" t="s">
        <v>22</v>
      </c>
      <c r="O81" s="129"/>
      <c r="P81" s="129"/>
      <c r="Q81" s="132">
        <v>45922</v>
      </c>
      <c r="R81" s="129"/>
      <c r="S81" s="129" t="s">
        <v>23</v>
      </c>
      <c r="T81" s="129" t="s">
        <v>4669</v>
      </c>
      <c r="U81" s="129"/>
      <c r="V81" s="129"/>
      <c r="W81" s="133">
        <f t="shared" si="10"/>
        <v>45905.906689814816</v>
      </c>
      <c r="X81" s="134">
        <f t="shared" si="11"/>
        <v>4</v>
      </c>
      <c r="Y81" s="134">
        <f t="shared" ca="1" si="12"/>
        <v>40.093310185184237</v>
      </c>
      <c r="Z81" s="134">
        <f t="shared" ca="1" si="13"/>
        <v>30</v>
      </c>
      <c r="AA81" s="134">
        <f t="shared" ca="1" si="14"/>
        <v>10.093310185184237</v>
      </c>
      <c r="AB81" s="134">
        <f t="shared" ca="1" si="15"/>
        <v>30</v>
      </c>
      <c r="AC81" s="134">
        <f t="shared" ca="1" si="16"/>
        <v>26</v>
      </c>
      <c r="AD81" s="135">
        <f t="shared" ca="1" si="17"/>
        <v>-34.093310185184237</v>
      </c>
      <c r="AE81" s="127" t="str">
        <f t="shared" ca="1" si="18"/>
        <v>VENCIDO</v>
      </c>
    </row>
    <row r="82" spans="1:31" customFormat="1" ht="15" x14ac:dyDescent="0.25">
      <c r="A82" s="126">
        <v>23527923</v>
      </c>
      <c r="B82" s="128" t="e">
        <f>VLOOKUP(A82,[1]BASE!$A:$A,1,0)</f>
        <v>#N/A</v>
      </c>
      <c r="C82" s="128" t="e">
        <f>VLOOKUP(A82,'INGRESO DIARIO'!A:A,1,0)</f>
        <v>#N/A</v>
      </c>
      <c r="D82" s="136" t="s">
        <v>3181</v>
      </c>
      <c r="E82" s="129" t="s">
        <v>19</v>
      </c>
      <c r="F82" s="130">
        <v>45901.579594907409</v>
      </c>
      <c r="G82" s="130">
        <v>45901.906770833331</v>
      </c>
      <c r="H82" s="129">
        <v>32107193</v>
      </c>
      <c r="I82" s="129" t="s">
        <v>2653</v>
      </c>
      <c r="J82" s="129" t="s">
        <v>2920</v>
      </c>
      <c r="K82" s="129" t="s">
        <v>15</v>
      </c>
      <c r="L82" s="129" t="s">
        <v>2657</v>
      </c>
      <c r="M82" s="129" t="s">
        <v>16</v>
      </c>
      <c r="N82" s="129" t="s">
        <v>22</v>
      </c>
      <c r="O82" s="129"/>
      <c r="P82" s="129"/>
      <c r="Q82" s="132">
        <v>45922</v>
      </c>
      <c r="R82" s="129"/>
      <c r="S82" s="129" t="s">
        <v>23</v>
      </c>
      <c r="T82" s="129" t="s">
        <v>4686</v>
      </c>
      <c r="U82" s="129"/>
      <c r="V82" s="129"/>
      <c r="W82" s="133">
        <f t="shared" si="10"/>
        <v>45905.906770833331</v>
      </c>
      <c r="X82" s="134">
        <f t="shared" si="11"/>
        <v>4</v>
      </c>
      <c r="Y82" s="134">
        <f t="shared" ca="1" si="12"/>
        <v>40.093229166668607</v>
      </c>
      <c r="Z82" s="134">
        <f t="shared" ca="1" si="13"/>
        <v>30</v>
      </c>
      <c r="AA82" s="134">
        <f t="shared" ca="1" si="14"/>
        <v>10.093229166668607</v>
      </c>
      <c r="AB82" s="134">
        <f t="shared" ca="1" si="15"/>
        <v>30</v>
      </c>
      <c r="AC82" s="134">
        <f t="shared" ca="1" si="16"/>
        <v>26</v>
      </c>
      <c r="AD82" s="135">
        <f t="shared" ca="1" si="17"/>
        <v>-34.093229166668607</v>
      </c>
      <c r="AE82" s="127" t="str">
        <f t="shared" ca="1" si="18"/>
        <v>VENCIDO</v>
      </c>
    </row>
    <row r="83" spans="1:31" customFormat="1" ht="15" x14ac:dyDescent="0.25">
      <c r="A83" s="110">
        <v>23541854</v>
      </c>
      <c r="B83" s="39" t="e">
        <f>VLOOKUP(A83,[1]BASE!$A:$A,1,0)</f>
        <v>#N/A</v>
      </c>
      <c r="C83" s="39" t="e">
        <f>VLOOKUP(A83,'INGRESO DIARIO'!A:A,1,0)</f>
        <v>#N/A</v>
      </c>
      <c r="D83" s="40" t="s">
        <v>4070</v>
      </c>
      <c r="E83" s="1" t="s">
        <v>19</v>
      </c>
      <c r="F83" s="41">
        <v>45917.68037037037</v>
      </c>
      <c r="G83" s="41">
        <v>45917.680405092593</v>
      </c>
      <c r="H83" s="1">
        <v>1001360095</v>
      </c>
      <c r="I83" s="1" t="s">
        <v>3933</v>
      </c>
      <c r="J83" s="1" t="s">
        <v>4045</v>
      </c>
      <c r="K83" s="1" t="s">
        <v>15</v>
      </c>
      <c r="L83" s="1" t="s">
        <v>3934</v>
      </c>
      <c r="M83" s="1" t="s">
        <v>16</v>
      </c>
      <c r="N83" s="1" t="s">
        <v>26</v>
      </c>
      <c r="O83" s="1"/>
      <c r="P83" s="1" t="s">
        <v>17</v>
      </c>
      <c r="Q83" s="43">
        <v>45922</v>
      </c>
      <c r="R83" s="1"/>
      <c r="S83" s="1" t="s">
        <v>23</v>
      </c>
      <c r="T83" s="1" t="s">
        <v>4694</v>
      </c>
      <c r="U83" s="1" t="s">
        <v>17</v>
      </c>
      <c r="V83" s="1" t="s">
        <v>17</v>
      </c>
      <c r="W83" s="133">
        <f t="shared" si="10"/>
        <v>45921.680405092593</v>
      </c>
      <c r="X83" s="134">
        <f t="shared" si="11"/>
        <v>4</v>
      </c>
      <c r="Y83" s="134">
        <f t="shared" ca="1" si="12"/>
        <v>24.319594907407009</v>
      </c>
      <c r="Z83" s="134">
        <f t="shared" ca="1" si="13"/>
        <v>18</v>
      </c>
      <c r="AA83" s="134">
        <f t="shared" ca="1" si="14"/>
        <v>6.3195949074070086</v>
      </c>
      <c r="AB83" s="134">
        <f t="shared" ca="1" si="15"/>
        <v>18</v>
      </c>
      <c r="AC83" s="134">
        <f t="shared" ca="1" si="16"/>
        <v>14</v>
      </c>
      <c r="AD83" s="135">
        <f t="shared" ca="1" si="17"/>
        <v>-18.319594907407009</v>
      </c>
      <c r="AE83" s="127" t="str">
        <f t="shared" ca="1" si="18"/>
        <v>VENCIDO</v>
      </c>
    </row>
    <row r="84" spans="1:31" customFormat="1" ht="15" x14ac:dyDescent="0.25">
      <c r="A84" s="110">
        <v>23542600</v>
      </c>
      <c r="B84" s="39" t="e">
        <f>VLOOKUP(A84,[1]BASE!$A:$A,1,0)</f>
        <v>#N/A</v>
      </c>
      <c r="C84" s="39" t="e">
        <f>VLOOKUP(A84,'INGRESO DIARIO'!A:A,1,0)</f>
        <v>#N/A</v>
      </c>
      <c r="D84" s="40" t="s">
        <v>4071</v>
      </c>
      <c r="E84" s="1" t="s">
        <v>19</v>
      </c>
      <c r="F84" s="41">
        <v>45918.455497685187</v>
      </c>
      <c r="G84" s="41">
        <v>45918.455520833333</v>
      </c>
      <c r="H84" s="1">
        <v>1128268280</v>
      </c>
      <c r="I84" s="1" t="s">
        <v>3936</v>
      </c>
      <c r="J84" s="1" t="s">
        <v>4046</v>
      </c>
      <c r="K84" s="1" t="s">
        <v>15</v>
      </c>
      <c r="L84" s="1" t="s">
        <v>17</v>
      </c>
      <c r="M84" s="1" t="s">
        <v>16</v>
      </c>
      <c r="N84" s="1" t="s">
        <v>22</v>
      </c>
      <c r="O84" s="1"/>
      <c r="P84" s="1" t="s">
        <v>17</v>
      </c>
      <c r="Q84" s="43">
        <v>45922</v>
      </c>
      <c r="R84" s="1"/>
      <c r="S84" s="1" t="s">
        <v>23</v>
      </c>
      <c r="T84" s="1" t="s">
        <v>4101</v>
      </c>
      <c r="U84" s="1" t="s">
        <v>17</v>
      </c>
      <c r="V84" s="1" t="s">
        <v>17</v>
      </c>
      <c r="W84" s="133">
        <f t="shared" si="10"/>
        <v>45922.455520833333</v>
      </c>
      <c r="X84" s="134">
        <f t="shared" si="11"/>
        <v>4</v>
      </c>
      <c r="Y84" s="134">
        <f t="shared" ca="1" si="12"/>
        <v>23.544479166666861</v>
      </c>
      <c r="Z84" s="134">
        <f t="shared" ca="1" si="13"/>
        <v>17</v>
      </c>
      <c r="AA84" s="134">
        <f t="shared" ca="1" si="14"/>
        <v>6.5444791666668607</v>
      </c>
      <c r="AB84" s="134">
        <f t="shared" ca="1" si="15"/>
        <v>17</v>
      </c>
      <c r="AC84" s="134">
        <f t="shared" ca="1" si="16"/>
        <v>13</v>
      </c>
      <c r="AD84" s="135">
        <f t="shared" ca="1" si="17"/>
        <v>-17.544479166666861</v>
      </c>
      <c r="AE84" s="127" t="str">
        <f t="shared" ca="1" si="18"/>
        <v>VENCIDO</v>
      </c>
    </row>
    <row r="85" spans="1:31" customFormat="1" ht="15" x14ac:dyDescent="0.25">
      <c r="A85" s="110">
        <v>23542764</v>
      </c>
      <c r="B85" s="39" t="e">
        <f>VLOOKUP(A85,[1]BASE!$A:$A,1,0)</f>
        <v>#N/A</v>
      </c>
      <c r="C85" s="39" t="e">
        <f>VLOOKUP(A85,'INGRESO DIARIO'!A:A,1,0)</f>
        <v>#N/A</v>
      </c>
      <c r="D85" s="40" t="s">
        <v>4088</v>
      </c>
      <c r="E85" s="1" t="s">
        <v>19</v>
      </c>
      <c r="F85" s="41">
        <v>45918.562627314815</v>
      </c>
      <c r="G85" s="41">
        <v>45918.562662037039</v>
      </c>
      <c r="H85" s="1">
        <v>1152188552</v>
      </c>
      <c r="I85" s="1" t="s">
        <v>4000</v>
      </c>
      <c r="J85" s="1" t="s">
        <v>4061</v>
      </c>
      <c r="K85" s="1" t="s">
        <v>15</v>
      </c>
      <c r="L85" s="1" t="s">
        <v>4001</v>
      </c>
      <c r="M85" s="1" t="s">
        <v>16</v>
      </c>
      <c r="N85" s="1" t="s">
        <v>22</v>
      </c>
      <c r="O85" s="1"/>
      <c r="P85" s="1" t="s">
        <v>17</v>
      </c>
      <c r="Q85" s="43">
        <v>45922</v>
      </c>
      <c r="R85" s="1"/>
      <c r="S85" s="1" t="s">
        <v>23</v>
      </c>
      <c r="T85" s="1" t="s">
        <v>4680</v>
      </c>
      <c r="U85" s="1" t="s">
        <v>17</v>
      </c>
      <c r="V85" s="1" t="s">
        <v>17</v>
      </c>
      <c r="W85" s="133">
        <f t="shared" si="10"/>
        <v>45922.562662037039</v>
      </c>
      <c r="X85" s="134">
        <f t="shared" si="11"/>
        <v>4</v>
      </c>
      <c r="Y85" s="134">
        <f t="shared" ca="1" si="12"/>
        <v>23.437337962961465</v>
      </c>
      <c r="Z85" s="134">
        <f t="shared" ca="1" si="13"/>
        <v>17</v>
      </c>
      <c r="AA85" s="134">
        <f t="shared" ca="1" si="14"/>
        <v>6.4373379629614647</v>
      </c>
      <c r="AB85" s="134">
        <f t="shared" ca="1" si="15"/>
        <v>17</v>
      </c>
      <c r="AC85" s="134">
        <f t="shared" ca="1" si="16"/>
        <v>13</v>
      </c>
      <c r="AD85" s="135">
        <f t="shared" ca="1" si="17"/>
        <v>-17.437337962961465</v>
      </c>
      <c r="AE85" s="127" t="str">
        <f t="shared" ca="1" si="18"/>
        <v>VENCIDO</v>
      </c>
    </row>
    <row r="86" spans="1:31" customFormat="1" ht="15" x14ac:dyDescent="0.25">
      <c r="A86" s="110">
        <v>23542660</v>
      </c>
      <c r="B86" s="39" t="e">
        <f>VLOOKUP(A86,[1]BASE!$A:$A,1,0)</f>
        <v>#N/A</v>
      </c>
      <c r="C86" s="39" t="e">
        <f>VLOOKUP(A86,'INGRESO DIARIO'!A:A,1,0)</f>
        <v>#N/A</v>
      </c>
      <c r="D86" s="40" t="s">
        <v>4091</v>
      </c>
      <c r="E86" s="1" t="s">
        <v>19</v>
      </c>
      <c r="F86" s="41">
        <v>45918.483634259261</v>
      </c>
      <c r="G86" s="41">
        <v>45918.483668981484</v>
      </c>
      <c r="H86" s="1">
        <v>52512795</v>
      </c>
      <c r="I86" s="1" t="s">
        <v>4009</v>
      </c>
      <c r="J86" s="1" t="s">
        <v>4064</v>
      </c>
      <c r="K86" s="1" t="s">
        <v>15</v>
      </c>
      <c r="L86" s="1" t="s">
        <v>4010</v>
      </c>
      <c r="M86" s="1" t="s">
        <v>16</v>
      </c>
      <c r="N86" s="1" t="s">
        <v>22</v>
      </c>
      <c r="O86" s="1"/>
      <c r="P86" s="1" t="s">
        <v>17</v>
      </c>
      <c r="Q86" s="43">
        <v>45922</v>
      </c>
      <c r="R86" s="1"/>
      <c r="S86" s="1" t="s">
        <v>23</v>
      </c>
      <c r="T86" s="1" t="s">
        <v>4185</v>
      </c>
      <c r="U86" s="1" t="s">
        <v>17</v>
      </c>
      <c r="V86" s="1" t="s">
        <v>17</v>
      </c>
      <c r="W86" s="133">
        <f t="shared" si="10"/>
        <v>45922.483668981484</v>
      </c>
      <c r="X86" s="134">
        <f t="shared" si="11"/>
        <v>4</v>
      </c>
      <c r="Y86" s="134">
        <f t="shared" ca="1" si="12"/>
        <v>23.516331018516212</v>
      </c>
      <c r="Z86" s="134">
        <f t="shared" ca="1" si="13"/>
        <v>17</v>
      </c>
      <c r="AA86" s="134">
        <f t="shared" ca="1" si="14"/>
        <v>6.5163310185162118</v>
      </c>
      <c r="AB86" s="134">
        <f t="shared" ca="1" si="15"/>
        <v>17</v>
      </c>
      <c r="AC86" s="134">
        <f t="shared" ca="1" si="16"/>
        <v>13</v>
      </c>
      <c r="AD86" s="135">
        <f t="shared" ca="1" si="17"/>
        <v>-17.516331018516212</v>
      </c>
      <c r="AE86" s="127" t="str">
        <f t="shared" ca="1" si="18"/>
        <v>VENCIDO</v>
      </c>
    </row>
    <row r="87" spans="1:31" customFormat="1" ht="15" x14ac:dyDescent="0.25">
      <c r="A87" s="110">
        <v>23542769</v>
      </c>
      <c r="B87" s="39" t="e">
        <f>VLOOKUP(A87,[1]BASE!$A:$A,1,0)</f>
        <v>#N/A</v>
      </c>
      <c r="C87" s="39" t="e">
        <f>VLOOKUP(A87,'INGRESO DIARIO'!A:A,1,0)</f>
        <v>#N/A</v>
      </c>
      <c r="D87" s="1" t="s">
        <v>4021</v>
      </c>
      <c r="E87" s="1" t="s">
        <v>19</v>
      </c>
      <c r="F87" s="41">
        <v>45918.566168981481</v>
      </c>
      <c r="G87" s="41">
        <v>45918.566203703704</v>
      </c>
      <c r="H87" s="1">
        <v>7378885</v>
      </c>
      <c r="I87" s="1" t="s">
        <v>4022</v>
      </c>
      <c r="J87" s="1" t="s">
        <v>4067</v>
      </c>
      <c r="K87" s="1" t="s">
        <v>15</v>
      </c>
      <c r="L87" s="1" t="s">
        <v>4023</v>
      </c>
      <c r="M87" s="1" t="s">
        <v>18</v>
      </c>
      <c r="N87" s="1" t="s">
        <v>20</v>
      </c>
      <c r="O87" s="1"/>
      <c r="P87" s="1" t="s">
        <v>17</v>
      </c>
      <c r="Q87" s="43">
        <v>45922</v>
      </c>
      <c r="R87" s="1"/>
      <c r="S87" s="1" t="s">
        <v>23</v>
      </c>
      <c r="T87" s="1" t="s">
        <v>4674</v>
      </c>
      <c r="U87" s="1" t="s">
        <v>17</v>
      </c>
      <c r="V87" s="1" t="s">
        <v>475</v>
      </c>
      <c r="W87" s="133">
        <f t="shared" si="10"/>
        <v>45926.566203703704</v>
      </c>
      <c r="X87" s="134">
        <f t="shared" si="11"/>
        <v>8</v>
      </c>
      <c r="Y87" s="134">
        <f t="shared" ca="1" si="12"/>
        <v>23.43379629629635</v>
      </c>
      <c r="Z87" s="134">
        <f t="shared" ca="1" si="13"/>
        <v>17</v>
      </c>
      <c r="AA87" s="134">
        <f t="shared" ca="1" si="14"/>
        <v>6.4337962962963502</v>
      </c>
      <c r="AB87" s="134">
        <f t="shared" ca="1" si="15"/>
        <v>17</v>
      </c>
      <c r="AC87" s="134">
        <f t="shared" ca="1" si="16"/>
        <v>9</v>
      </c>
      <c r="AD87" s="135">
        <f t="shared" ca="1" si="17"/>
        <v>-13.43379629629635</v>
      </c>
      <c r="AE87" s="127" t="str">
        <f t="shared" ca="1" si="18"/>
        <v>VENCIDO</v>
      </c>
    </row>
    <row r="88" spans="1:31" customFormat="1" ht="15" x14ac:dyDescent="0.25">
      <c r="A88" s="126">
        <v>23495468</v>
      </c>
      <c r="B88" s="128" t="e">
        <f>VLOOKUP(A88,[1]BASE!$A:$A,1,0)</f>
        <v>#N/A</v>
      </c>
      <c r="C88" s="128" t="e">
        <f>VLOOKUP(A88,'INGRESO DIARIO'!A:A,1,0)</f>
        <v>#N/A</v>
      </c>
      <c r="D88" s="136" t="s">
        <v>3085</v>
      </c>
      <c r="E88" s="129" t="s">
        <v>19</v>
      </c>
      <c r="F88" s="130">
        <v>45861.635405092595</v>
      </c>
      <c r="G88" s="130">
        <v>45916.547997685186</v>
      </c>
      <c r="H88" s="129">
        <v>71756484</v>
      </c>
      <c r="I88" s="129" t="s">
        <v>1574</v>
      </c>
      <c r="J88" s="129" t="s">
        <v>2742</v>
      </c>
      <c r="K88" s="129" t="s">
        <v>15</v>
      </c>
      <c r="L88" s="129" t="s">
        <v>1578</v>
      </c>
      <c r="M88" s="129" t="s">
        <v>16</v>
      </c>
      <c r="N88" s="129" t="s">
        <v>20</v>
      </c>
      <c r="O88" s="129"/>
      <c r="P88" s="129" t="s">
        <v>754</v>
      </c>
      <c r="Q88" s="132">
        <v>45922</v>
      </c>
      <c r="R88" s="129"/>
      <c r="S88" s="129" t="s">
        <v>753</v>
      </c>
      <c r="T88" s="129" t="s">
        <v>4170</v>
      </c>
      <c r="U88" s="129"/>
      <c r="V88" s="129"/>
      <c r="W88" s="133">
        <f t="shared" si="10"/>
        <v>45920.547997685186</v>
      </c>
      <c r="X88" s="134">
        <f t="shared" si="11"/>
        <v>4</v>
      </c>
      <c r="Y88" s="134">
        <f t="shared" ca="1" si="12"/>
        <v>25.452002314814308</v>
      </c>
      <c r="Z88" s="134">
        <f t="shared" ca="1" si="13"/>
        <v>19</v>
      </c>
      <c r="AA88" s="134">
        <f t="shared" ca="1" si="14"/>
        <v>6.4520023148143082</v>
      </c>
      <c r="AB88" s="134">
        <f t="shared" ca="1" si="15"/>
        <v>19</v>
      </c>
      <c r="AC88" s="134">
        <f t="shared" ca="1" si="16"/>
        <v>15</v>
      </c>
      <c r="AD88" s="135">
        <f t="shared" ca="1" si="17"/>
        <v>-19.452002314814308</v>
      </c>
      <c r="AE88" s="127" t="str">
        <f t="shared" si="18"/>
        <v>EJECUTADO</v>
      </c>
    </row>
    <row r="89" spans="1:31" customFormat="1" ht="15" x14ac:dyDescent="0.25">
      <c r="A89" s="126">
        <v>23509942</v>
      </c>
      <c r="B89" s="128" t="e">
        <f>VLOOKUP(A89,[1]BASE!$A:$A,1,0)</f>
        <v>#N/A</v>
      </c>
      <c r="C89" s="128" t="e">
        <f>VLOOKUP(A89,'INGRESO DIARIO'!A:A,1,0)</f>
        <v>#N/A</v>
      </c>
      <c r="D89" s="136" t="s">
        <v>3090</v>
      </c>
      <c r="E89" s="129" t="s">
        <v>19</v>
      </c>
      <c r="F89" s="130">
        <v>45896.694849537038</v>
      </c>
      <c r="G89" s="130">
        <v>45901.906909722224</v>
      </c>
      <c r="H89" s="129">
        <v>21976010</v>
      </c>
      <c r="I89" s="129" t="s">
        <v>1668</v>
      </c>
      <c r="J89" s="129" t="s">
        <v>2759</v>
      </c>
      <c r="K89" s="129" t="s">
        <v>15</v>
      </c>
      <c r="L89" s="129" t="s">
        <v>1672</v>
      </c>
      <c r="M89" s="129" t="s">
        <v>16</v>
      </c>
      <c r="N89" s="129" t="s">
        <v>22</v>
      </c>
      <c r="O89" s="129"/>
      <c r="P89" s="1" t="s">
        <v>66</v>
      </c>
      <c r="Q89" s="43">
        <v>45922</v>
      </c>
      <c r="R89" s="1"/>
      <c r="S89" s="1" t="s">
        <v>753</v>
      </c>
      <c r="T89" s="129" t="s">
        <v>4181</v>
      </c>
      <c r="U89" s="129"/>
      <c r="V89" s="129"/>
      <c r="W89" s="133">
        <f t="shared" si="10"/>
        <v>45905.906909722224</v>
      </c>
      <c r="X89" s="134">
        <f t="shared" si="11"/>
        <v>4</v>
      </c>
      <c r="Y89" s="134">
        <f t="shared" ca="1" si="12"/>
        <v>40.093090277776355</v>
      </c>
      <c r="Z89" s="134">
        <f t="shared" ca="1" si="13"/>
        <v>30</v>
      </c>
      <c r="AA89" s="134">
        <f t="shared" ca="1" si="14"/>
        <v>10.093090277776355</v>
      </c>
      <c r="AB89" s="134">
        <f t="shared" ca="1" si="15"/>
        <v>30</v>
      </c>
      <c r="AC89" s="134">
        <f t="shared" ca="1" si="16"/>
        <v>26</v>
      </c>
      <c r="AD89" s="135">
        <f t="shared" ca="1" si="17"/>
        <v>-34.093090277776355</v>
      </c>
      <c r="AE89" s="127" t="str">
        <f t="shared" si="18"/>
        <v>EJECUTADO</v>
      </c>
    </row>
    <row r="90" spans="1:31" customFormat="1" ht="15" x14ac:dyDescent="0.25">
      <c r="A90" s="126">
        <v>23527420</v>
      </c>
      <c r="B90" s="128" t="e">
        <f>VLOOKUP(A90,[1]BASE!$A:$A,1,0)</f>
        <v>#N/A</v>
      </c>
      <c r="C90" s="128" t="e">
        <f>VLOOKUP(A90,'INGRESO DIARIO'!A:A,1,0)</f>
        <v>#N/A</v>
      </c>
      <c r="D90" s="136" t="s">
        <v>3167</v>
      </c>
      <c r="E90" s="129" t="s">
        <v>19</v>
      </c>
      <c r="F90" s="130">
        <v>45901.327870370369</v>
      </c>
      <c r="G90" s="130">
        <v>45901.906550925924</v>
      </c>
      <c r="H90" s="129">
        <v>1152438220</v>
      </c>
      <c r="I90" s="129" t="s">
        <v>2548</v>
      </c>
      <c r="J90" s="129" t="s">
        <v>2905</v>
      </c>
      <c r="K90" s="129" t="s">
        <v>15</v>
      </c>
      <c r="L90" s="129" t="s">
        <v>2552</v>
      </c>
      <c r="M90" s="129" t="s">
        <v>16</v>
      </c>
      <c r="N90" s="129" t="s">
        <v>22</v>
      </c>
      <c r="O90" s="129"/>
      <c r="P90" s="1" t="s">
        <v>66</v>
      </c>
      <c r="Q90" s="43">
        <v>45922</v>
      </c>
      <c r="R90" s="1"/>
      <c r="S90" s="1" t="s">
        <v>753</v>
      </c>
      <c r="T90" s="129" t="s">
        <v>4180</v>
      </c>
      <c r="U90" s="129"/>
      <c r="V90" s="129"/>
      <c r="W90" s="133">
        <f t="shared" si="10"/>
        <v>45905.906550925924</v>
      </c>
      <c r="X90" s="134">
        <f t="shared" si="11"/>
        <v>4</v>
      </c>
      <c r="Y90" s="134">
        <f t="shared" ca="1" si="12"/>
        <v>40.093449074076489</v>
      </c>
      <c r="Z90" s="134">
        <f t="shared" ca="1" si="13"/>
        <v>30</v>
      </c>
      <c r="AA90" s="134">
        <f t="shared" ca="1" si="14"/>
        <v>10.093449074076489</v>
      </c>
      <c r="AB90" s="134">
        <f t="shared" ca="1" si="15"/>
        <v>30</v>
      </c>
      <c r="AC90" s="134">
        <f t="shared" ca="1" si="16"/>
        <v>26</v>
      </c>
      <c r="AD90" s="135">
        <f t="shared" ca="1" si="17"/>
        <v>-34.093449074076489</v>
      </c>
      <c r="AE90" s="127" t="str">
        <f t="shared" si="18"/>
        <v>EJECUTADO</v>
      </c>
    </row>
    <row r="91" spans="1:31" customFormat="1" ht="15" x14ac:dyDescent="0.25">
      <c r="A91" s="110">
        <v>23541358</v>
      </c>
      <c r="B91" s="39" t="e">
        <f>VLOOKUP(A91,[1]BASE!$A:$A,1,0)</f>
        <v>#N/A</v>
      </c>
      <c r="C91" s="39" t="e">
        <f>VLOOKUP(A91,'INGRESO DIARIO'!A:A,1,0)</f>
        <v>#N/A</v>
      </c>
      <c r="D91" s="40" t="s">
        <v>3868</v>
      </c>
      <c r="E91" s="1" t="s">
        <v>19</v>
      </c>
      <c r="F91" s="41">
        <v>45917.418854166666</v>
      </c>
      <c r="G91" s="41">
        <v>45917.418888888889</v>
      </c>
      <c r="H91" s="1">
        <v>70436042</v>
      </c>
      <c r="I91" s="1" t="s">
        <v>3750</v>
      </c>
      <c r="J91" s="1" t="s">
        <v>3841</v>
      </c>
      <c r="K91" s="1" t="s">
        <v>15</v>
      </c>
      <c r="L91" s="1" t="s">
        <v>3751</v>
      </c>
      <c r="M91" s="1" t="s">
        <v>16</v>
      </c>
      <c r="N91" s="1" t="s">
        <v>20</v>
      </c>
      <c r="O91" s="1"/>
      <c r="P91" s="1" t="s">
        <v>754</v>
      </c>
      <c r="Q91" s="43">
        <v>45922</v>
      </c>
      <c r="R91" s="1"/>
      <c r="S91" s="1" t="s">
        <v>753</v>
      </c>
      <c r="T91" s="1" t="s">
        <v>4163</v>
      </c>
      <c r="U91" s="1"/>
      <c r="V91" s="1"/>
      <c r="W91" s="133">
        <f t="shared" si="10"/>
        <v>45921.418888888889</v>
      </c>
      <c r="X91" s="134">
        <f t="shared" si="11"/>
        <v>4</v>
      </c>
      <c r="Y91" s="134">
        <f t="shared" ca="1" si="12"/>
        <v>24.581111111110658</v>
      </c>
      <c r="Z91" s="134">
        <f t="shared" ca="1" si="13"/>
        <v>18</v>
      </c>
      <c r="AA91" s="134">
        <f t="shared" ca="1" si="14"/>
        <v>6.5811111111106584</v>
      </c>
      <c r="AB91" s="134">
        <f t="shared" ca="1" si="15"/>
        <v>18</v>
      </c>
      <c r="AC91" s="134">
        <f t="shared" ca="1" si="16"/>
        <v>14</v>
      </c>
      <c r="AD91" s="135">
        <f t="shared" ca="1" si="17"/>
        <v>-18.581111111110658</v>
      </c>
      <c r="AE91" s="127" t="str">
        <f t="shared" si="18"/>
        <v>EJECUTADO</v>
      </c>
    </row>
    <row r="92" spans="1:31" customFormat="1" ht="15" x14ac:dyDescent="0.25">
      <c r="A92" s="110">
        <v>23541567</v>
      </c>
      <c r="B92" s="39" t="e">
        <f>VLOOKUP(A92,[1]BASE!$A:$A,1,0)</f>
        <v>#N/A</v>
      </c>
      <c r="C92" s="39" t="e">
        <f>VLOOKUP(A92,'INGRESO DIARIO'!A:A,1,0)</f>
        <v>#N/A</v>
      </c>
      <c r="D92" s="1" t="s">
        <v>3758</v>
      </c>
      <c r="E92" s="1" t="s">
        <v>19</v>
      </c>
      <c r="F92" s="41">
        <v>45917.528877314813</v>
      </c>
      <c r="G92" s="41">
        <v>45917.528912037036</v>
      </c>
      <c r="H92" s="1">
        <v>15323926</v>
      </c>
      <c r="I92" s="1" t="s">
        <v>3759</v>
      </c>
      <c r="J92" s="1" t="s">
        <v>3843</v>
      </c>
      <c r="K92" s="1" t="s">
        <v>15</v>
      </c>
      <c r="L92" s="1" t="s">
        <v>3760</v>
      </c>
      <c r="M92" s="1" t="s">
        <v>16</v>
      </c>
      <c r="N92" s="1" t="s">
        <v>20</v>
      </c>
      <c r="O92" s="1"/>
      <c r="P92" s="1" t="s">
        <v>754</v>
      </c>
      <c r="Q92" s="43">
        <v>45922</v>
      </c>
      <c r="R92" s="1"/>
      <c r="S92" s="1" t="s">
        <v>753</v>
      </c>
      <c r="T92" s="1" t="s">
        <v>4165</v>
      </c>
      <c r="U92" s="1"/>
      <c r="V92" s="1"/>
      <c r="W92" s="133">
        <f t="shared" si="10"/>
        <v>45921.528912037036</v>
      </c>
      <c r="X92" s="134">
        <f t="shared" si="11"/>
        <v>4</v>
      </c>
      <c r="Y92" s="134">
        <f t="shared" ca="1" si="12"/>
        <v>24.471087962963793</v>
      </c>
      <c r="Z92" s="134">
        <f t="shared" ca="1" si="13"/>
        <v>18</v>
      </c>
      <c r="AA92" s="134">
        <f t="shared" ca="1" si="14"/>
        <v>6.471087962963793</v>
      </c>
      <c r="AB92" s="134">
        <f t="shared" ca="1" si="15"/>
        <v>18</v>
      </c>
      <c r="AC92" s="134">
        <f t="shared" ca="1" si="16"/>
        <v>14</v>
      </c>
      <c r="AD92" s="135">
        <f t="shared" ca="1" si="17"/>
        <v>-18.471087962963793</v>
      </c>
      <c r="AE92" s="127" t="str">
        <f t="shared" si="18"/>
        <v>EJECUTADO</v>
      </c>
    </row>
    <row r="93" spans="1:31" customFormat="1" ht="15" x14ac:dyDescent="0.25">
      <c r="A93" s="110">
        <v>23385469</v>
      </c>
      <c r="B93" s="39" t="e">
        <f>VLOOKUP(A93,[1]BASE!$A:$A,1,0)</f>
        <v>#N/A</v>
      </c>
      <c r="C93" s="39">
        <f>VLOOKUP(A93,'INGRESO DIARIO'!A:A,1,0)</f>
        <v>23385469</v>
      </c>
      <c r="D93" s="40" t="s">
        <v>4208</v>
      </c>
      <c r="E93" s="1" t="s">
        <v>19</v>
      </c>
      <c r="F93" s="41">
        <v>45728.586076388892</v>
      </c>
      <c r="G93" s="41">
        <v>45918.457499999997</v>
      </c>
      <c r="H93" s="1">
        <v>32531021</v>
      </c>
      <c r="I93" s="1" t="s">
        <v>4013</v>
      </c>
      <c r="J93" s="1" t="s">
        <v>4065</v>
      </c>
      <c r="K93" s="1" t="s">
        <v>15</v>
      </c>
      <c r="L93" s="1" t="s">
        <v>4014</v>
      </c>
      <c r="M93" s="1" t="s">
        <v>16</v>
      </c>
      <c r="N93" s="1" t="s">
        <v>22</v>
      </c>
      <c r="O93" s="1"/>
      <c r="P93" s="1" t="s">
        <v>3251</v>
      </c>
      <c r="Q93" s="43">
        <v>45922</v>
      </c>
      <c r="R93" s="1"/>
      <c r="S93" s="1" t="s">
        <v>753</v>
      </c>
      <c r="T93" s="1" t="s">
        <v>4207</v>
      </c>
      <c r="U93" s="1" t="s">
        <v>17</v>
      </c>
      <c r="V93" s="1" t="s">
        <v>17</v>
      </c>
      <c r="W93" s="133">
        <f t="shared" si="10"/>
        <v>45922.457499999997</v>
      </c>
      <c r="X93" s="134">
        <f t="shared" si="11"/>
        <v>4</v>
      </c>
      <c r="Y93" s="134">
        <f t="shared" ca="1" si="12"/>
        <v>23.542500000003201</v>
      </c>
      <c r="Z93" s="134">
        <f t="shared" ca="1" si="13"/>
        <v>17</v>
      </c>
      <c r="AA93" s="134">
        <f t="shared" ca="1" si="14"/>
        <v>6.5425000000032014</v>
      </c>
      <c r="AB93" s="134">
        <f t="shared" ca="1" si="15"/>
        <v>17</v>
      </c>
      <c r="AC93" s="134">
        <f t="shared" ca="1" si="16"/>
        <v>13</v>
      </c>
      <c r="AD93" s="135">
        <f t="shared" ca="1" si="17"/>
        <v>-17.542500000003201</v>
      </c>
      <c r="AE93" s="127" t="str">
        <f t="shared" si="18"/>
        <v>EJECUTADO</v>
      </c>
    </row>
    <row r="94" spans="1:31" customFormat="1" ht="15" x14ac:dyDescent="0.25">
      <c r="A94" s="110">
        <v>23541108</v>
      </c>
      <c r="B94" s="39" t="e">
        <f>VLOOKUP(A94,[1]BASE!$A:$A,1,0)</f>
        <v>#N/A</v>
      </c>
      <c r="C94" s="39">
        <f>VLOOKUP(A94,'INGRESO DIARIO'!A:A,1,0)</f>
        <v>23541108</v>
      </c>
      <c r="D94" s="40" t="s">
        <v>569</v>
      </c>
      <c r="E94" s="1" t="s">
        <v>19</v>
      </c>
      <c r="F94" s="41">
        <v>45916.727175925924</v>
      </c>
      <c r="G94" s="41">
        <v>45916.727210648147</v>
      </c>
      <c r="H94" s="1">
        <v>1039464566</v>
      </c>
      <c r="I94" s="1" t="s">
        <v>3743</v>
      </c>
      <c r="J94" s="1" t="s">
        <v>543</v>
      </c>
      <c r="K94" s="1" t="s">
        <v>15</v>
      </c>
      <c r="L94" s="1" t="s">
        <v>3744</v>
      </c>
      <c r="M94" s="1" t="s">
        <v>16</v>
      </c>
      <c r="N94" s="1" t="s">
        <v>22</v>
      </c>
      <c r="O94" s="1"/>
      <c r="P94" s="1" t="s">
        <v>3251</v>
      </c>
      <c r="Q94" s="43">
        <v>45922</v>
      </c>
      <c r="R94" s="1"/>
      <c r="S94" s="1" t="s">
        <v>753</v>
      </c>
      <c r="T94" s="1" t="s">
        <v>4117</v>
      </c>
      <c r="U94" s="1"/>
      <c r="V94" s="1"/>
      <c r="W94" s="133">
        <f t="shared" si="10"/>
        <v>45920.727210648147</v>
      </c>
      <c r="X94" s="134">
        <f t="shared" si="11"/>
        <v>4</v>
      </c>
      <c r="Y94" s="134">
        <f t="shared" ca="1" si="12"/>
        <v>25.272789351853135</v>
      </c>
      <c r="Z94" s="134">
        <f t="shared" ca="1" si="13"/>
        <v>19</v>
      </c>
      <c r="AA94" s="134">
        <f t="shared" ca="1" si="14"/>
        <v>6.2727893518531346</v>
      </c>
      <c r="AB94" s="134">
        <f t="shared" ca="1" si="15"/>
        <v>19</v>
      </c>
      <c r="AC94" s="134">
        <f t="shared" ca="1" si="16"/>
        <v>15</v>
      </c>
      <c r="AD94" s="135">
        <f t="shared" ca="1" si="17"/>
        <v>-19.272789351853135</v>
      </c>
      <c r="AE94" s="127" t="str">
        <f t="shared" si="18"/>
        <v>EJECUTADO</v>
      </c>
    </row>
    <row r="95" spans="1:31" customFormat="1" ht="15" x14ac:dyDescent="0.25">
      <c r="A95" s="110">
        <v>23541063</v>
      </c>
      <c r="B95" s="39" t="e">
        <f>VLOOKUP(A95,[1]BASE!$A:$A,1,0)</f>
        <v>#N/A</v>
      </c>
      <c r="C95" s="39" t="e">
        <f>VLOOKUP(A95,'INGRESO DIARIO'!A:A,1,0)</f>
        <v>#N/A</v>
      </c>
      <c r="D95" s="40" t="s">
        <v>3875</v>
      </c>
      <c r="E95" s="1" t="s">
        <v>409</v>
      </c>
      <c r="F95" s="41">
        <v>45916.679756944446</v>
      </c>
      <c r="G95" s="41">
        <v>45916.679791666669</v>
      </c>
      <c r="H95" s="1">
        <v>32340058</v>
      </c>
      <c r="I95" s="1" t="s">
        <v>3777</v>
      </c>
      <c r="J95" s="1" t="s">
        <v>3850</v>
      </c>
      <c r="K95" s="1" t="s">
        <v>15</v>
      </c>
      <c r="L95" s="1" t="s">
        <v>3778</v>
      </c>
      <c r="M95" s="1" t="s">
        <v>16</v>
      </c>
      <c r="N95" s="1" t="s">
        <v>26</v>
      </c>
      <c r="O95" s="1"/>
      <c r="P95" s="1" t="s">
        <v>25</v>
      </c>
      <c r="Q95" s="43">
        <v>45922</v>
      </c>
      <c r="R95" s="1"/>
      <c r="S95" s="1" t="s">
        <v>753</v>
      </c>
      <c r="T95" s="1" t="s">
        <v>4126</v>
      </c>
      <c r="U95" s="1"/>
      <c r="V95" s="1"/>
      <c r="W95" s="133">
        <f t="shared" si="10"/>
        <v>45920.679791666669</v>
      </c>
      <c r="X95" s="134">
        <f t="shared" si="11"/>
        <v>4</v>
      </c>
      <c r="Y95" s="134">
        <f t="shared" ca="1" si="12"/>
        <v>25.320208333330811</v>
      </c>
      <c r="Z95" s="134">
        <f t="shared" ca="1" si="13"/>
        <v>19</v>
      </c>
      <c r="AA95" s="134">
        <f t="shared" ca="1" si="14"/>
        <v>6.320208333330811</v>
      </c>
      <c r="AB95" s="134">
        <f t="shared" ca="1" si="15"/>
        <v>19</v>
      </c>
      <c r="AC95" s="134">
        <f t="shared" ca="1" si="16"/>
        <v>15</v>
      </c>
      <c r="AD95" s="135">
        <f t="shared" ca="1" si="17"/>
        <v>-19.320208333330811</v>
      </c>
      <c r="AE95" s="127" t="str">
        <f t="shared" si="18"/>
        <v>EJECUTADO</v>
      </c>
    </row>
    <row r="96" spans="1:31" customFormat="1" ht="15" x14ac:dyDescent="0.25">
      <c r="A96" s="110">
        <v>23541058</v>
      </c>
      <c r="B96" s="39" t="e">
        <f>VLOOKUP(A96,[1]BASE!$A:$A,1,0)</f>
        <v>#N/A</v>
      </c>
      <c r="C96" s="39" t="e">
        <f>VLOOKUP(A96,'INGRESO DIARIO'!A:A,1,0)</f>
        <v>#N/A</v>
      </c>
      <c r="D96" s="40" t="s">
        <v>3876</v>
      </c>
      <c r="E96" s="1" t="s">
        <v>409</v>
      </c>
      <c r="F96" s="41">
        <v>45916.678310185183</v>
      </c>
      <c r="G96" s="41">
        <v>45916.678344907406</v>
      </c>
      <c r="H96" s="1">
        <v>32340058</v>
      </c>
      <c r="I96" s="1" t="s">
        <v>3777</v>
      </c>
      <c r="J96" s="1" t="s">
        <v>3850</v>
      </c>
      <c r="K96" s="1" t="s">
        <v>15</v>
      </c>
      <c r="L96" s="1" t="s">
        <v>3779</v>
      </c>
      <c r="M96" s="1" t="s">
        <v>16</v>
      </c>
      <c r="N96" s="1" t="s">
        <v>26</v>
      </c>
      <c r="O96" s="1"/>
      <c r="P96" s="1" t="s">
        <v>25</v>
      </c>
      <c r="Q96" s="43">
        <v>45922</v>
      </c>
      <c r="R96" s="1"/>
      <c r="S96" s="1" t="s">
        <v>753</v>
      </c>
      <c r="T96" s="1" t="s">
        <v>4125</v>
      </c>
      <c r="U96" s="1"/>
      <c r="V96" s="1"/>
      <c r="W96" s="133">
        <f t="shared" si="10"/>
        <v>45920.678344907406</v>
      </c>
      <c r="X96" s="134">
        <f t="shared" si="11"/>
        <v>4</v>
      </c>
      <c r="Y96" s="134">
        <f t="shared" ca="1" si="12"/>
        <v>25.321655092593573</v>
      </c>
      <c r="Z96" s="134">
        <f t="shared" ca="1" si="13"/>
        <v>19</v>
      </c>
      <c r="AA96" s="134">
        <f t="shared" ca="1" si="14"/>
        <v>6.3216550925935735</v>
      </c>
      <c r="AB96" s="134">
        <f t="shared" ca="1" si="15"/>
        <v>19</v>
      </c>
      <c r="AC96" s="134">
        <f t="shared" ca="1" si="16"/>
        <v>15</v>
      </c>
      <c r="AD96" s="135">
        <f t="shared" ca="1" si="17"/>
        <v>-19.321655092593573</v>
      </c>
      <c r="AE96" s="127" t="str">
        <f t="shared" si="18"/>
        <v>EJECUTADO</v>
      </c>
    </row>
    <row r="97" spans="1:31" customFormat="1" ht="15" x14ac:dyDescent="0.25">
      <c r="A97" s="110">
        <v>23538251</v>
      </c>
      <c r="B97" s="39" t="e">
        <f>VLOOKUP(A97,[1]BASE!$A:$A,1,0)</f>
        <v>#N/A</v>
      </c>
      <c r="C97" s="39">
        <f>VLOOKUP(A97,'INGRESO DIARIO'!A:A,1,0)</f>
        <v>23538251</v>
      </c>
      <c r="D97" s="40" t="s">
        <v>3920</v>
      </c>
      <c r="E97" s="1" t="s">
        <v>19</v>
      </c>
      <c r="F97" s="41">
        <v>45912.678368055553</v>
      </c>
      <c r="G97" s="41">
        <v>45912.678402777776</v>
      </c>
      <c r="H97" s="1">
        <v>1045080861</v>
      </c>
      <c r="I97" s="1" t="s">
        <v>3274</v>
      </c>
      <c r="J97" s="1" t="s">
        <v>3407</v>
      </c>
      <c r="K97" s="1" t="s">
        <v>15</v>
      </c>
      <c r="L97" s="1" t="s">
        <v>3275</v>
      </c>
      <c r="M97" s="1" t="s">
        <v>16</v>
      </c>
      <c r="N97" s="1" t="s">
        <v>22</v>
      </c>
      <c r="O97" s="1"/>
      <c r="P97" s="1" t="s">
        <v>66</v>
      </c>
      <c r="Q97" s="43">
        <v>45922</v>
      </c>
      <c r="R97" s="1"/>
      <c r="S97" s="1" t="s">
        <v>753</v>
      </c>
      <c r="T97" s="1" t="s">
        <v>3919</v>
      </c>
      <c r="U97" s="1" t="s">
        <v>17</v>
      </c>
      <c r="V97" s="1" t="s">
        <v>475</v>
      </c>
      <c r="W97" s="133">
        <f t="shared" si="10"/>
        <v>45916.678402777776</v>
      </c>
      <c r="X97" s="134">
        <f t="shared" si="11"/>
        <v>4</v>
      </c>
      <c r="Y97" s="134">
        <f t="shared" ca="1" si="12"/>
        <v>29.321597222224227</v>
      </c>
      <c r="Z97" s="134">
        <f t="shared" ca="1" si="13"/>
        <v>21</v>
      </c>
      <c r="AA97" s="134">
        <f t="shared" ca="1" si="14"/>
        <v>8.3215972222242272</v>
      </c>
      <c r="AB97" s="134">
        <f t="shared" ca="1" si="15"/>
        <v>21</v>
      </c>
      <c r="AC97" s="134">
        <f t="shared" ca="1" si="16"/>
        <v>17</v>
      </c>
      <c r="AD97" s="135">
        <f t="shared" ca="1" si="17"/>
        <v>-23.321597222224227</v>
      </c>
      <c r="AE97" s="127" t="str">
        <f t="shared" si="18"/>
        <v>EJECUTADO</v>
      </c>
    </row>
    <row r="98" spans="1:31" customFormat="1" ht="15" x14ac:dyDescent="0.25">
      <c r="A98" s="110">
        <v>23540493</v>
      </c>
      <c r="B98" s="39" t="e">
        <f>VLOOKUP(A98,[1]BASE!$A:$A,1,0)</f>
        <v>#N/A</v>
      </c>
      <c r="C98" s="39" t="e">
        <f>VLOOKUP(A98,'INGRESO DIARIO'!A:A,1,0)</f>
        <v>#N/A</v>
      </c>
      <c r="D98" s="40" t="s">
        <v>3666</v>
      </c>
      <c r="E98" s="1" t="s">
        <v>19</v>
      </c>
      <c r="F98" s="41">
        <v>45916.410196759258</v>
      </c>
      <c r="G98" s="41">
        <v>45916.410231481481</v>
      </c>
      <c r="H98" s="1">
        <v>71675218</v>
      </c>
      <c r="I98" s="1" t="s">
        <v>3538</v>
      </c>
      <c r="J98" s="1" t="s">
        <v>3633</v>
      </c>
      <c r="K98" s="1" t="s">
        <v>15</v>
      </c>
      <c r="L98" s="1" t="s">
        <v>3539</v>
      </c>
      <c r="M98" s="1" t="s">
        <v>16</v>
      </c>
      <c r="N98" s="1" t="s">
        <v>20</v>
      </c>
      <c r="O98" s="1"/>
      <c r="P98" s="129" t="s">
        <v>754</v>
      </c>
      <c r="Q98" s="132">
        <v>45922</v>
      </c>
      <c r="R98" s="129"/>
      <c r="S98" s="129" t="s">
        <v>753</v>
      </c>
      <c r="T98" s="1" t="s">
        <v>3927</v>
      </c>
      <c r="U98" s="1" t="s">
        <v>17</v>
      </c>
      <c r="V98" s="1" t="s">
        <v>17</v>
      </c>
      <c r="W98" s="133">
        <f t="shared" ref="W98:W117" si="19">+IF(M98="RURAL",(G98+8),IF(M98="URBANA",(G98+4),""))</f>
        <v>45920.410231481481</v>
      </c>
      <c r="X98" s="134">
        <f t="shared" si="11"/>
        <v>4</v>
      </c>
      <c r="Y98" s="134">
        <f t="shared" ca="1" si="12"/>
        <v>25.589768518519122</v>
      </c>
      <c r="Z98" s="134">
        <f t="shared" ca="1" si="13"/>
        <v>19</v>
      </c>
      <c r="AA98" s="134">
        <f t="shared" ca="1" si="14"/>
        <v>6.5897685185191222</v>
      </c>
      <c r="AB98" s="134">
        <f t="shared" ca="1" si="15"/>
        <v>19</v>
      </c>
      <c r="AC98" s="134">
        <f t="shared" ca="1" si="16"/>
        <v>15</v>
      </c>
      <c r="AD98" s="135">
        <f t="shared" ca="1" si="17"/>
        <v>-19.589768518519122</v>
      </c>
      <c r="AE98" s="127" t="str">
        <f t="shared" si="18"/>
        <v>EJECUTADO</v>
      </c>
    </row>
    <row r="99" spans="1:31" customFormat="1" ht="15" x14ac:dyDescent="0.25">
      <c r="A99" s="126">
        <v>23513761</v>
      </c>
      <c r="B99" s="128" t="e">
        <f>VLOOKUP(A99,[1]BASE!$A:$A,1,0)</f>
        <v>#N/A</v>
      </c>
      <c r="C99" s="128">
        <f>VLOOKUP(A99,'INGRESO DIARIO'!A:A,1,0)</f>
        <v>23513761</v>
      </c>
      <c r="D99" s="129" t="s">
        <v>1749</v>
      </c>
      <c r="E99" s="129" t="s">
        <v>19</v>
      </c>
      <c r="F99" s="130">
        <v>45895.671770833331</v>
      </c>
      <c r="G99" s="130">
        <v>45901.906585648147</v>
      </c>
      <c r="H99" s="129">
        <v>43209596</v>
      </c>
      <c r="I99" s="129" t="s">
        <v>1746</v>
      </c>
      <c r="J99" s="129" t="s">
        <v>3894</v>
      </c>
      <c r="K99" s="129" t="s">
        <v>15</v>
      </c>
      <c r="L99" s="129" t="s">
        <v>1751</v>
      </c>
      <c r="M99" s="129" t="s">
        <v>18</v>
      </c>
      <c r="N99" s="129" t="s">
        <v>22</v>
      </c>
      <c r="O99" s="129"/>
      <c r="P99" s="1" t="s">
        <v>3251</v>
      </c>
      <c r="Q99" s="43">
        <v>45922</v>
      </c>
      <c r="R99" s="1"/>
      <c r="S99" s="1" t="s">
        <v>753</v>
      </c>
      <c r="T99" s="60" t="s">
        <v>3893</v>
      </c>
      <c r="U99" s="129"/>
      <c r="V99" s="129"/>
      <c r="W99" s="133">
        <f t="shared" si="19"/>
        <v>45909.906585648147</v>
      </c>
      <c r="X99" s="134">
        <f t="shared" si="11"/>
        <v>8</v>
      </c>
      <c r="Y99" s="134">
        <f t="shared" ca="1" si="12"/>
        <v>40.093414351853426</v>
      </c>
      <c r="Z99" s="134">
        <f t="shared" ca="1" si="13"/>
        <v>30</v>
      </c>
      <c r="AA99" s="134">
        <f t="shared" ca="1" si="14"/>
        <v>10.093414351853426</v>
      </c>
      <c r="AB99" s="134">
        <f t="shared" ca="1" si="15"/>
        <v>30</v>
      </c>
      <c r="AC99" s="134">
        <f t="shared" ca="1" si="16"/>
        <v>22</v>
      </c>
      <c r="AD99" s="135">
        <f t="shared" ca="1" si="17"/>
        <v>-30.093414351853426</v>
      </c>
      <c r="AE99" s="127" t="str">
        <f t="shared" si="18"/>
        <v>EJECUTADO</v>
      </c>
    </row>
    <row r="100" spans="1:31" customFormat="1" ht="15" x14ac:dyDescent="0.25">
      <c r="A100" s="110">
        <v>23540868</v>
      </c>
      <c r="B100" s="39" t="e">
        <f>VLOOKUP(A100,[1]BASE!$A:$A,1,0)</f>
        <v>#N/A</v>
      </c>
      <c r="C100" s="39">
        <f>VLOOKUP(A100,'INGRESO DIARIO'!A:A,1,0)</f>
        <v>23540868</v>
      </c>
      <c r="D100" s="40" t="s">
        <v>3672</v>
      </c>
      <c r="E100" s="1" t="s">
        <v>409</v>
      </c>
      <c r="F100" s="41">
        <v>45916.582881944443</v>
      </c>
      <c r="G100" s="41">
        <v>45916.582916666666</v>
      </c>
      <c r="H100" s="1">
        <v>1036632150</v>
      </c>
      <c r="I100" s="1" t="s">
        <v>3555</v>
      </c>
      <c r="J100" s="1" t="s">
        <v>3639</v>
      </c>
      <c r="K100" s="1" t="s">
        <v>15</v>
      </c>
      <c r="L100" s="1" t="s">
        <v>3556</v>
      </c>
      <c r="M100" s="1" t="s">
        <v>16</v>
      </c>
      <c r="N100" s="1" t="s">
        <v>26</v>
      </c>
      <c r="O100" s="1"/>
      <c r="P100" s="1" t="s">
        <v>25</v>
      </c>
      <c r="Q100" s="43">
        <v>45922</v>
      </c>
      <c r="R100" s="1"/>
      <c r="S100" s="1" t="s">
        <v>753</v>
      </c>
      <c r="T100" s="1" t="s">
        <v>3901</v>
      </c>
      <c r="U100" s="1" t="s">
        <v>17</v>
      </c>
      <c r="V100" s="1" t="s">
        <v>17</v>
      </c>
      <c r="W100" s="133">
        <f t="shared" si="19"/>
        <v>45920.582916666666</v>
      </c>
      <c r="X100" s="134">
        <f t="shared" si="11"/>
        <v>4</v>
      </c>
      <c r="Y100" s="134">
        <f t="shared" ca="1" si="12"/>
        <v>25.417083333333721</v>
      </c>
      <c r="Z100" s="134">
        <f t="shared" ca="1" si="13"/>
        <v>19</v>
      </c>
      <c r="AA100" s="134">
        <f t="shared" ca="1" si="14"/>
        <v>6.4170833333337214</v>
      </c>
      <c r="AB100" s="134">
        <f t="shared" ca="1" si="15"/>
        <v>19</v>
      </c>
      <c r="AC100" s="134">
        <f t="shared" ca="1" si="16"/>
        <v>15</v>
      </c>
      <c r="AD100" s="135">
        <f t="shared" ca="1" si="17"/>
        <v>-19.417083333333721</v>
      </c>
      <c r="AE100" s="127" t="str">
        <f t="shared" si="18"/>
        <v>EJECUTADO</v>
      </c>
    </row>
    <row r="101" spans="1:31" customFormat="1" ht="15" x14ac:dyDescent="0.25">
      <c r="A101" s="110">
        <v>23538250</v>
      </c>
      <c r="B101" s="39" t="e">
        <f>VLOOKUP(A101,[1]BASE!$A:$A,1,0)</f>
        <v>#N/A</v>
      </c>
      <c r="C101" s="39">
        <f>VLOOKUP(A101,'INGRESO DIARIO'!A:A,1,0)</f>
        <v>23538250</v>
      </c>
      <c r="D101" s="1" t="s">
        <v>3370</v>
      </c>
      <c r="E101" s="1" t="s">
        <v>19</v>
      </c>
      <c r="F101" s="41">
        <v>45912.676724537036</v>
      </c>
      <c r="G101" s="41">
        <v>45912.676759259259</v>
      </c>
      <c r="H101" s="1">
        <v>1128475927</v>
      </c>
      <c r="I101" s="1" t="s">
        <v>3371</v>
      </c>
      <c r="J101" s="1" t="s">
        <v>3433</v>
      </c>
      <c r="K101" s="1" t="s">
        <v>15</v>
      </c>
      <c r="L101" s="1" t="s">
        <v>3372</v>
      </c>
      <c r="M101" s="1" t="s">
        <v>18</v>
      </c>
      <c r="N101" s="1" t="s">
        <v>22</v>
      </c>
      <c r="O101" s="1"/>
      <c r="P101" s="1" t="s">
        <v>3251</v>
      </c>
      <c r="Q101" s="43">
        <v>45922</v>
      </c>
      <c r="R101" s="1"/>
      <c r="S101" s="1" t="s">
        <v>753</v>
      </c>
      <c r="T101" s="43" t="s">
        <v>3688</v>
      </c>
      <c r="U101" s="1" t="s">
        <v>17</v>
      </c>
      <c r="V101" s="1" t="s">
        <v>17</v>
      </c>
      <c r="W101" s="133">
        <f t="shared" si="19"/>
        <v>45920.676759259259</v>
      </c>
      <c r="X101" s="134">
        <f t="shared" si="11"/>
        <v>8</v>
      </c>
      <c r="Y101" s="134">
        <f t="shared" ca="1" si="12"/>
        <v>29.323240740741312</v>
      </c>
      <c r="Z101" s="134">
        <f t="shared" ca="1" si="13"/>
        <v>21</v>
      </c>
      <c r="AA101" s="134">
        <f t="shared" ca="1" si="14"/>
        <v>8.323240740741312</v>
      </c>
      <c r="AB101" s="134">
        <f t="shared" ca="1" si="15"/>
        <v>21</v>
      </c>
      <c r="AC101" s="134">
        <f t="shared" ca="1" si="16"/>
        <v>13</v>
      </c>
      <c r="AD101" s="135">
        <f t="shared" ca="1" si="17"/>
        <v>-19.323240740741312</v>
      </c>
      <c r="AE101" s="127" t="str">
        <f t="shared" si="18"/>
        <v>EJECUTADO</v>
      </c>
    </row>
    <row r="102" spans="1:31" customFormat="1" ht="15" x14ac:dyDescent="0.25">
      <c r="A102" s="126">
        <v>23520445</v>
      </c>
      <c r="B102" s="128" t="e">
        <f>VLOOKUP(A102,[1]BASE!$A:$A,1,0)</f>
        <v>#N/A</v>
      </c>
      <c r="C102" s="128" t="e">
        <f>VLOOKUP(A102,'INGRESO DIARIO'!A:A,1,0)</f>
        <v>#N/A</v>
      </c>
      <c r="D102" s="136" t="s">
        <v>3112</v>
      </c>
      <c r="E102" s="129" t="s">
        <v>19</v>
      </c>
      <c r="F102" s="130">
        <v>45896.701319444444</v>
      </c>
      <c r="G102" s="130">
        <v>45901.906747685185</v>
      </c>
      <c r="H102" s="129">
        <v>98451463</v>
      </c>
      <c r="I102" s="129" t="s">
        <v>2011</v>
      </c>
      <c r="J102" s="129" t="s">
        <v>2815</v>
      </c>
      <c r="K102" s="129" t="s">
        <v>15</v>
      </c>
      <c r="L102" s="129" t="s">
        <v>2015</v>
      </c>
      <c r="M102" s="129" t="s">
        <v>16</v>
      </c>
      <c r="N102" s="129" t="s">
        <v>22</v>
      </c>
      <c r="O102" s="129"/>
      <c r="P102" s="1" t="s">
        <v>66</v>
      </c>
      <c r="Q102" s="43">
        <v>45922</v>
      </c>
      <c r="R102" s="1"/>
      <c r="S102" s="1" t="s">
        <v>753</v>
      </c>
      <c r="T102" s="129" t="s">
        <v>4698</v>
      </c>
      <c r="U102" s="129"/>
      <c r="V102" s="129"/>
      <c r="W102" s="133">
        <f t="shared" si="19"/>
        <v>45905.906747685185</v>
      </c>
      <c r="X102" s="134">
        <f t="shared" si="11"/>
        <v>4</v>
      </c>
      <c r="Y102" s="134">
        <f t="shared" ca="1" si="12"/>
        <v>40.09325231481489</v>
      </c>
      <c r="Z102" s="134">
        <f t="shared" ca="1" si="13"/>
        <v>30</v>
      </c>
      <c r="AA102" s="134">
        <f t="shared" ca="1" si="14"/>
        <v>10.09325231481489</v>
      </c>
      <c r="AB102" s="134">
        <f t="shared" ca="1" si="15"/>
        <v>30</v>
      </c>
      <c r="AC102" s="134">
        <f t="shared" ca="1" si="16"/>
        <v>26</v>
      </c>
      <c r="AD102" s="135">
        <f t="shared" ca="1" si="17"/>
        <v>-34.09325231481489</v>
      </c>
      <c r="AE102" s="127" t="str">
        <f t="shared" si="18"/>
        <v>EJECUTADO</v>
      </c>
    </row>
    <row r="103" spans="1:31" customFormat="1" ht="15" x14ac:dyDescent="0.25">
      <c r="A103" s="110">
        <v>23543910</v>
      </c>
      <c r="B103" s="39" t="e">
        <f>VLOOKUP(A103,[1]BASE!$A:$A,1,0)</f>
        <v>#N/A</v>
      </c>
      <c r="C103" s="39" t="e">
        <f>VLOOKUP(A103,'INGRESO DIARIO'!A:A,1,0)</f>
        <v>#N/A</v>
      </c>
      <c r="D103" s="40" t="s">
        <v>4626</v>
      </c>
      <c r="E103" s="1" t="s">
        <v>19</v>
      </c>
      <c r="F103" s="41">
        <v>45919.677928240744</v>
      </c>
      <c r="G103" s="41">
        <v>45919.67796296296</v>
      </c>
      <c r="H103" s="1">
        <v>71668728</v>
      </c>
      <c r="I103" s="1" t="s">
        <v>4223</v>
      </c>
      <c r="J103" s="1" t="s">
        <v>4576</v>
      </c>
      <c r="K103" s="1" t="s">
        <v>15</v>
      </c>
      <c r="L103" s="1" t="s">
        <v>4224</v>
      </c>
      <c r="M103" s="1" t="s">
        <v>16</v>
      </c>
      <c r="N103" s="1" t="s">
        <v>26</v>
      </c>
      <c r="O103" s="1"/>
      <c r="P103" s="1" t="s">
        <v>4695</v>
      </c>
      <c r="Q103" s="43">
        <v>45922</v>
      </c>
      <c r="R103" s="1"/>
      <c r="S103" s="1" t="s">
        <v>753</v>
      </c>
      <c r="T103" s="1"/>
      <c r="U103" s="1"/>
      <c r="V103" s="1"/>
      <c r="W103" s="133">
        <f t="shared" si="19"/>
        <v>45923.67796296296</v>
      </c>
      <c r="X103" s="134">
        <f t="shared" si="11"/>
        <v>4</v>
      </c>
      <c r="Y103" s="134">
        <f t="shared" ca="1" si="12"/>
        <v>22.322037037039991</v>
      </c>
      <c r="Z103" s="134">
        <f t="shared" ca="1" si="13"/>
        <v>16</v>
      </c>
      <c r="AA103" s="134">
        <f t="shared" ca="1" si="14"/>
        <v>6.3220370370399905</v>
      </c>
      <c r="AB103" s="134">
        <f t="shared" ca="1" si="15"/>
        <v>16</v>
      </c>
      <c r="AC103" s="134">
        <f t="shared" ca="1" si="16"/>
        <v>12</v>
      </c>
      <c r="AD103" s="135">
        <f t="shared" ca="1" si="17"/>
        <v>-16.322037037039991</v>
      </c>
      <c r="AE103" s="127" t="str">
        <f t="shared" si="18"/>
        <v>EJECUTADO</v>
      </c>
    </row>
    <row r="104" spans="1:31" customFormat="1" ht="15" x14ac:dyDescent="0.25">
      <c r="A104" s="110">
        <v>23543926</v>
      </c>
      <c r="B104" s="39" t="e">
        <f>VLOOKUP(A104,[1]BASE!$A:$A,1,0)</f>
        <v>#N/A</v>
      </c>
      <c r="C104" s="39" t="e">
        <f>VLOOKUP(A104,'INGRESO DIARIO'!A:A,1,0)</f>
        <v>#N/A</v>
      </c>
      <c r="D104" s="40" t="s">
        <v>4627</v>
      </c>
      <c r="E104" s="1" t="s">
        <v>19</v>
      </c>
      <c r="F104" s="41">
        <v>45919.686782407407</v>
      </c>
      <c r="G104" s="41">
        <v>45919.68681712963</v>
      </c>
      <c r="H104" s="1">
        <v>71668728</v>
      </c>
      <c r="I104" s="1" t="s">
        <v>4223</v>
      </c>
      <c r="J104" s="1" t="s">
        <v>4576</v>
      </c>
      <c r="K104" s="1" t="s">
        <v>15</v>
      </c>
      <c r="L104" s="1" t="s">
        <v>4225</v>
      </c>
      <c r="M104" s="1" t="s">
        <v>16</v>
      </c>
      <c r="N104" s="1" t="s">
        <v>26</v>
      </c>
      <c r="O104" s="1"/>
      <c r="P104" s="1" t="s">
        <v>4695</v>
      </c>
      <c r="Q104" s="43">
        <v>45922</v>
      </c>
      <c r="R104" s="1"/>
      <c r="S104" s="1" t="s">
        <v>753</v>
      </c>
      <c r="T104" s="1"/>
      <c r="U104" s="1"/>
      <c r="V104" s="1"/>
      <c r="W104" s="133">
        <f t="shared" si="19"/>
        <v>45923.68681712963</v>
      </c>
      <c r="X104" s="134">
        <f t="shared" si="11"/>
        <v>4</v>
      </c>
      <c r="Y104" s="134">
        <f t="shared" ca="1" si="12"/>
        <v>22.313182870369928</v>
      </c>
      <c r="Z104" s="134">
        <f t="shared" ca="1" si="13"/>
        <v>16</v>
      </c>
      <c r="AA104" s="134">
        <f t="shared" ca="1" si="14"/>
        <v>6.3131828703699284</v>
      </c>
      <c r="AB104" s="134">
        <f t="shared" ca="1" si="15"/>
        <v>16</v>
      </c>
      <c r="AC104" s="134">
        <f t="shared" ca="1" si="16"/>
        <v>12</v>
      </c>
      <c r="AD104" s="135">
        <f t="shared" ca="1" si="17"/>
        <v>-16.313182870369928</v>
      </c>
      <c r="AE104" s="127" t="str">
        <f t="shared" si="18"/>
        <v>EJECUTADO</v>
      </c>
    </row>
    <row r="105" spans="1:31" customFormat="1" ht="15" x14ac:dyDescent="0.25">
      <c r="A105" s="126">
        <v>23408160</v>
      </c>
      <c r="B105" s="128" t="e">
        <f>VLOOKUP(A105,[1]BASE!$A:$A,1,0)</f>
        <v>#N/A</v>
      </c>
      <c r="C105" s="128">
        <f>VLOOKUP(A105,'INGRESO DIARIO'!A:A,1,0)</f>
        <v>23408160</v>
      </c>
      <c r="D105" s="129" t="s">
        <v>1417</v>
      </c>
      <c r="E105" s="129" t="s">
        <v>19</v>
      </c>
      <c r="F105" s="130">
        <v>45877.318692129629</v>
      </c>
      <c r="G105" s="130">
        <v>45901.906886574077</v>
      </c>
      <c r="H105" s="129">
        <v>1037618844</v>
      </c>
      <c r="I105" s="129" t="s">
        <v>1415</v>
      </c>
      <c r="J105" s="129" t="s">
        <v>2716</v>
      </c>
      <c r="K105" s="129" t="s">
        <v>15</v>
      </c>
      <c r="L105" s="129" t="s">
        <v>1419</v>
      </c>
      <c r="M105" s="129" t="s">
        <v>18</v>
      </c>
      <c r="N105" s="129" t="s">
        <v>20</v>
      </c>
      <c r="O105" s="129"/>
      <c r="P105" s="129"/>
      <c r="Q105" s="132">
        <v>45922</v>
      </c>
      <c r="R105" s="129"/>
      <c r="S105" s="129" t="s">
        <v>21</v>
      </c>
      <c r="T105" s="129" t="s">
        <v>4703</v>
      </c>
      <c r="U105" s="129"/>
      <c r="V105" s="129"/>
      <c r="W105" s="133">
        <f t="shared" si="19"/>
        <v>45909.906886574077</v>
      </c>
      <c r="X105" s="134">
        <f t="shared" si="11"/>
        <v>8</v>
      </c>
      <c r="Y105" s="134">
        <f t="shared" ca="1" si="12"/>
        <v>40.093113425922638</v>
      </c>
      <c r="Z105" s="134">
        <f t="shared" ca="1" si="13"/>
        <v>30</v>
      </c>
      <c r="AA105" s="134">
        <f t="shared" ca="1" si="14"/>
        <v>10.093113425922638</v>
      </c>
      <c r="AB105" s="134">
        <f t="shared" ca="1" si="15"/>
        <v>30</v>
      </c>
      <c r="AC105" s="134">
        <f t="shared" ca="1" si="16"/>
        <v>22</v>
      </c>
      <c r="AD105" s="135">
        <f t="shared" ca="1" si="17"/>
        <v>-30.093113425922638</v>
      </c>
      <c r="AE105" s="127" t="str">
        <f t="shared" ca="1" si="18"/>
        <v>VENCIDO</v>
      </c>
    </row>
    <row r="106" spans="1:31" customFormat="1" ht="15" x14ac:dyDescent="0.25">
      <c r="A106" s="126">
        <v>23497429</v>
      </c>
      <c r="B106" s="128" t="e">
        <f>VLOOKUP(A106,[1]BASE!$A:$A,1,0)</f>
        <v>#N/A</v>
      </c>
      <c r="C106" s="128">
        <f>VLOOKUP(A106,'INGRESO DIARIO'!A:A,1,0)</f>
        <v>23497429</v>
      </c>
      <c r="D106" s="129" t="s">
        <v>1592</v>
      </c>
      <c r="E106" s="129" t="s">
        <v>19</v>
      </c>
      <c r="F106" s="130">
        <v>45894.703043981484</v>
      </c>
      <c r="G106" s="130">
        <v>45901.906782407408</v>
      </c>
      <c r="H106" s="129">
        <v>1036607778</v>
      </c>
      <c r="I106" s="129" t="s">
        <v>1590</v>
      </c>
      <c r="J106" s="129" t="s">
        <v>2745</v>
      </c>
      <c r="K106" s="129" t="s">
        <v>15</v>
      </c>
      <c r="L106" s="129" t="s">
        <v>1594</v>
      </c>
      <c r="M106" s="129" t="s">
        <v>18</v>
      </c>
      <c r="N106" s="129" t="s">
        <v>20</v>
      </c>
      <c r="O106" s="129"/>
      <c r="P106" s="129"/>
      <c r="Q106" s="132">
        <v>45922</v>
      </c>
      <c r="R106" s="129"/>
      <c r="S106" s="129" t="s">
        <v>21</v>
      </c>
      <c r="T106" s="129" t="s">
        <v>4692</v>
      </c>
      <c r="U106" s="129"/>
      <c r="V106" s="129"/>
      <c r="W106" s="133">
        <f t="shared" si="19"/>
        <v>45909.906782407408</v>
      </c>
      <c r="X106" s="134">
        <f t="shared" si="11"/>
        <v>8</v>
      </c>
      <c r="Y106" s="134">
        <f t="shared" ca="1" si="12"/>
        <v>40.093217592591827</v>
      </c>
      <c r="Z106" s="134">
        <f t="shared" ca="1" si="13"/>
        <v>30</v>
      </c>
      <c r="AA106" s="134">
        <f t="shared" ca="1" si="14"/>
        <v>10.093217592591827</v>
      </c>
      <c r="AB106" s="134">
        <f t="shared" ca="1" si="15"/>
        <v>30</v>
      </c>
      <c r="AC106" s="134">
        <f t="shared" ca="1" si="16"/>
        <v>22</v>
      </c>
      <c r="AD106" s="135">
        <f t="shared" ca="1" si="17"/>
        <v>-30.093217592591827</v>
      </c>
      <c r="AE106" s="127" t="str">
        <f t="shared" ca="1" si="18"/>
        <v>VENCIDO</v>
      </c>
    </row>
    <row r="107" spans="1:31" customFormat="1" ht="15" x14ac:dyDescent="0.25">
      <c r="A107" s="126">
        <v>23516461</v>
      </c>
      <c r="B107" s="128" t="e">
        <f>VLOOKUP(A107,[1]BASE!$A:$A,1,0)</f>
        <v>#N/A</v>
      </c>
      <c r="C107" s="128">
        <f>VLOOKUP(A107,'INGRESO DIARIO'!A:A,1,0)</f>
        <v>23516461</v>
      </c>
      <c r="D107" s="129" t="s">
        <v>1850</v>
      </c>
      <c r="E107" s="129" t="s">
        <v>19</v>
      </c>
      <c r="F107" s="130">
        <v>45888.700231481482</v>
      </c>
      <c r="G107" s="130">
        <v>45901.906666666669</v>
      </c>
      <c r="H107" s="129">
        <v>43023285</v>
      </c>
      <c r="I107" s="129" t="s">
        <v>1848</v>
      </c>
      <c r="J107" s="129" t="s">
        <v>2788</v>
      </c>
      <c r="K107" s="129" t="s">
        <v>15</v>
      </c>
      <c r="L107" s="129" t="s">
        <v>1852</v>
      </c>
      <c r="M107" s="129" t="s">
        <v>18</v>
      </c>
      <c r="N107" s="129" t="s">
        <v>20</v>
      </c>
      <c r="O107" s="129"/>
      <c r="P107" s="129"/>
      <c r="Q107" s="132">
        <v>45922</v>
      </c>
      <c r="R107" s="129"/>
      <c r="S107" s="129" t="s">
        <v>21</v>
      </c>
      <c r="T107" s="129" t="s">
        <v>4673</v>
      </c>
      <c r="U107" s="129"/>
      <c r="V107" s="129"/>
      <c r="W107" s="133">
        <f t="shared" si="19"/>
        <v>45909.906666666669</v>
      </c>
      <c r="X107" s="134">
        <f t="shared" si="11"/>
        <v>8</v>
      </c>
      <c r="Y107" s="134">
        <f t="shared" ca="1" si="12"/>
        <v>40.09333333333052</v>
      </c>
      <c r="Z107" s="134">
        <f t="shared" ca="1" si="13"/>
        <v>30</v>
      </c>
      <c r="AA107" s="134">
        <f t="shared" ca="1" si="14"/>
        <v>10.09333333333052</v>
      </c>
      <c r="AB107" s="134">
        <f t="shared" ca="1" si="15"/>
        <v>30</v>
      </c>
      <c r="AC107" s="134">
        <f t="shared" ca="1" si="16"/>
        <v>22</v>
      </c>
      <c r="AD107" s="135">
        <f t="shared" ca="1" si="17"/>
        <v>-30.09333333333052</v>
      </c>
      <c r="AE107" s="127" t="str">
        <f t="shared" ca="1" si="18"/>
        <v>VENCIDO</v>
      </c>
    </row>
    <row r="108" spans="1:31" customFormat="1" ht="15" x14ac:dyDescent="0.25">
      <c r="A108" s="126">
        <v>23522659</v>
      </c>
      <c r="B108" s="128" t="e">
        <f>VLOOKUP(A108,[1]BASE!$A:$A,1,0)</f>
        <v>#N/A</v>
      </c>
      <c r="C108" s="128">
        <f>VLOOKUP(A108,'INGRESO DIARIO'!A:A,1,0)</f>
        <v>23522659</v>
      </c>
      <c r="D108" s="129" t="s">
        <v>2125</v>
      </c>
      <c r="E108" s="129" t="s">
        <v>19</v>
      </c>
      <c r="F108" s="130">
        <v>45895.426087962966</v>
      </c>
      <c r="G108" s="130">
        <v>45901.906944444447</v>
      </c>
      <c r="H108" s="129">
        <v>21403582</v>
      </c>
      <c r="I108" s="129" t="s">
        <v>2122</v>
      </c>
      <c r="J108" s="129" t="s">
        <v>2835</v>
      </c>
      <c r="K108" s="129" t="s">
        <v>15</v>
      </c>
      <c r="L108" s="129" t="s">
        <v>2127</v>
      </c>
      <c r="M108" s="129" t="s">
        <v>18</v>
      </c>
      <c r="N108" s="129" t="s">
        <v>22</v>
      </c>
      <c r="O108" s="129"/>
      <c r="P108" s="129"/>
      <c r="Q108" s="132">
        <v>45922</v>
      </c>
      <c r="R108" s="129"/>
      <c r="S108" s="129" t="s">
        <v>21</v>
      </c>
      <c r="T108" s="129" t="s">
        <v>4679</v>
      </c>
      <c r="U108" s="129"/>
      <c r="V108" s="129"/>
      <c r="W108" s="133">
        <f t="shared" si="19"/>
        <v>45909.906944444447</v>
      </c>
      <c r="X108" s="134">
        <f t="shared" si="11"/>
        <v>8</v>
      </c>
      <c r="Y108" s="134">
        <f t="shared" ca="1" si="12"/>
        <v>40.093055555553292</v>
      </c>
      <c r="Z108" s="134">
        <f t="shared" ca="1" si="13"/>
        <v>30</v>
      </c>
      <c r="AA108" s="134">
        <f t="shared" ca="1" si="14"/>
        <v>10.093055555553292</v>
      </c>
      <c r="AB108" s="134">
        <f t="shared" ca="1" si="15"/>
        <v>30</v>
      </c>
      <c r="AC108" s="134">
        <f t="shared" ca="1" si="16"/>
        <v>22</v>
      </c>
      <c r="AD108" s="135">
        <f t="shared" ca="1" si="17"/>
        <v>-30.093055555553292</v>
      </c>
      <c r="AE108" s="127" t="str">
        <f t="shared" ca="1" si="18"/>
        <v>VENCIDO</v>
      </c>
    </row>
    <row r="109" spans="1:31" customFormat="1" ht="15" x14ac:dyDescent="0.25">
      <c r="A109" s="126">
        <v>23523876</v>
      </c>
      <c r="B109" s="128" t="e">
        <f>VLOOKUP(A109,[1]BASE!$A:$A,1,0)</f>
        <v>#N/A</v>
      </c>
      <c r="C109" s="128">
        <f>VLOOKUP(A109,'INGRESO DIARIO'!A:A,1,0)</f>
        <v>23523876</v>
      </c>
      <c r="D109" s="129" t="s">
        <v>2228</v>
      </c>
      <c r="E109" s="129" t="s">
        <v>19</v>
      </c>
      <c r="F109" s="130">
        <v>45896.391018518516</v>
      </c>
      <c r="G109" s="130">
        <v>45901.906736111108</v>
      </c>
      <c r="H109" s="129">
        <v>21792308</v>
      </c>
      <c r="I109" s="129" t="s">
        <v>2226</v>
      </c>
      <c r="J109" s="129" t="s">
        <v>2853</v>
      </c>
      <c r="K109" s="129" t="s">
        <v>15</v>
      </c>
      <c r="L109" s="129" t="s">
        <v>2230</v>
      </c>
      <c r="M109" s="129" t="s">
        <v>18</v>
      </c>
      <c r="N109" s="129" t="s">
        <v>26</v>
      </c>
      <c r="O109" s="129"/>
      <c r="P109" s="129"/>
      <c r="Q109" s="132">
        <v>45922</v>
      </c>
      <c r="R109" s="129"/>
      <c r="S109" s="129" t="s">
        <v>21</v>
      </c>
      <c r="T109" s="129" t="s">
        <v>4691</v>
      </c>
      <c r="U109" s="129"/>
      <c r="V109" s="129"/>
      <c r="W109" s="133">
        <f t="shared" si="19"/>
        <v>45909.906736111108</v>
      </c>
      <c r="X109" s="134">
        <f t="shared" si="11"/>
        <v>8</v>
      </c>
      <c r="Y109" s="134">
        <f t="shared" ca="1" si="12"/>
        <v>40.09326388889167</v>
      </c>
      <c r="Z109" s="134">
        <f t="shared" ca="1" si="13"/>
        <v>30</v>
      </c>
      <c r="AA109" s="134">
        <f t="shared" ca="1" si="14"/>
        <v>10.09326388889167</v>
      </c>
      <c r="AB109" s="134">
        <f t="shared" ca="1" si="15"/>
        <v>30</v>
      </c>
      <c r="AC109" s="134">
        <f t="shared" ca="1" si="16"/>
        <v>22</v>
      </c>
      <c r="AD109" s="135">
        <f t="shared" ca="1" si="17"/>
        <v>-30.09326388889167</v>
      </c>
      <c r="AE109" s="127" t="str">
        <f t="shared" ca="1" si="18"/>
        <v>VENCIDO</v>
      </c>
    </row>
    <row r="110" spans="1:31" customFormat="1" ht="15" x14ac:dyDescent="0.25">
      <c r="A110" s="126">
        <v>23522585</v>
      </c>
      <c r="B110" s="128" t="e">
        <f>VLOOKUP(A110,[1]BASE!$A:$A,1,0)</f>
        <v>#N/A</v>
      </c>
      <c r="C110" s="128">
        <f>VLOOKUP(A110,'INGRESO DIARIO'!A:A,1,0)</f>
        <v>23522585</v>
      </c>
      <c r="D110" s="136" t="s">
        <v>3121</v>
      </c>
      <c r="E110" s="129" t="s">
        <v>19</v>
      </c>
      <c r="F110" s="130">
        <v>45895.385682870372</v>
      </c>
      <c r="G110" s="130">
        <v>45901.906585648147</v>
      </c>
      <c r="H110" s="129">
        <v>1014239596</v>
      </c>
      <c r="I110" s="129" t="s">
        <v>2104</v>
      </c>
      <c r="J110" s="129" t="s">
        <v>2832</v>
      </c>
      <c r="K110" s="129" t="s">
        <v>15</v>
      </c>
      <c r="L110" s="129" t="s">
        <v>2108</v>
      </c>
      <c r="M110" s="129" t="s">
        <v>16</v>
      </c>
      <c r="N110" s="129" t="s">
        <v>22</v>
      </c>
      <c r="O110" s="129"/>
      <c r="P110" s="129"/>
      <c r="Q110" s="132">
        <v>45922</v>
      </c>
      <c r="R110" s="129"/>
      <c r="S110" s="129" t="s">
        <v>21</v>
      </c>
      <c r="T110" s="132" t="s">
        <v>4683</v>
      </c>
      <c r="U110" s="129"/>
      <c r="V110" s="129"/>
      <c r="W110" s="133">
        <f t="shared" si="19"/>
        <v>45905.906585648147</v>
      </c>
      <c r="X110" s="134">
        <f t="shared" si="11"/>
        <v>4</v>
      </c>
      <c r="Y110" s="134">
        <f t="shared" ca="1" si="12"/>
        <v>40.093414351853426</v>
      </c>
      <c r="Z110" s="134">
        <f t="shared" ca="1" si="13"/>
        <v>30</v>
      </c>
      <c r="AA110" s="134">
        <f t="shared" ca="1" si="14"/>
        <v>10.093414351853426</v>
      </c>
      <c r="AB110" s="134">
        <f t="shared" ca="1" si="15"/>
        <v>30</v>
      </c>
      <c r="AC110" s="134">
        <f t="shared" ca="1" si="16"/>
        <v>26</v>
      </c>
      <c r="AD110" s="135">
        <f t="shared" ca="1" si="17"/>
        <v>-34.093414351853426</v>
      </c>
      <c r="AE110" s="127" t="str">
        <f t="shared" ca="1" si="18"/>
        <v>VENCIDO</v>
      </c>
    </row>
    <row r="111" spans="1:31" customFormat="1" ht="15" x14ac:dyDescent="0.25">
      <c r="A111" s="126">
        <v>23522655</v>
      </c>
      <c r="B111" s="128" t="e">
        <f>VLOOKUP(A111,[1]BASE!$A:$A,1,0)</f>
        <v>#N/A</v>
      </c>
      <c r="C111" s="128">
        <f>VLOOKUP(A111,'INGRESO DIARIO'!A:A,1,0)</f>
        <v>23522655</v>
      </c>
      <c r="D111" s="136" t="s">
        <v>3123</v>
      </c>
      <c r="E111" s="129" t="s">
        <v>19</v>
      </c>
      <c r="F111" s="130">
        <v>45895.423414351855</v>
      </c>
      <c r="G111" s="130">
        <v>45901.906736111108</v>
      </c>
      <c r="H111" s="129">
        <v>4556088</v>
      </c>
      <c r="I111" s="129" t="s">
        <v>2116</v>
      </c>
      <c r="J111" s="129" t="s">
        <v>2834</v>
      </c>
      <c r="K111" s="129" t="s">
        <v>15</v>
      </c>
      <c r="L111" s="129" t="s">
        <v>2120</v>
      </c>
      <c r="M111" s="129" t="s">
        <v>16</v>
      </c>
      <c r="N111" s="129" t="s">
        <v>22</v>
      </c>
      <c r="O111" s="129"/>
      <c r="P111" s="129"/>
      <c r="Q111" s="132">
        <v>45922</v>
      </c>
      <c r="R111" s="129"/>
      <c r="S111" s="129" t="s">
        <v>21</v>
      </c>
      <c r="T111" s="60" t="s">
        <v>4701</v>
      </c>
      <c r="U111" s="129"/>
      <c r="V111" s="129"/>
      <c r="W111" s="133">
        <f t="shared" si="19"/>
        <v>45905.906736111108</v>
      </c>
      <c r="X111" s="134">
        <f t="shared" si="11"/>
        <v>4</v>
      </c>
      <c r="Y111" s="134">
        <f t="shared" ca="1" si="12"/>
        <v>40.09326388889167</v>
      </c>
      <c r="Z111" s="134">
        <f t="shared" ca="1" si="13"/>
        <v>30</v>
      </c>
      <c r="AA111" s="134">
        <f t="shared" ca="1" si="14"/>
        <v>10.09326388889167</v>
      </c>
      <c r="AB111" s="134">
        <f t="shared" ca="1" si="15"/>
        <v>30</v>
      </c>
      <c r="AC111" s="134">
        <f t="shared" ca="1" si="16"/>
        <v>26</v>
      </c>
      <c r="AD111" s="135">
        <f t="shared" ca="1" si="17"/>
        <v>-34.09326388889167</v>
      </c>
      <c r="AE111" s="127" t="str">
        <f t="shared" ca="1" si="18"/>
        <v>VENCIDO</v>
      </c>
    </row>
    <row r="112" spans="1:31" customFormat="1" ht="15" x14ac:dyDescent="0.25">
      <c r="A112" s="126">
        <v>23523174</v>
      </c>
      <c r="B112" s="128" t="e">
        <f>VLOOKUP(A112,[1]BASE!$A:$A,1,0)</f>
        <v>#N/A</v>
      </c>
      <c r="C112" s="128">
        <f>VLOOKUP(A112,'INGRESO DIARIO'!A:A,1,0)</f>
        <v>23523174</v>
      </c>
      <c r="D112" s="136" t="s">
        <v>3133</v>
      </c>
      <c r="E112" s="129" t="s">
        <v>19</v>
      </c>
      <c r="F112" s="130">
        <v>45895.638912037037</v>
      </c>
      <c r="G112" s="130">
        <v>45901.90697916667</v>
      </c>
      <c r="H112" s="129">
        <v>1055832712</v>
      </c>
      <c r="I112" s="129" t="s">
        <v>2197</v>
      </c>
      <c r="J112" s="129" t="s">
        <v>2848</v>
      </c>
      <c r="K112" s="129" t="s">
        <v>15</v>
      </c>
      <c r="L112" s="129" t="s">
        <v>2200</v>
      </c>
      <c r="M112" s="129" t="s">
        <v>16</v>
      </c>
      <c r="N112" s="129" t="s">
        <v>22</v>
      </c>
      <c r="O112" s="129"/>
      <c r="P112" s="129"/>
      <c r="Q112" s="132">
        <v>45922</v>
      </c>
      <c r="R112" s="129"/>
      <c r="S112" s="129" t="s">
        <v>21</v>
      </c>
      <c r="T112" s="129" t="s">
        <v>4667</v>
      </c>
      <c r="U112" s="129"/>
      <c r="V112" s="129"/>
      <c r="W112" s="133">
        <f t="shared" si="19"/>
        <v>45905.90697916667</v>
      </c>
      <c r="X112" s="134">
        <f t="shared" si="11"/>
        <v>4</v>
      </c>
      <c r="Y112" s="134">
        <f t="shared" ca="1" si="12"/>
        <v>40.093020833330229</v>
      </c>
      <c r="Z112" s="134">
        <f t="shared" ca="1" si="13"/>
        <v>30</v>
      </c>
      <c r="AA112" s="134">
        <f t="shared" ca="1" si="14"/>
        <v>10.093020833330229</v>
      </c>
      <c r="AB112" s="134">
        <f t="shared" ca="1" si="15"/>
        <v>30</v>
      </c>
      <c r="AC112" s="134">
        <f t="shared" ca="1" si="16"/>
        <v>26</v>
      </c>
      <c r="AD112" s="135">
        <f t="shared" ca="1" si="17"/>
        <v>-34.093020833330229</v>
      </c>
      <c r="AE112" s="127" t="str">
        <f t="shared" ca="1" si="18"/>
        <v>VENCIDO</v>
      </c>
    </row>
    <row r="113" spans="1:31" customFormat="1" ht="15" x14ac:dyDescent="0.25">
      <c r="A113" s="126">
        <v>23524320</v>
      </c>
      <c r="B113" s="128" t="e">
        <f>VLOOKUP(A113,[1]BASE!$A:$A,1,0)</f>
        <v>#N/A</v>
      </c>
      <c r="C113" s="128">
        <f>VLOOKUP(A113,'INGRESO DIARIO'!A:A,1,0)</f>
        <v>23524320</v>
      </c>
      <c r="D113" s="136" t="s">
        <v>4672</v>
      </c>
      <c r="E113" s="129" t="s">
        <v>19</v>
      </c>
      <c r="F113" s="130">
        <v>45896.528483796297</v>
      </c>
      <c r="G113" s="130">
        <v>45901.90697916667</v>
      </c>
      <c r="H113" s="129">
        <v>98533076</v>
      </c>
      <c r="I113" s="129" t="s">
        <v>2295</v>
      </c>
      <c r="J113" s="129" t="s">
        <v>2864</v>
      </c>
      <c r="K113" s="129" t="s">
        <v>15</v>
      </c>
      <c r="L113" s="129" t="s">
        <v>2298</v>
      </c>
      <c r="M113" s="129" t="s">
        <v>16</v>
      </c>
      <c r="N113" s="129" t="s">
        <v>22</v>
      </c>
      <c r="O113" s="129"/>
      <c r="P113" s="129"/>
      <c r="Q113" s="132">
        <v>45922</v>
      </c>
      <c r="R113" s="129"/>
      <c r="S113" s="129" t="s">
        <v>21</v>
      </c>
      <c r="T113" s="129" t="s">
        <v>4671</v>
      </c>
      <c r="U113" s="129"/>
      <c r="V113" s="129"/>
      <c r="W113" s="133">
        <f t="shared" si="19"/>
        <v>45905.90697916667</v>
      </c>
      <c r="X113" s="134">
        <f t="shared" si="11"/>
        <v>4</v>
      </c>
      <c r="Y113" s="134">
        <f t="shared" ca="1" si="12"/>
        <v>40.093020833330229</v>
      </c>
      <c r="Z113" s="134">
        <f t="shared" ca="1" si="13"/>
        <v>30</v>
      </c>
      <c r="AA113" s="134">
        <f t="shared" ca="1" si="14"/>
        <v>10.093020833330229</v>
      </c>
      <c r="AB113" s="134">
        <f t="shared" ca="1" si="15"/>
        <v>30</v>
      </c>
      <c r="AC113" s="134">
        <f t="shared" ca="1" si="16"/>
        <v>26</v>
      </c>
      <c r="AD113" s="135">
        <f t="shared" ca="1" si="17"/>
        <v>-34.093020833330229</v>
      </c>
      <c r="AE113" s="127" t="str">
        <f t="shared" ca="1" si="18"/>
        <v>VENCIDO</v>
      </c>
    </row>
    <row r="114" spans="1:31" customFormat="1" ht="15" x14ac:dyDescent="0.25">
      <c r="A114" s="126">
        <v>23525149</v>
      </c>
      <c r="B114" s="128" t="e">
        <f>VLOOKUP(A114,[1]BASE!$A:$A,1,0)</f>
        <v>#N/A</v>
      </c>
      <c r="C114" s="128" t="e">
        <f>VLOOKUP(A114,'INGRESO DIARIO'!A:A,1,0)</f>
        <v>#N/A</v>
      </c>
      <c r="D114" s="136" t="s">
        <v>3147</v>
      </c>
      <c r="E114" s="129" t="s">
        <v>19</v>
      </c>
      <c r="F114" s="130">
        <v>45897.381898148145</v>
      </c>
      <c r="G114" s="130">
        <v>45901.906585648147</v>
      </c>
      <c r="H114" s="129">
        <v>42898131</v>
      </c>
      <c r="I114" s="129" t="s">
        <v>2365</v>
      </c>
      <c r="J114" s="129" t="s">
        <v>2875</v>
      </c>
      <c r="K114" s="129" t="s">
        <v>15</v>
      </c>
      <c r="L114" s="129" t="s">
        <v>2370</v>
      </c>
      <c r="M114" s="129" t="s">
        <v>16</v>
      </c>
      <c r="N114" s="129" t="s">
        <v>22</v>
      </c>
      <c r="O114" s="129"/>
      <c r="P114" s="129"/>
      <c r="Q114" s="132">
        <v>45922</v>
      </c>
      <c r="R114" s="129"/>
      <c r="S114" s="129" t="s">
        <v>21</v>
      </c>
      <c r="T114" s="129" t="s">
        <v>4697</v>
      </c>
      <c r="U114" s="129"/>
      <c r="V114" s="129"/>
      <c r="W114" s="133">
        <f t="shared" si="19"/>
        <v>45905.906585648147</v>
      </c>
      <c r="X114" s="134">
        <f t="shared" si="11"/>
        <v>4</v>
      </c>
      <c r="Y114" s="134">
        <f t="shared" ca="1" si="12"/>
        <v>40.093414351853426</v>
      </c>
      <c r="Z114" s="134">
        <f t="shared" ca="1" si="13"/>
        <v>30</v>
      </c>
      <c r="AA114" s="134">
        <f t="shared" ca="1" si="14"/>
        <v>10.093414351853426</v>
      </c>
      <c r="AB114" s="134">
        <f t="shared" ca="1" si="15"/>
        <v>30</v>
      </c>
      <c r="AC114" s="134">
        <f t="shared" ca="1" si="16"/>
        <v>26</v>
      </c>
      <c r="AD114" s="135">
        <f t="shared" ca="1" si="17"/>
        <v>-34.093414351853426</v>
      </c>
      <c r="AE114" s="127" t="str">
        <f t="shared" ca="1" si="18"/>
        <v>VENCIDO</v>
      </c>
    </row>
    <row r="115" spans="1:31" customFormat="1" ht="15" x14ac:dyDescent="0.25">
      <c r="A115" s="126">
        <v>23525156</v>
      </c>
      <c r="B115" s="128" t="e">
        <f>VLOOKUP(A115,[1]BASE!$A:$A,1,0)</f>
        <v>#N/A</v>
      </c>
      <c r="C115" s="128">
        <f>VLOOKUP(A115,'INGRESO DIARIO'!A:A,1,0)</f>
        <v>23525156</v>
      </c>
      <c r="D115" s="136" t="s">
        <v>3149</v>
      </c>
      <c r="E115" s="129" t="s">
        <v>19</v>
      </c>
      <c r="F115" s="130">
        <v>45897.384236111109</v>
      </c>
      <c r="G115" s="130">
        <v>45901.906585648147</v>
      </c>
      <c r="H115" s="129">
        <v>1152469560</v>
      </c>
      <c r="I115" s="129" t="s">
        <v>2378</v>
      </c>
      <c r="J115" s="129" t="s">
        <v>2877</v>
      </c>
      <c r="K115" s="129" t="s">
        <v>15</v>
      </c>
      <c r="L115" s="129" t="s">
        <v>2382</v>
      </c>
      <c r="M115" s="129" t="s">
        <v>16</v>
      </c>
      <c r="N115" s="129" t="s">
        <v>22</v>
      </c>
      <c r="O115" s="129"/>
      <c r="P115" s="129"/>
      <c r="Q115" s="132">
        <v>45922</v>
      </c>
      <c r="R115" s="129"/>
      <c r="S115" s="129" t="s">
        <v>21</v>
      </c>
      <c r="T115" s="129" t="s">
        <v>4668</v>
      </c>
      <c r="U115" s="129"/>
      <c r="V115" s="129"/>
      <c r="W115" s="133">
        <f t="shared" si="19"/>
        <v>45905.906585648147</v>
      </c>
      <c r="X115" s="134">
        <f t="shared" si="11"/>
        <v>4</v>
      </c>
      <c r="Y115" s="134">
        <f t="shared" ca="1" si="12"/>
        <v>40.093414351853426</v>
      </c>
      <c r="Z115" s="134">
        <f t="shared" ca="1" si="13"/>
        <v>30</v>
      </c>
      <c r="AA115" s="134">
        <f t="shared" ca="1" si="14"/>
        <v>10.093414351853426</v>
      </c>
      <c r="AB115" s="134">
        <f t="shared" ca="1" si="15"/>
        <v>30</v>
      </c>
      <c r="AC115" s="134">
        <f t="shared" ca="1" si="16"/>
        <v>26</v>
      </c>
      <c r="AD115" s="135">
        <f t="shared" ca="1" si="17"/>
        <v>-34.093414351853426</v>
      </c>
      <c r="AE115" s="127" t="str">
        <f t="shared" ca="1" si="18"/>
        <v>VENCIDO</v>
      </c>
    </row>
    <row r="116" spans="1:31" customFormat="1" ht="15" x14ac:dyDescent="0.25">
      <c r="A116" s="126">
        <v>23525167</v>
      </c>
      <c r="B116" s="128" t="e">
        <f>VLOOKUP(A116,[1]BASE!$A:$A,1,0)</f>
        <v>#N/A</v>
      </c>
      <c r="C116" s="128">
        <f>VLOOKUP(A116,'INGRESO DIARIO'!A:A,1,0)</f>
        <v>23525167</v>
      </c>
      <c r="D116" s="136" t="s">
        <v>3150</v>
      </c>
      <c r="E116" s="129" t="s">
        <v>19</v>
      </c>
      <c r="F116" s="130">
        <v>45897.391203703701</v>
      </c>
      <c r="G116" s="130">
        <v>45901.906886574077</v>
      </c>
      <c r="H116" s="129">
        <v>22190255</v>
      </c>
      <c r="I116" s="129" t="s">
        <v>2384</v>
      </c>
      <c r="J116" s="129" t="s">
        <v>2878</v>
      </c>
      <c r="K116" s="129" t="s">
        <v>15</v>
      </c>
      <c r="L116" s="129" t="s">
        <v>2388</v>
      </c>
      <c r="M116" s="129" t="s">
        <v>16</v>
      </c>
      <c r="N116" s="129" t="s">
        <v>22</v>
      </c>
      <c r="O116" s="129"/>
      <c r="P116" s="129"/>
      <c r="Q116" s="132">
        <v>45922</v>
      </c>
      <c r="R116" s="129"/>
      <c r="S116" s="129" t="s">
        <v>21</v>
      </c>
      <c r="T116" s="129" t="s">
        <v>4696</v>
      </c>
      <c r="U116" s="129"/>
      <c r="V116" s="129"/>
      <c r="W116" s="133">
        <f t="shared" si="19"/>
        <v>45905.906886574077</v>
      </c>
      <c r="X116" s="134">
        <f t="shared" si="11"/>
        <v>4</v>
      </c>
      <c r="Y116" s="134">
        <f t="shared" ca="1" si="12"/>
        <v>40.093113425922638</v>
      </c>
      <c r="Z116" s="134">
        <f t="shared" ca="1" si="13"/>
        <v>30</v>
      </c>
      <c r="AA116" s="134">
        <f t="shared" ca="1" si="14"/>
        <v>10.093113425922638</v>
      </c>
      <c r="AB116" s="134">
        <f t="shared" ca="1" si="15"/>
        <v>30</v>
      </c>
      <c r="AC116" s="134">
        <f t="shared" ca="1" si="16"/>
        <v>26</v>
      </c>
      <c r="AD116" s="135">
        <f t="shared" ca="1" si="17"/>
        <v>-34.093113425922638</v>
      </c>
      <c r="AE116" s="127" t="str">
        <f t="shared" ca="1" si="18"/>
        <v>VENCIDO</v>
      </c>
    </row>
    <row r="117" spans="1:31" customFormat="1" ht="15" x14ac:dyDescent="0.25">
      <c r="A117" s="110">
        <v>23542482</v>
      </c>
      <c r="B117" s="39" t="e">
        <f>VLOOKUP(A117,[1]BASE!$A:$A,1,0)</f>
        <v>#N/A</v>
      </c>
      <c r="C117" s="39">
        <f>VLOOKUP(A117,'INGRESO DIARIO'!A:A,1,0)</f>
        <v>23542482</v>
      </c>
      <c r="D117" s="40" t="s">
        <v>4089</v>
      </c>
      <c r="E117" s="1" t="s">
        <v>19</v>
      </c>
      <c r="F117" s="41">
        <v>45918.406782407408</v>
      </c>
      <c r="G117" s="41">
        <v>45918.406805555554</v>
      </c>
      <c r="H117" s="1">
        <v>1054918647</v>
      </c>
      <c r="I117" s="1" t="s">
        <v>4004</v>
      </c>
      <c r="J117" s="1" t="s">
        <v>4062</v>
      </c>
      <c r="K117" s="1" t="s">
        <v>15</v>
      </c>
      <c r="L117" s="1" t="s">
        <v>4005</v>
      </c>
      <c r="M117" s="1" t="s">
        <v>16</v>
      </c>
      <c r="N117" s="1" t="s">
        <v>22</v>
      </c>
      <c r="O117" s="1"/>
      <c r="P117" s="1" t="s">
        <v>17</v>
      </c>
      <c r="Q117" s="43">
        <v>45922</v>
      </c>
      <c r="R117" s="1"/>
      <c r="S117" s="1" t="s">
        <v>21</v>
      </c>
      <c r="T117" s="1" t="s">
        <v>4681</v>
      </c>
      <c r="U117" s="1" t="s">
        <v>17</v>
      </c>
      <c r="V117" s="1" t="s">
        <v>17</v>
      </c>
      <c r="W117" s="133">
        <f t="shared" si="19"/>
        <v>45922.406805555554</v>
      </c>
      <c r="X117" s="134">
        <f t="shared" si="11"/>
        <v>4</v>
      </c>
      <c r="Y117" s="134">
        <f t="shared" ca="1" si="12"/>
        <v>23.593194444445544</v>
      </c>
      <c r="Z117" s="134">
        <f t="shared" ca="1" si="13"/>
        <v>17</v>
      </c>
      <c r="AA117" s="134">
        <f t="shared" ca="1" si="14"/>
        <v>6.5931944444455439</v>
      </c>
      <c r="AB117" s="134">
        <f t="shared" ca="1" si="15"/>
        <v>17</v>
      </c>
      <c r="AC117" s="134">
        <f t="shared" ca="1" si="16"/>
        <v>13</v>
      </c>
      <c r="AD117" s="135">
        <f t="shared" ca="1" si="17"/>
        <v>-17.593194444445544</v>
      </c>
      <c r="AE117" s="127" t="str">
        <f t="shared" ca="1" si="18"/>
        <v>VENCIDO</v>
      </c>
    </row>
    <row r="118" spans="1:31" customFormat="1" ht="15" x14ac:dyDescent="0.25">
      <c r="A118" s="110">
        <v>23542489</v>
      </c>
      <c r="B118" s="39" t="e">
        <f>VLOOKUP(A118,[1]BASE!$A:$A,1,0)</f>
        <v>#N/A</v>
      </c>
      <c r="C118" s="39">
        <f>VLOOKUP(A118,'INGRESO DIARIO'!A:A,1,0)</f>
        <v>23542489</v>
      </c>
      <c r="D118" s="1" t="s">
        <v>4025</v>
      </c>
      <c r="E118" s="1" t="s">
        <v>19</v>
      </c>
      <c r="F118" s="41">
        <v>45918.408831018518</v>
      </c>
      <c r="G118" s="41">
        <v>45918.408865740741</v>
      </c>
      <c r="H118" s="1">
        <v>1001660873</v>
      </c>
      <c r="I118" s="1" t="s">
        <v>4026</v>
      </c>
      <c r="J118" s="1" t="s">
        <v>4685</v>
      </c>
      <c r="K118" s="1" t="s">
        <v>15</v>
      </c>
      <c r="L118" s="1" t="s">
        <v>4027</v>
      </c>
      <c r="M118" s="1" t="s">
        <v>18</v>
      </c>
      <c r="N118" s="1" t="s">
        <v>22</v>
      </c>
      <c r="O118" s="1"/>
      <c r="P118" s="1" t="s">
        <v>17</v>
      </c>
      <c r="Q118" s="43">
        <v>45922</v>
      </c>
      <c r="R118" s="1"/>
      <c r="S118" s="1" t="s">
        <v>21</v>
      </c>
      <c r="T118" s="43" t="s">
        <v>4684</v>
      </c>
      <c r="U118" s="1" t="s">
        <v>17</v>
      </c>
      <c r="V118" s="1" t="s">
        <v>17</v>
      </c>
      <c r="W118" s="133"/>
      <c r="X118" s="134">
        <f t="shared" si="11"/>
        <v>8</v>
      </c>
      <c r="Y118" s="134">
        <f t="shared" ca="1" si="12"/>
        <v>23.591134259258979</v>
      </c>
      <c r="Z118" s="134">
        <f t="shared" ca="1" si="13"/>
        <v>17</v>
      </c>
      <c r="AA118" s="134">
        <f t="shared" ca="1" si="14"/>
        <v>6.591134259258979</v>
      </c>
      <c r="AB118" s="134">
        <f t="shared" ca="1" si="15"/>
        <v>17</v>
      </c>
      <c r="AC118" s="134">
        <f t="shared" ca="1" si="16"/>
        <v>9</v>
      </c>
      <c r="AD118" s="135" t="str">
        <f t="shared" ca="1" si="17"/>
        <v/>
      </c>
      <c r="AE118" s="127" t="str">
        <f t="shared" ca="1" si="18"/>
        <v>VENCIDO</v>
      </c>
    </row>
    <row r="119" spans="1:31" customFormat="1" ht="15" x14ac:dyDescent="0.25">
      <c r="A119" s="110">
        <v>23542634</v>
      </c>
      <c r="B119" s="39" t="e">
        <f>VLOOKUP(A119,[1]BASE!$A:$A,1,0)</f>
        <v>#N/A</v>
      </c>
      <c r="C119" s="39">
        <f>VLOOKUP(A119,'INGRESO DIARIO'!A:A,1,0)</f>
        <v>23542634</v>
      </c>
      <c r="D119" s="40" t="s">
        <v>4087</v>
      </c>
      <c r="E119" s="1" t="s">
        <v>19</v>
      </c>
      <c r="F119" s="41">
        <v>45918.46947916667</v>
      </c>
      <c r="G119" s="41">
        <v>45918.469513888886</v>
      </c>
      <c r="H119" s="1">
        <v>1066517548</v>
      </c>
      <c r="I119" s="1" t="s">
        <v>3997</v>
      </c>
      <c r="J119" s="1" t="s">
        <v>4060</v>
      </c>
      <c r="K119" s="1" t="s">
        <v>15</v>
      </c>
      <c r="L119" s="1" t="s">
        <v>3998</v>
      </c>
      <c r="M119" s="1" t="s">
        <v>16</v>
      </c>
      <c r="N119" s="1" t="s">
        <v>22</v>
      </c>
      <c r="O119" s="1"/>
      <c r="P119" s="1" t="s">
        <v>17</v>
      </c>
      <c r="Q119" s="43">
        <v>45922</v>
      </c>
      <c r="R119" s="1"/>
      <c r="S119" s="1"/>
      <c r="T119" s="1" t="s">
        <v>4700</v>
      </c>
      <c r="U119" s="1" t="s">
        <v>17</v>
      </c>
      <c r="V119" s="1" t="s">
        <v>17</v>
      </c>
      <c r="W119" s="133">
        <f t="shared" ref="W119:W150" si="20">+IF(M119="RURAL",(G119+8),IF(M119="URBANA",(G119+4),""))</f>
        <v>45922.469513888886</v>
      </c>
      <c r="X119" s="134">
        <f t="shared" si="11"/>
        <v>4</v>
      </c>
      <c r="Y119" s="134">
        <f t="shared" ca="1" si="12"/>
        <v>23.530486111114442</v>
      </c>
      <c r="Z119" s="134">
        <f t="shared" ca="1" si="13"/>
        <v>17</v>
      </c>
      <c r="AA119" s="134">
        <f t="shared" ca="1" si="14"/>
        <v>6.5304861111144419</v>
      </c>
      <c r="AB119" s="134">
        <f t="shared" ca="1" si="15"/>
        <v>17</v>
      </c>
      <c r="AC119" s="134">
        <f t="shared" ca="1" si="16"/>
        <v>13</v>
      </c>
      <c r="AD119" s="135">
        <f t="shared" ca="1" si="17"/>
        <v>-17.530486111114442</v>
      </c>
      <c r="AE119" s="127" t="str">
        <f t="shared" ca="1" si="18"/>
        <v>VENCIDO</v>
      </c>
    </row>
    <row r="120" spans="1:31" customFormat="1" ht="15" x14ac:dyDescent="0.25">
      <c r="A120" s="126">
        <v>23512071</v>
      </c>
      <c r="B120" s="128" t="e">
        <f>VLOOKUP(A120,[1]BASE!$A:$A,1,0)</f>
        <v>#N/A</v>
      </c>
      <c r="C120" s="128" t="e">
        <f>VLOOKUP(A120,'INGRESO DIARIO'!A:A,1,0)</f>
        <v>#N/A</v>
      </c>
      <c r="D120" s="136" t="s">
        <v>3093</v>
      </c>
      <c r="E120" s="129" t="s">
        <v>19</v>
      </c>
      <c r="F120" s="130">
        <v>45882.424618055556</v>
      </c>
      <c r="G120" s="130">
        <v>45901.90693287037</v>
      </c>
      <c r="H120" s="129">
        <v>32104272</v>
      </c>
      <c r="I120" s="129" t="s">
        <v>1701</v>
      </c>
      <c r="J120" s="129" t="s">
        <v>2764</v>
      </c>
      <c r="K120" s="129" t="s">
        <v>15</v>
      </c>
      <c r="L120" s="129" t="s">
        <v>1706</v>
      </c>
      <c r="M120" s="129" t="s">
        <v>16</v>
      </c>
      <c r="N120" s="129" t="s">
        <v>22</v>
      </c>
      <c r="O120" s="129"/>
      <c r="P120" s="129"/>
      <c r="Q120" s="132">
        <v>45922</v>
      </c>
      <c r="R120" s="129"/>
      <c r="S120" s="129"/>
      <c r="T120" s="129" t="s">
        <v>4687</v>
      </c>
      <c r="U120" s="129"/>
      <c r="V120" s="129"/>
      <c r="W120" s="133">
        <f t="shared" si="20"/>
        <v>45905.90693287037</v>
      </c>
      <c r="X120" s="134">
        <f t="shared" si="11"/>
        <v>4</v>
      </c>
      <c r="Y120" s="134">
        <f t="shared" ca="1" si="12"/>
        <v>40.093067129630072</v>
      </c>
      <c r="Z120" s="134">
        <f t="shared" ca="1" si="13"/>
        <v>30</v>
      </c>
      <c r="AA120" s="134">
        <f t="shared" ca="1" si="14"/>
        <v>10.093067129630072</v>
      </c>
      <c r="AB120" s="134">
        <f t="shared" ca="1" si="15"/>
        <v>30</v>
      </c>
      <c r="AC120" s="134">
        <f t="shared" ca="1" si="16"/>
        <v>26</v>
      </c>
      <c r="AD120" s="135">
        <f t="shared" ca="1" si="17"/>
        <v>-34.093067129630072</v>
      </c>
      <c r="AE120" s="127" t="str">
        <f t="shared" ca="1" si="18"/>
        <v>VENCIDO</v>
      </c>
    </row>
    <row r="121" spans="1:31" customFormat="1" ht="15" x14ac:dyDescent="0.25">
      <c r="A121" s="126">
        <v>23501639</v>
      </c>
      <c r="B121" s="128" t="e">
        <f>VLOOKUP(A121,[1]BASE!$A:$A,1,0)</f>
        <v>#N/A</v>
      </c>
      <c r="C121" s="128" t="e">
        <f>VLOOKUP(A121,'INGRESO DIARIO'!A:A,1,0)</f>
        <v>#N/A</v>
      </c>
      <c r="D121" s="129" t="s">
        <v>1604</v>
      </c>
      <c r="E121" s="129" t="s">
        <v>19</v>
      </c>
      <c r="F121" s="130">
        <v>45868.683819444443</v>
      </c>
      <c r="G121" s="130">
        <v>45901.906828703701</v>
      </c>
      <c r="H121" s="129">
        <v>1036947825</v>
      </c>
      <c r="I121" s="129" t="s">
        <v>1602</v>
      </c>
      <c r="J121" s="129" t="s">
        <v>2747</v>
      </c>
      <c r="K121" s="129" t="s">
        <v>15</v>
      </c>
      <c r="L121" s="129" t="s">
        <v>1606</v>
      </c>
      <c r="M121" s="129" t="s">
        <v>18</v>
      </c>
      <c r="N121" s="129" t="s">
        <v>20</v>
      </c>
      <c r="O121" s="129"/>
      <c r="P121" s="129"/>
      <c r="Q121" s="132">
        <v>45922</v>
      </c>
      <c r="R121" s="129"/>
      <c r="S121" s="129"/>
      <c r="T121" s="129" t="s">
        <v>4676</v>
      </c>
      <c r="U121" s="129"/>
      <c r="V121" s="129"/>
      <c r="W121" s="133">
        <f t="shared" si="20"/>
        <v>45909.906828703701</v>
      </c>
      <c r="X121" s="134">
        <f t="shared" si="11"/>
        <v>8</v>
      </c>
      <c r="Y121" s="134">
        <f t="shared" ca="1" si="12"/>
        <v>40.093171296299261</v>
      </c>
      <c r="Z121" s="134">
        <f t="shared" ca="1" si="13"/>
        <v>30</v>
      </c>
      <c r="AA121" s="134">
        <f t="shared" ca="1" si="14"/>
        <v>10.093171296299261</v>
      </c>
      <c r="AB121" s="134">
        <f t="shared" ca="1" si="15"/>
        <v>30</v>
      </c>
      <c r="AC121" s="134">
        <f t="shared" ca="1" si="16"/>
        <v>22</v>
      </c>
      <c r="AD121" s="135">
        <f t="shared" ca="1" si="17"/>
        <v>-30.093171296299261</v>
      </c>
      <c r="AE121" s="127" t="str">
        <f t="shared" ca="1" si="18"/>
        <v>VENCIDO</v>
      </c>
    </row>
    <row r="122" spans="1:31" customFormat="1" ht="15" x14ac:dyDescent="0.25">
      <c r="A122" s="126">
        <v>23522973</v>
      </c>
      <c r="B122" s="128" t="e">
        <f>VLOOKUP(A122,[1]BASE!$A:$A,1,0)</f>
        <v>#N/A</v>
      </c>
      <c r="C122" s="128" t="e">
        <f>VLOOKUP(A122,'INGRESO DIARIO'!A:A,1,0)</f>
        <v>#N/A</v>
      </c>
      <c r="D122" s="136" t="s">
        <v>3129</v>
      </c>
      <c r="E122" s="129" t="s">
        <v>19</v>
      </c>
      <c r="F122" s="130">
        <v>45895.561701388891</v>
      </c>
      <c r="G122" s="130">
        <v>45901.906585648147</v>
      </c>
      <c r="H122" s="129">
        <v>43155150</v>
      </c>
      <c r="I122" s="129" t="s">
        <v>2167</v>
      </c>
      <c r="J122" s="129" t="s">
        <v>2843</v>
      </c>
      <c r="K122" s="129" t="s">
        <v>15</v>
      </c>
      <c r="L122" s="129" t="s">
        <v>2171</v>
      </c>
      <c r="M122" s="129" t="s">
        <v>16</v>
      </c>
      <c r="N122" s="129" t="s">
        <v>22</v>
      </c>
      <c r="O122" s="129"/>
      <c r="P122" s="129" t="s">
        <v>4702</v>
      </c>
      <c r="Q122" s="132">
        <v>45922</v>
      </c>
      <c r="R122" s="129"/>
      <c r="S122" s="129" t="s">
        <v>753</v>
      </c>
      <c r="T122" s="129" t="s">
        <v>4666</v>
      </c>
      <c r="U122" s="129"/>
      <c r="V122" s="129"/>
      <c r="W122" s="133">
        <f t="shared" si="20"/>
        <v>45905.906585648147</v>
      </c>
      <c r="X122" s="134">
        <f t="shared" si="11"/>
        <v>4</v>
      </c>
      <c r="Y122" s="134">
        <f t="shared" ca="1" si="12"/>
        <v>40.093414351853426</v>
      </c>
      <c r="Z122" s="134">
        <f t="shared" ca="1" si="13"/>
        <v>30</v>
      </c>
      <c r="AA122" s="134">
        <f t="shared" ca="1" si="14"/>
        <v>10.093414351853426</v>
      </c>
      <c r="AB122" s="134">
        <f t="shared" ca="1" si="15"/>
        <v>30</v>
      </c>
      <c r="AC122" s="134">
        <f t="shared" ca="1" si="16"/>
        <v>26</v>
      </c>
      <c r="AD122" s="135">
        <f t="shared" ca="1" si="17"/>
        <v>-34.093414351853426</v>
      </c>
      <c r="AE122" s="127" t="str">
        <f t="shared" si="18"/>
        <v>EJECUTADO</v>
      </c>
    </row>
    <row r="123" spans="1:31" customFormat="1" ht="15" x14ac:dyDescent="0.25">
      <c r="A123" s="126">
        <v>23524719</v>
      </c>
      <c r="B123" s="128" t="e">
        <f>VLOOKUP(A123,[1]BASE!$A:$A,1,0)</f>
        <v>#N/A</v>
      </c>
      <c r="C123" s="128" t="e">
        <f>VLOOKUP(A123,'INGRESO DIARIO'!A:A,1,0)</f>
        <v>#N/A</v>
      </c>
      <c r="D123" s="129" t="s">
        <v>2351</v>
      </c>
      <c r="E123" s="129" t="s">
        <v>412</v>
      </c>
      <c r="F123" s="130">
        <v>45896.693090277775</v>
      </c>
      <c r="G123" s="130">
        <v>45901.906736111108</v>
      </c>
      <c r="H123" s="129">
        <v>43485639</v>
      </c>
      <c r="I123" s="129" t="s">
        <v>2349</v>
      </c>
      <c r="J123" s="129" t="s">
        <v>2873</v>
      </c>
      <c r="K123" s="129" t="s">
        <v>15</v>
      </c>
      <c r="L123" s="129" t="s">
        <v>2353</v>
      </c>
      <c r="M123" s="129" t="s">
        <v>18</v>
      </c>
      <c r="N123" s="129" t="s">
        <v>26</v>
      </c>
      <c r="O123" s="129"/>
      <c r="P123" s="129"/>
      <c r="Q123" s="132">
        <v>45920</v>
      </c>
      <c r="R123" s="129"/>
      <c r="S123" s="129" t="s">
        <v>23</v>
      </c>
      <c r="T123" s="129" t="s">
        <v>4155</v>
      </c>
      <c r="U123" s="129"/>
      <c r="V123" s="129"/>
      <c r="W123" s="133">
        <f t="shared" si="20"/>
        <v>45909.906736111108</v>
      </c>
      <c r="X123" s="134">
        <f t="shared" si="11"/>
        <v>8</v>
      </c>
      <c r="Y123" s="134">
        <f t="shared" ca="1" si="12"/>
        <v>40.09326388889167</v>
      </c>
      <c r="Z123" s="134">
        <f t="shared" ca="1" si="13"/>
        <v>30</v>
      </c>
      <c r="AA123" s="134">
        <f t="shared" ca="1" si="14"/>
        <v>10.09326388889167</v>
      </c>
      <c r="AB123" s="134">
        <f t="shared" ca="1" si="15"/>
        <v>30</v>
      </c>
      <c r="AC123" s="134">
        <f t="shared" ca="1" si="16"/>
        <v>22</v>
      </c>
      <c r="AD123" s="135">
        <f t="shared" ca="1" si="17"/>
        <v>-30.09326388889167</v>
      </c>
      <c r="AE123" s="127" t="str">
        <f t="shared" ca="1" si="18"/>
        <v>VENCIDO</v>
      </c>
    </row>
    <row r="124" spans="1:31" customFormat="1" ht="15" x14ac:dyDescent="0.25">
      <c r="A124" s="126">
        <v>22992507</v>
      </c>
      <c r="B124" s="128" t="e">
        <f>VLOOKUP(A124,[1]BASE!$A:$A,1,0)</f>
        <v>#N/A</v>
      </c>
      <c r="C124" s="128" t="e">
        <f>VLOOKUP(A124,'INGRESO DIARIO'!A:A,1,0)</f>
        <v>#N/A</v>
      </c>
      <c r="D124" s="136" t="s">
        <v>3063</v>
      </c>
      <c r="E124" s="129" t="s">
        <v>19</v>
      </c>
      <c r="F124" s="130">
        <v>45309.557442129626</v>
      </c>
      <c r="G124" s="130">
        <v>45901.906875000001</v>
      </c>
      <c r="H124" s="129">
        <v>1017150851</v>
      </c>
      <c r="I124" s="129" t="s">
        <v>1320</v>
      </c>
      <c r="J124" s="129" t="s">
        <v>2701</v>
      </c>
      <c r="K124" s="129" t="s">
        <v>15</v>
      </c>
      <c r="L124" s="129" t="s">
        <v>1323</v>
      </c>
      <c r="M124" s="129" t="s">
        <v>16</v>
      </c>
      <c r="N124" s="129" t="s">
        <v>20</v>
      </c>
      <c r="O124" s="129"/>
      <c r="P124" s="129"/>
      <c r="Q124" s="132">
        <v>45920</v>
      </c>
      <c r="R124" s="129"/>
      <c r="S124" s="129" t="s">
        <v>23</v>
      </c>
      <c r="T124" s="129" t="s">
        <v>3254</v>
      </c>
      <c r="U124" s="129"/>
      <c r="V124" s="129"/>
      <c r="W124" s="133">
        <f t="shared" si="20"/>
        <v>45905.906875000001</v>
      </c>
      <c r="X124" s="134">
        <f t="shared" si="11"/>
        <v>4</v>
      </c>
      <c r="Y124" s="134">
        <f t="shared" ca="1" si="12"/>
        <v>40.093124999999418</v>
      </c>
      <c r="Z124" s="134">
        <f t="shared" ca="1" si="13"/>
        <v>30</v>
      </c>
      <c r="AA124" s="134">
        <f t="shared" ca="1" si="14"/>
        <v>10.093124999999418</v>
      </c>
      <c r="AB124" s="134">
        <f t="shared" ca="1" si="15"/>
        <v>30</v>
      </c>
      <c r="AC124" s="134">
        <f t="shared" ca="1" si="16"/>
        <v>26</v>
      </c>
      <c r="AD124" s="135">
        <f t="shared" ca="1" si="17"/>
        <v>-34.093124999999418</v>
      </c>
      <c r="AE124" s="127" t="str">
        <f t="shared" ca="1" si="18"/>
        <v>VENCIDO</v>
      </c>
    </row>
    <row r="125" spans="1:31" customFormat="1" ht="15" x14ac:dyDescent="0.25">
      <c r="A125" s="126">
        <v>23522746</v>
      </c>
      <c r="B125" s="128" t="e">
        <f>VLOOKUP(A125,[1]BASE!$A:$A,1,0)</f>
        <v>#N/A</v>
      </c>
      <c r="C125" s="128" t="e">
        <f>VLOOKUP(A125,'INGRESO DIARIO'!A:A,1,0)</f>
        <v>#N/A</v>
      </c>
      <c r="D125" s="136" t="s">
        <v>3125</v>
      </c>
      <c r="E125" s="129" t="s">
        <v>19</v>
      </c>
      <c r="F125" s="130">
        <v>45895.451643518521</v>
      </c>
      <c r="G125" s="130">
        <v>45901.906678240739</v>
      </c>
      <c r="H125" s="129">
        <v>66722088</v>
      </c>
      <c r="I125" s="129" t="s">
        <v>2135</v>
      </c>
      <c r="J125" s="129" t="s">
        <v>2837</v>
      </c>
      <c r="K125" s="129" t="s">
        <v>15</v>
      </c>
      <c r="L125" s="129" t="s">
        <v>2138</v>
      </c>
      <c r="M125" s="129" t="s">
        <v>16</v>
      </c>
      <c r="N125" s="129" t="s">
        <v>20</v>
      </c>
      <c r="O125" s="129"/>
      <c r="P125" s="129"/>
      <c r="Q125" s="132">
        <v>45920</v>
      </c>
      <c r="R125" s="129"/>
      <c r="S125" s="129" t="s">
        <v>23</v>
      </c>
      <c r="T125" s="129" t="s">
        <v>4167</v>
      </c>
      <c r="U125" s="129"/>
      <c r="V125" s="129"/>
      <c r="W125" s="133">
        <f t="shared" si="20"/>
        <v>45905.906678240739</v>
      </c>
      <c r="X125" s="134">
        <f t="shared" si="11"/>
        <v>4</v>
      </c>
      <c r="Y125" s="134">
        <f t="shared" ca="1" si="12"/>
        <v>40.093321759261016</v>
      </c>
      <c r="Z125" s="134">
        <f t="shared" ca="1" si="13"/>
        <v>30</v>
      </c>
      <c r="AA125" s="134">
        <f t="shared" ca="1" si="14"/>
        <v>10.093321759261016</v>
      </c>
      <c r="AB125" s="134">
        <f t="shared" ca="1" si="15"/>
        <v>30</v>
      </c>
      <c r="AC125" s="134">
        <f t="shared" ca="1" si="16"/>
        <v>26</v>
      </c>
      <c r="AD125" s="135">
        <f t="shared" ca="1" si="17"/>
        <v>-34.093321759261016</v>
      </c>
      <c r="AE125" s="127" t="str">
        <f t="shared" ca="1" si="18"/>
        <v>VENCIDO</v>
      </c>
    </row>
    <row r="126" spans="1:31" customFormat="1" ht="15" x14ac:dyDescent="0.25">
      <c r="A126" s="126">
        <v>23522747</v>
      </c>
      <c r="B126" s="128" t="e">
        <f>VLOOKUP(A126,[1]BASE!$A:$A,1,0)</f>
        <v>#N/A</v>
      </c>
      <c r="C126" s="128" t="e">
        <f>VLOOKUP(A126,'INGRESO DIARIO'!A:A,1,0)</f>
        <v>#N/A</v>
      </c>
      <c r="D126" s="129" t="s">
        <v>2141</v>
      </c>
      <c r="E126" s="129" t="s">
        <v>19</v>
      </c>
      <c r="F126" s="130">
        <v>45898.310717592591</v>
      </c>
      <c r="G126" s="130">
        <v>45901.906701388885</v>
      </c>
      <c r="H126" s="129">
        <v>1214720270</v>
      </c>
      <c r="I126" s="129" t="s">
        <v>2140</v>
      </c>
      <c r="J126" s="129" t="s">
        <v>2838</v>
      </c>
      <c r="K126" s="129" t="s">
        <v>15</v>
      </c>
      <c r="L126" s="129" t="s">
        <v>2143</v>
      </c>
      <c r="M126" s="129" t="s">
        <v>16</v>
      </c>
      <c r="N126" s="129" t="s">
        <v>20</v>
      </c>
      <c r="O126" s="129"/>
      <c r="P126" s="129"/>
      <c r="Q126" s="132">
        <v>45920</v>
      </c>
      <c r="R126" s="129"/>
      <c r="S126" s="129" t="s">
        <v>23</v>
      </c>
      <c r="T126" s="129" t="s">
        <v>4168</v>
      </c>
      <c r="U126" s="129"/>
      <c r="V126" s="129"/>
      <c r="W126" s="133">
        <f t="shared" si="20"/>
        <v>45905.906701388885</v>
      </c>
      <c r="X126" s="134">
        <f t="shared" si="11"/>
        <v>4</v>
      </c>
      <c r="Y126" s="134">
        <f t="shared" ca="1" si="12"/>
        <v>40.093298611114733</v>
      </c>
      <c r="Z126" s="134">
        <f t="shared" ca="1" si="13"/>
        <v>30</v>
      </c>
      <c r="AA126" s="134">
        <f t="shared" ca="1" si="14"/>
        <v>10.093298611114733</v>
      </c>
      <c r="AB126" s="134">
        <f t="shared" ca="1" si="15"/>
        <v>30</v>
      </c>
      <c r="AC126" s="134">
        <f t="shared" ca="1" si="16"/>
        <v>26</v>
      </c>
      <c r="AD126" s="135">
        <f t="shared" ca="1" si="17"/>
        <v>-34.093298611114733</v>
      </c>
      <c r="AE126" s="127" t="str">
        <f t="shared" ca="1" si="18"/>
        <v>VENCIDO</v>
      </c>
    </row>
    <row r="127" spans="1:31" customFormat="1" ht="15" x14ac:dyDescent="0.25">
      <c r="A127" s="110">
        <v>23352543</v>
      </c>
      <c r="B127" s="39" t="e">
        <f>VLOOKUP(A127,[1]BASE!$A:$A,1,0)</f>
        <v>#N/A</v>
      </c>
      <c r="C127" s="39" t="e">
        <f>VLOOKUP(A127,'INGRESO DIARIO'!A:A,1,0)</f>
        <v>#N/A</v>
      </c>
      <c r="D127" s="40" t="s">
        <v>4073</v>
      </c>
      <c r="E127" s="1" t="s">
        <v>19</v>
      </c>
      <c r="F127" s="41">
        <v>45695.377349537041</v>
      </c>
      <c r="G127" s="41">
        <v>45918.540381944447</v>
      </c>
      <c r="H127" s="1">
        <v>1128424737</v>
      </c>
      <c r="I127" s="1" t="s">
        <v>3939</v>
      </c>
      <c r="J127" s="1" t="s">
        <v>4048</v>
      </c>
      <c r="K127" s="1" t="s">
        <v>15</v>
      </c>
      <c r="L127" s="1" t="s">
        <v>3940</v>
      </c>
      <c r="M127" s="1" t="s">
        <v>16</v>
      </c>
      <c r="N127" s="1" t="s">
        <v>20</v>
      </c>
      <c r="O127" s="1"/>
      <c r="P127" s="43"/>
      <c r="Q127" s="43">
        <v>45920</v>
      </c>
      <c r="R127" s="1"/>
      <c r="S127" s="1" t="s">
        <v>23</v>
      </c>
      <c r="T127" s="1" t="s">
        <v>4173</v>
      </c>
      <c r="U127" s="1" t="s">
        <v>17</v>
      </c>
      <c r="V127" s="1" t="s">
        <v>17</v>
      </c>
      <c r="W127" s="133">
        <f t="shared" si="20"/>
        <v>45922.540381944447</v>
      </c>
      <c r="X127" s="134">
        <f t="shared" si="11"/>
        <v>4</v>
      </c>
      <c r="Y127" s="134">
        <f t="shared" ca="1" si="12"/>
        <v>23.45961805555271</v>
      </c>
      <c r="Z127" s="134">
        <f t="shared" ca="1" si="13"/>
        <v>17</v>
      </c>
      <c r="AA127" s="134">
        <f t="shared" ca="1" si="14"/>
        <v>6.4596180555527098</v>
      </c>
      <c r="AB127" s="134">
        <f t="shared" ca="1" si="15"/>
        <v>17</v>
      </c>
      <c r="AC127" s="134">
        <f t="shared" ca="1" si="16"/>
        <v>13</v>
      </c>
      <c r="AD127" s="135">
        <f t="shared" ca="1" si="17"/>
        <v>-17.45961805555271</v>
      </c>
      <c r="AE127" s="127" t="str">
        <f t="shared" ca="1" si="18"/>
        <v>VENCIDO</v>
      </c>
    </row>
    <row r="128" spans="1:31" customFormat="1" ht="15" x14ac:dyDescent="0.25">
      <c r="A128" s="110">
        <v>23352532</v>
      </c>
      <c r="B128" s="39" t="e">
        <f>VLOOKUP(A128,[1]BASE!$A:$A,1,0)</f>
        <v>#N/A</v>
      </c>
      <c r="C128" s="39" t="e">
        <f>VLOOKUP(A128,'INGRESO DIARIO'!A:A,1,0)</f>
        <v>#N/A</v>
      </c>
      <c r="D128" s="40" t="s">
        <v>4074</v>
      </c>
      <c r="E128" s="1" t="s">
        <v>19</v>
      </c>
      <c r="F128" s="41">
        <v>45695.373888888891</v>
      </c>
      <c r="G128" s="41">
        <v>45918.539363425924</v>
      </c>
      <c r="H128" s="1">
        <v>1128424737</v>
      </c>
      <c r="I128" s="1" t="s">
        <v>3939</v>
      </c>
      <c r="J128" s="1" t="s">
        <v>4048</v>
      </c>
      <c r="K128" s="1" t="s">
        <v>15</v>
      </c>
      <c r="L128" s="1" t="s">
        <v>3941</v>
      </c>
      <c r="M128" s="1" t="s">
        <v>16</v>
      </c>
      <c r="N128" s="1" t="s">
        <v>20</v>
      </c>
      <c r="O128" s="1"/>
      <c r="P128" s="1" t="s">
        <v>17</v>
      </c>
      <c r="Q128" s="43">
        <v>45920</v>
      </c>
      <c r="R128" s="1"/>
      <c r="S128" s="1" t="s">
        <v>23</v>
      </c>
      <c r="T128" s="1" t="s">
        <v>4173</v>
      </c>
      <c r="U128" s="1" t="s">
        <v>17</v>
      </c>
      <c r="V128" s="1" t="s">
        <v>17</v>
      </c>
      <c r="W128" s="133">
        <f t="shared" si="20"/>
        <v>45922.539363425924</v>
      </c>
      <c r="X128" s="134">
        <f t="shared" si="11"/>
        <v>4</v>
      </c>
      <c r="Y128" s="134">
        <f t="shared" ca="1" si="12"/>
        <v>23.460636574076489</v>
      </c>
      <c r="Z128" s="134">
        <f t="shared" ca="1" si="13"/>
        <v>17</v>
      </c>
      <c r="AA128" s="134">
        <f t="shared" ca="1" si="14"/>
        <v>6.4606365740764886</v>
      </c>
      <c r="AB128" s="134">
        <f t="shared" ca="1" si="15"/>
        <v>17</v>
      </c>
      <c r="AC128" s="134">
        <f t="shared" ca="1" si="16"/>
        <v>13</v>
      </c>
      <c r="AD128" s="135">
        <f t="shared" ca="1" si="17"/>
        <v>-17.460636574076489</v>
      </c>
      <c r="AE128" s="127" t="str">
        <f t="shared" ca="1" si="18"/>
        <v>VENCIDO</v>
      </c>
    </row>
    <row r="129" spans="1:31" customFormat="1" ht="15" x14ac:dyDescent="0.25">
      <c r="A129" s="110">
        <v>23352534</v>
      </c>
      <c r="B129" s="39" t="e">
        <f>VLOOKUP(A129,[1]BASE!$A:$A,1,0)</f>
        <v>#N/A</v>
      </c>
      <c r="C129" s="39" t="e">
        <f>VLOOKUP(A129,'INGRESO DIARIO'!A:A,1,0)</f>
        <v>#N/A</v>
      </c>
      <c r="D129" s="40" t="s">
        <v>4075</v>
      </c>
      <c r="E129" s="1" t="s">
        <v>19</v>
      </c>
      <c r="F129" s="41">
        <v>45695.375173611108</v>
      </c>
      <c r="G129" s="41">
        <v>45918.539930555555</v>
      </c>
      <c r="H129" s="1">
        <v>1128424737</v>
      </c>
      <c r="I129" s="1" t="s">
        <v>3939</v>
      </c>
      <c r="J129" s="1" t="s">
        <v>4048</v>
      </c>
      <c r="K129" s="1" t="s">
        <v>15</v>
      </c>
      <c r="L129" s="1" t="s">
        <v>3942</v>
      </c>
      <c r="M129" s="1" t="s">
        <v>16</v>
      </c>
      <c r="N129" s="1" t="s">
        <v>20</v>
      </c>
      <c r="O129" s="1"/>
      <c r="P129" s="1" t="s">
        <v>17</v>
      </c>
      <c r="Q129" s="43">
        <v>45920</v>
      </c>
      <c r="R129" s="1"/>
      <c r="S129" s="1" t="s">
        <v>23</v>
      </c>
      <c r="T129" s="1" t="s">
        <v>4173</v>
      </c>
      <c r="U129" s="1" t="s">
        <v>17</v>
      </c>
      <c r="V129" s="1" t="s">
        <v>17</v>
      </c>
      <c r="W129" s="133">
        <f t="shared" si="20"/>
        <v>45922.539930555555</v>
      </c>
      <c r="X129" s="134">
        <f t="shared" si="11"/>
        <v>4</v>
      </c>
      <c r="Y129" s="134">
        <f t="shared" ca="1" si="12"/>
        <v>23.460069444445253</v>
      </c>
      <c r="Z129" s="134">
        <f t="shared" ca="1" si="13"/>
        <v>17</v>
      </c>
      <c r="AA129" s="134">
        <f t="shared" ca="1" si="14"/>
        <v>6.4600694444452529</v>
      </c>
      <c r="AB129" s="134">
        <f t="shared" ca="1" si="15"/>
        <v>17</v>
      </c>
      <c r="AC129" s="134">
        <f t="shared" ca="1" si="16"/>
        <v>13</v>
      </c>
      <c r="AD129" s="135">
        <f t="shared" ca="1" si="17"/>
        <v>-17.460069444445253</v>
      </c>
      <c r="AE129" s="127" t="str">
        <f t="shared" ca="1" si="18"/>
        <v>VENCIDO</v>
      </c>
    </row>
    <row r="130" spans="1:31" customFormat="1" ht="15" x14ac:dyDescent="0.25">
      <c r="A130" s="110">
        <v>23352583</v>
      </c>
      <c r="B130" s="39" t="e">
        <f>VLOOKUP(A130,[1]BASE!$A:$A,1,0)</f>
        <v>#N/A</v>
      </c>
      <c r="C130" s="39" t="e">
        <f>VLOOKUP(A130,'INGRESO DIARIO'!A:A,1,0)</f>
        <v>#N/A</v>
      </c>
      <c r="D130" s="40" t="s">
        <v>4076</v>
      </c>
      <c r="E130" s="1" t="s">
        <v>19</v>
      </c>
      <c r="F130" s="41">
        <v>45695.379791666666</v>
      </c>
      <c r="G130" s="41">
        <v>45918.541331018518</v>
      </c>
      <c r="H130" s="1">
        <v>1128424737</v>
      </c>
      <c r="I130" s="1" t="s">
        <v>3939</v>
      </c>
      <c r="J130" s="1" t="s">
        <v>4048</v>
      </c>
      <c r="K130" s="1" t="s">
        <v>15</v>
      </c>
      <c r="L130" s="1" t="s">
        <v>3943</v>
      </c>
      <c r="M130" s="1" t="s">
        <v>16</v>
      </c>
      <c r="N130" s="1" t="s">
        <v>20</v>
      </c>
      <c r="O130" s="1"/>
      <c r="P130" s="1" t="s">
        <v>17</v>
      </c>
      <c r="Q130" s="43">
        <v>45920</v>
      </c>
      <c r="R130" s="1"/>
      <c r="S130" s="1" t="s">
        <v>23</v>
      </c>
      <c r="T130" s="1" t="s">
        <v>4173</v>
      </c>
      <c r="U130" s="1" t="s">
        <v>17</v>
      </c>
      <c r="V130" s="1" t="s">
        <v>17</v>
      </c>
      <c r="W130" s="133">
        <f t="shared" si="20"/>
        <v>45922.541331018518</v>
      </c>
      <c r="X130" s="134">
        <f t="shared" ref="X130:X193" si="21">+IF(M130="URBANA",4,IF(M130="RURAL",8,0))</f>
        <v>4</v>
      </c>
      <c r="Y130" s="134">
        <f t="shared" ref="Y130:Y193" ca="1" si="22">+TODAY()-G130+1</f>
        <v>23.458668981482333</v>
      </c>
      <c r="Z130" s="134">
        <f t="shared" ref="Z130:Z193" ca="1" si="23">+NETWORKDAYS.INTL(G130,NOW(),1)-MOD(H130,1)</f>
        <v>17</v>
      </c>
      <c r="AA130" s="134">
        <f t="shared" ref="AA130:AA193" ca="1" si="24">+Y130-Z130</f>
        <v>6.458668981482333</v>
      </c>
      <c r="AB130" s="134">
        <f t="shared" ref="AB130:AB193" ca="1" si="25">+(((TODAY()-G130)+1)-AA130)</f>
        <v>17</v>
      </c>
      <c r="AC130" s="134">
        <f t="shared" ref="AC130:AC193" ca="1" si="26">+AB130-X130</f>
        <v>13</v>
      </c>
      <c r="AD130" s="135">
        <f t="shared" ref="AD130:AD193" ca="1" si="27">IF(W130&lt;&gt;0,+W130-TODAY()+1,"")</f>
        <v>-17.458668981482333</v>
      </c>
      <c r="AE130" s="127" t="str">
        <f t="shared" ref="AE130:AE193" ca="1" si="28">IF(S130&lt;&gt;"OK",IF(AC130&gt;=0,"VENCIDO",IF(AND(AC130&lt;0,AC130&gt;=-2.1),"ALERTA","A TIEMPO")),"EJECUTADO")</f>
        <v>VENCIDO</v>
      </c>
    </row>
    <row r="131" spans="1:31" customFormat="1" ht="15" x14ac:dyDescent="0.25">
      <c r="A131" s="110">
        <v>23352577</v>
      </c>
      <c r="B131" s="39" t="e">
        <f>VLOOKUP(A131,[1]BASE!$A:$A,1,0)</f>
        <v>#N/A</v>
      </c>
      <c r="C131" s="39" t="e">
        <f>VLOOKUP(A131,'INGRESO DIARIO'!A:A,1,0)</f>
        <v>#N/A</v>
      </c>
      <c r="D131" s="40" t="s">
        <v>4077</v>
      </c>
      <c r="E131" s="1" t="s">
        <v>19</v>
      </c>
      <c r="F131" s="41">
        <v>45695.378541666665</v>
      </c>
      <c r="G131" s="41">
        <v>45918.540833333333</v>
      </c>
      <c r="H131" s="1">
        <v>1128424737</v>
      </c>
      <c r="I131" s="1" t="s">
        <v>3939</v>
      </c>
      <c r="J131" s="1" t="s">
        <v>4048</v>
      </c>
      <c r="K131" s="1" t="s">
        <v>15</v>
      </c>
      <c r="L131" s="1" t="s">
        <v>3944</v>
      </c>
      <c r="M131" s="1" t="s">
        <v>16</v>
      </c>
      <c r="N131" s="1" t="s">
        <v>20</v>
      </c>
      <c r="O131" s="1"/>
      <c r="P131" s="1" t="s">
        <v>17</v>
      </c>
      <c r="Q131" s="43">
        <v>45920</v>
      </c>
      <c r="R131" s="1"/>
      <c r="S131" s="1" t="s">
        <v>23</v>
      </c>
      <c r="T131" s="1" t="s">
        <v>4173</v>
      </c>
      <c r="U131" s="1" t="s">
        <v>17</v>
      </c>
      <c r="V131" s="1" t="s">
        <v>17</v>
      </c>
      <c r="W131" s="133">
        <f t="shared" si="20"/>
        <v>45922.540833333333</v>
      </c>
      <c r="X131" s="134">
        <f t="shared" si="21"/>
        <v>4</v>
      </c>
      <c r="Y131" s="134">
        <f t="shared" ca="1" si="22"/>
        <v>23.459166666667443</v>
      </c>
      <c r="Z131" s="134">
        <f t="shared" ca="1" si="23"/>
        <v>17</v>
      </c>
      <c r="AA131" s="134">
        <f t="shared" ca="1" si="24"/>
        <v>6.4591666666674428</v>
      </c>
      <c r="AB131" s="134">
        <f t="shared" ca="1" si="25"/>
        <v>17</v>
      </c>
      <c r="AC131" s="134">
        <f t="shared" ca="1" si="26"/>
        <v>13</v>
      </c>
      <c r="AD131" s="135">
        <f t="shared" ca="1" si="27"/>
        <v>-17.459166666667443</v>
      </c>
      <c r="AE131" s="127" t="str">
        <f t="shared" ca="1" si="28"/>
        <v>VENCIDO</v>
      </c>
    </row>
    <row r="132" spans="1:31" customFormat="1" ht="15" x14ac:dyDescent="0.25">
      <c r="A132" s="110">
        <v>23475958</v>
      </c>
      <c r="B132" s="39" t="e">
        <f>VLOOKUP(A132,[1]BASE!$A:$A,1,0)</f>
        <v>#N/A</v>
      </c>
      <c r="C132" s="39" t="e">
        <f>VLOOKUP(A132,'INGRESO DIARIO'!A:A,1,0)</f>
        <v>#N/A</v>
      </c>
      <c r="D132" s="40" t="s">
        <v>382</v>
      </c>
      <c r="E132" s="1" t="s">
        <v>19</v>
      </c>
      <c r="F132" s="41">
        <v>45835.722025462965</v>
      </c>
      <c r="G132" s="41">
        <v>45917.78125</v>
      </c>
      <c r="H132" s="1">
        <v>1038771061</v>
      </c>
      <c r="I132" s="1" t="s">
        <v>135</v>
      </c>
      <c r="J132" s="1" t="s">
        <v>309</v>
      </c>
      <c r="K132" s="1" t="s">
        <v>15</v>
      </c>
      <c r="L132" s="1" t="s">
        <v>136</v>
      </c>
      <c r="M132" s="1" t="s">
        <v>16</v>
      </c>
      <c r="N132" s="1" t="s">
        <v>22</v>
      </c>
      <c r="O132" s="1"/>
      <c r="P132" s="1"/>
      <c r="Q132" s="43">
        <v>45920</v>
      </c>
      <c r="R132" s="43"/>
      <c r="S132" s="1" t="s">
        <v>23</v>
      </c>
      <c r="T132" s="1" t="s">
        <v>4212</v>
      </c>
      <c r="U132" s="1"/>
      <c r="V132" s="1"/>
      <c r="W132" s="46">
        <f t="shared" si="20"/>
        <v>45921.78125</v>
      </c>
      <c r="X132" s="47">
        <f t="shared" si="21"/>
        <v>4</v>
      </c>
      <c r="Y132" s="47">
        <f t="shared" ca="1" si="22"/>
        <v>24.21875</v>
      </c>
      <c r="Z132" s="47">
        <f t="shared" ca="1" si="23"/>
        <v>18</v>
      </c>
      <c r="AA132" s="47">
        <f t="shared" ca="1" si="24"/>
        <v>6.21875</v>
      </c>
      <c r="AB132" s="47">
        <f t="shared" ca="1" si="25"/>
        <v>18</v>
      </c>
      <c r="AC132" s="47">
        <f t="shared" ca="1" si="26"/>
        <v>14</v>
      </c>
      <c r="AD132" s="48">
        <f t="shared" ca="1" si="27"/>
        <v>-18.21875</v>
      </c>
      <c r="AE132" s="42" t="str">
        <f t="shared" ca="1" si="28"/>
        <v>VENCIDO</v>
      </c>
    </row>
    <row r="133" spans="1:31" customFormat="1" ht="15" x14ac:dyDescent="0.25">
      <c r="A133" s="110">
        <v>23475944</v>
      </c>
      <c r="B133" s="39" t="e">
        <f>VLOOKUP(A133,[1]BASE!$A:$A,1,0)</f>
        <v>#N/A</v>
      </c>
      <c r="C133" s="39" t="e">
        <f>VLOOKUP(A133,'INGRESO DIARIO'!A:A,1,0)</f>
        <v>#N/A</v>
      </c>
      <c r="D133" s="40" t="s">
        <v>383</v>
      </c>
      <c r="E133" s="1" t="s">
        <v>19</v>
      </c>
      <c r="F133" s="41">
        <v>45835.710370370369</v>
      </c>
      <c r="G133" s="41">
        <v>45917.781597222223</v>
      </c>
      <c r="H133" s="1">
        <v>1038771061</v>
      </c>
      <c r="I133" s="1" t="s">
        <v>135</v>
      </c>
      <c r="J133" s="1" t="s">
        <v>310</v>
      </c>
      <c r="K133" s="1" t="s">
        <v>15</v>
      </c>
      <c r="L133" s="1" t="s">
        <v>137</v>
      </c>
      <c r="M133" s="1" t="s">
        <v>16</v>
      </c>
      <c r="N133" s="1" t="s">
        <v>22</v>
      </c>
      <c r="O133" s="1"/>
      <c r="P133" s="1"/>
      <c r="Q133" s="43">
        <v>45920</v>
      </c>
      <c r="R133" s="43"/>
      <c r="S133" s="1" t="s">
        <v>23</v>
      </c>
      <c r="T133" s="1" t="s">
        <v>4212</v>
      </c>
      <c r="U133" s="1"/>
      <c r="V133" s="1"/>
      <c r="W133" s="46">
        <f t="shared" si="20"/>
        <v>45921.781597222223</v>
      </c>
      <c r="X133" s="47">
        <f t="shared" si="21"/>
        <v>4</v>
      </c>
      <c r="Y133" s="47">
        <f t="shared" ca="1" si="22"/>
        <v>24.218402777776646</v>
      </c>
      <c r="Z133" s="47">
        <f t="shared" ca="1" si="23"/>
        <v>18</v>
      </c>
      <c r="AA133" s="47">
        <f t="shared" ca="1" si="24"/>
        <v>6.218402777776646</v>
      </c>
      <c r="AB133" s="47">
        <f t="shared" ca="1" si="25"/>
        <v>18</v>
      </c>
      <c r="AC133" s="47">
        <f t="shared" ca="1" si="26"/>
        <v>14</v>
      </c>
      <c r="AD133" s="48">
        <f t="shared" ca="1" si="27"/>
        <v>-18.218402777776646</v>
      </c>
      <c r="AE133" s="42" t="str">
        <f t="shared" ca="1" si="28"/>
        <v>VENCIDO</v>
      </c>
    </row>
    <row r="134" spans="1:31" customFormat="1" ht="15" x14ac:dyDescent="0.25">
      <c r="A134" s="110">
        <v>23479044</v>
      </c>
      <c r="B134" s="39" t="e">
        <f>VLOOKUP(A134,[1]BASE!$A:$A,1,0)</f>
        <v>#N/A</v>
      </c>
      <c r="C134" s="39" t="e">
        <f>VLOOKUP(A134,'INGRESO DIARIO'!A:A,1,0)</f>
        <v>#N/A</v>
      </c>
      <c r="D134" s="40" t="s">
        <v>384</v>
      </c>
      <c r="E134" s="1" t="s">
        <v>19</v>
      </c>
      <c r="F134" s="41">
        <v>45841.496053240742</v>
      </c>
      <c r="G134" s="41">
        <v>45917.780694444446</v>
      </c>
      <c r="H134" s="1">
        <v>1038771061</v>
      </c>
      <c r="I134" s="1" t="s">
        <v>135</v>
      </c>
      <c r="J134" s="1" t="s">
        <v>310</v>
      </c>
      <c r="K134" s="1" t="s">
        <v>15</v>
      </c>
      <c r="L134" s="1" t="s">
        <v>138</v>
      </c>
      <c r="M134" s="1" t="s">
        <v>16</v>
      </c>
      <c r="N134" s="1" t="s">
        <v>22</v>
      </c>
      <c r="O134" s="1"/>
      <c r="P134" s="1"/>
      <c r="Q134" s="43">
        <v>45920</v>
      </c>
      <c r="R134" s="43"/>
      <c r="S134" s="1" t="s">
        <v>23</v>
      </c>
      <c r="T134" s="1" t="s">
        <v>4212</v>
      </c>
      <c r="U134" s="1"/>
      <c r="V134" s="1"/>
      <c r="W134" s="46">
        <f t="shared" si="20"/>
        <v>45921.780694444446</v>
      </c>
      <c r="X134" s="47">
        <f t="shared" si="21"/>
        <v>4</v>
      </c>
      <c r="Y134" s="47">
        <f t="shared" ca="1" si="22"/>
        <v>24.219305555554456</v>
      </c>
      <c r="Z134" s="47">
        <f t="shared" ca="1" si="23"/>
        <v>18</v>
      </c>
      <c r="AA134" s="47">
        <f t="shared" ca="1" si="24"/>
        <v>6.2193055555544561</v>
      </c>
      <c r="AB134" s="47">
        <f t="shared" ca="1" si="25"/>
        <v>18</v>
      </c>
      <c r="AC134" s="47">
        <f t="shared" ca="1" si="26"/>
        <v>14</v>
      </c>
      <c r="AD134" s="48">
        <f t="shared" ca="1" si="27"/>
        <v>-18.219305555554456</v>
      </c>
      <c r="AE134" s="42" t="str">
        <f t="shared" ca="1" si="28"/>
        <v>VENCIDO</v>
      </c>
    </row>
    <row r="135" spans="1:31" customFormat="1" ht="15" x14ac:dyDescent="0.25">
      <c r="A135" s="110">
        <v>23518823</v>
      </c>
      <c r="B135" s="39" t="e">
        <f>VLOOKUP(A135,[1]BASE!$A:$A,1,0)</f>
        <v>#N/A</v>
      </c>
      <c r="C135" s="39" t="e">
        <f>VLOOKUP(A135,'INGRESO DIARIO'!A:A,1,0)</f>
        <v>#N/A</v>
      </c>
      <c r="D135" s="40" t="s">
        <v>1234</v>
      </c>
      <c r="E135" s="1" t="s">
        <v>19</v>
      </c>
      <c r="F135" s="41">
        <v>45890.71603009259</v>
      </c>
      <c r="G135" s="41">
        <v>45917.60423611111</v>
      </c>
      <c r="H135" s="1">
        <v>42880065</v>
      </c>
      <c r="I135" s="1" t="s">
        <v>1129</v>
      </c>
      <c r="J135" s="1" t="s">
        <v>1205</v>
      </c>
      <c r="K135" s="1" t="s">
        <v>15</v>
      </c>
      <c r="L135" s="1" t="s">
        <v>17</v>
      </c>
      <c r="M135" s="1" t="s">
        <v>16</v>
      </c>
      <c r="N135" s="1" t="s">
        <v>20</v>
      </c>
      <c r="O135" s="1"/>
      <c r="P135" s="1" t="s">
        <v>17</v>
      </c>
      <c r="Q135" s="43">
        <v>45920</v>
      </c>
      <c r="R135" s="1"/>
      <c r="S135" s="1" t="s">
        <v>23</v>
      </c>
      <c r="T135" s="1" t="s">
        <v>4166</v>
      </c>
      <c r="U135" s="1" t="s">
        <v>17</v>
      </c>
      <c r="V135" s="1" t="s">
        <v>475</v>
      </c>
      <c r="W135" s="46">
        <f t="shared" si="20"/>
        <v>45921.60423611111</v>
      </c>
      <c r="X135" s="47">
        <f t="shared" si="21"/>
        <v>4</v>
      </c>
      <c r="Y135" s="47">
        <f t="shared" ca="1" si="22"/>
        <v>24.395763888889633</v>
      </c>
      <c r="Z135" s="47">
        <f t="shared" ca="1" si="23"/>
        <v>18</v>
      </c>
      <c r="AA135" s="47">
        <f t="shared" ca="1" si="24"/>
        <v>6.3957638888896327</v>
      </c>
      <c r="AB135" s="47">
        <f t="shared" ca="1" si="25"/>
        <v>18</v>
      </c>
      <c r="AC135" s="47">
        <f t="shared" ca="1" si="26"/>
        <v>14</v>
      </c>
      <c r="AD135" s="48">
        <f t="shared" ca="1" si="27"/>
        <v>-18.395763888889633</v>
      </c>
      <c r="AE135" s="42" t="str">
        <f t="shared" ca="1" si="28"/>
        <v>VENCIDO</v>
      </c>
    </row>
    <row r="136" spans="1:31" customFormat="1" ht="15" x14ac:dyDescent="0.25">
      <c r="A136" s="126">
        <v>23517002</v>
      </c>
      <c r="B136" s="128" t="e">
        <f>VLOOKUP(A136,[1]BASE!$A:$A,1,0)</f>
        <v>#N/A</v>
      </c>
      <c r="C136" s="128" t="e">
        <f>VLOOKUP(A136,'INGRESO DIARIO'!A:A,1,0)</f>
        <v>#N/A</v>
      </c>
      <c r="D136" s="136" t="s">
        <v>3102</v>
      </c>
      <c r="E136" s="129" t="s">
        <v>19</v>
      </c>
      <c r="F136" s="130">
        <v>45889.435983796298</v>
      </c>
      <c r="G136" s="130">
        <v>45915.550902777781</v>
      </c>
      <c r="H136" s="129">
        <v>43320656</v>
      </c>
      <c r="I136" s="129" t="s">
        <v>1877</v>
      </c>
      <c r="J136" s="129" t="s">
        <v>2791</v>
      </c>
      <c r="K136" s="129" t="s">
        <v>15</v>
      </c>
      <c r="L136" s="129" t="s">
        <v>1881</v>
      </c>
      <c r="M136" s="129" t="s">
        <v>16</v>
      </c>
      <c r="N136" s="129" t="s">
        <v>22</v>
      </c>
      <c r="O136" s="129"/>
      <c r="P136" s="129"/>
      <c r="Q136" s="132">
        <v>45920</v>
      </c>
      <c r="R136" s="129"/>
      <c r="S136" s="129" t="s">
        <v>23</v>
      </c>
      <c r="T136" s="129" t="s">
        <v>4183</v>
      </c>
      <c r="U136" s="129"/>
      <c r="V136" s="129"/>
      <c r="W136" s="133">
        <f t="shared" si="20"/>
        <v>45919.550902777781</v>
      </c>
      <c r="X136" s="134">
        <f t="shared" si="21"/>
        <v>4</v>
      </c>
      <c r="Y136" s="134">
        <f t="shared" ca="1" si="22"/>
        <v>26.44909722221928</v>
      </c>
      <c r="Z136" s="134">
        <f t="shared" ca="1" si="23"/>
        <v>20</v>
      </c>
      <c r="AA136" s="134">
        <f t="shared" ca="1" si="24"/>
        <v>6.4490972222192795</v>
      </c>
      <c r="AB136" s="134">
        <f t="shared" ca="1" si="25"/>
        <v>20</v>
      </c>
      <c r="AC136" s="134">
        <f t="shared" ca="1" si="26"/>
        <v>16</v>
      </c>
      <c r="AD136" s="135">
        <f t="shared" ca="1" si="27"/>
        <v>-20.44909722221928</v>
      </c>
      <c r="AE136" s="127" t="str">
        <f t="shared" ca="1" si="28"/>
        <v>VENCIDO</v>
      </c>
    </row>
    <row r="137" spans="1:31" customFormat="1" ht="15" x14ac:dyDescent="0.25">
      <c r="A137" s="126">
        <v>23518742</v>
      </c>
      <c r="B137" s="128" t="e">
        <f>VLOOKUP(A137,[1]BASE!$A:$A,1,0)</f>
        <v>#N/A</v>
      </c>
      <c r="C137" s="128" t="e">
        <f>VLOOKUP(A137,'INGRESO DIARIO'!A:A,1,0)</f>
        <v>#N/A</v>
      </c>
      <c r="D137" s="129" t="s">
        <v>1935</v>
      </c>
      <c r="E137" s="129" t="s">
        <v>19</v>
      </c>
      <c r="F137" s="130">
        <v>45890.66988425926</v>
      </c>
      <c r="G137" s="130">
        <v>45901.90693287037</v>
      </c>
      <c r="H137" s="129">
        <v>71531914</v>
      </c>
      <c r="I137" s="129" t="s">
        <v>1933</v>
      </c>
      <c r="J137" s="129" t="s">
        <v>2801</v>
      </c>
      <c r="K137" s="129" t="s">
        <v>15</v>
      </c>
      <c r="L137" s="129" t="s">
        <v>1937</v>
      </c>
      <c r="M137" s="129" t="s">
        <v>18</v>
      </c>
      <c r="N137" s="129" t="s">
        <v>22</v>
      </c>
      <c r="O137" s="129"/>
      <c r="P137" s="129"/>
      <c r="Q137" s="132">
        <v>45920</v>
      </c>
      <c r="R137" s="129"/>
      <c r="S137" s="129" t="s">
        <v>23</v>
      </c>
      <c r="T137" s="129" t="s">
        <v>4192</v>
      </c>
      <c r="U137" s="129"/>
      <c r="V137" s="129"/>
      <c r="W137" s="133">
        <f t="shared" si="20"/>
        <v>45909.90693287037</v>
      </c>
      <c r="X137" s="134">
        <f t="shared" si="21"/>
        <v>8</v>
      </c>
      <c r="Y137" s="134">
        <f t="shared" ca="1" si="22"/>
        <v>40.093067129630072</v>
      </c>
      <c r="Z137" s="134">
        <f t="shared" ca="1" si="23"/>
        <v>30</v>
      </c>
      <c r="AA137" s="134">
        <f t="shared" ca="1" si="24"/>
        <v>10.093067129630072</v>
      </c>
      <c r="AB137" s="134">
        <f t="shared" ca="1" si="25"/>
        <v>30</v>
      </c>
      <c r="AC137" s="134">
        <f t="shared" ca="1" si="26"/>
        <v>22</v>
      </c>
      <c r="AD137" s="135">
        <f t="shared" ca="1" si="27"/>
        <v>-30.093067129630072</v>
      </c>
      <c r="AE137" s="127" t="str">
        <f t="shared" ca="1" si="28"/>
        <v>VENCIDO</v>
      </c>
    </row>
    <row r="138" spans="1:31" customFormat="1" ht="15" x14ac:dyDescent="0.25">
      <c r="A138" s="126">
        <v>23495282</v>
      </c>
      <c r="B138" s="128" t="e">
        <f>VLOOKUP(A138,[1]BASE!$A:$A,1,0)</f>
        <v>#N/A</v>
      </c>
      <c r="C138" s="128" t="e">
        <f>VLOOKUP(A138,'INGRESO DIARIO'!A:A,1,0)</f>
        <v>#N/A</v>
      </c>
      <c r="D138" s="136" t="s">
        <v>3083</v>
      </c>
      <c r="E138" s="129" t="s">
        <v>19</v>
      </c>
      <c r="F138" s="130">
        <v>45863.459270833337</v>
      </c>
      <c r="G138" s="130">
        <v>45901.906724537039</v>
      </c>
      <c r="H138" s="129">
        <v>1037502814</v>
      </c>
      <c r="I138" s="129" t="s">
        <v>1561</v>
      </c>
      <c r="J138" s="129" t="s">
        <v>2740</v>
      </c>
      <c r="K138" s="129" t="s">
        <v>15</v>
      </c>
      <c r="L138" s="129" t="s">
        <v>1564</v>
      </c>
      <c r="M138" s="129" t="s">
        <v>16</v>
      </c>
      <c r="N138" s="129" t="s">
        <v>20</v>
      </c>
      <c r="O138" s="129"/>
      <c r="P138" s="129"/>
      <c r="Q138" s="132">
        <v>45920</v>
      </c>
      <c r="R138" s="129"/>
      <c r="S138" s="129" t="s">
        <v>23</v>
      </c>
      <c r="T138" s="129" t="s">
        <v>3926</v>
      </c>
      <c r="U138" s="129"/>
      <c r="V138" s="129"/>
      <c r="W138" s="133">
        <f t="shared" si="20"/>
        <v>45905.906724537039</v>
      </c>
      <c r="X138" s="134">
        <f t="shared" si="21"/>
        <v>4</v>
      </c>
      <c r="Y138" s="134">
        <f t="shared" ca="1" si="22"/>
        <v>40.093275462961174</v>
      </c>
      <c r="Z138" s="134">
        <f t="shared" ca="1" si="23"/>
        <v>30</v>
      </c>
      <c r="AA138" s="134">
        <f t="shared" ca="1" si="24"/>
        <v>10.093275462961174</v>
      </c>
      <c r="AB138" s="134">
        <f t="shared" ca="1" si="25"/>
        <v>30</v>
      </c>
      <c r="AC138" s="134">
        <f t="shared" ca="1" si="26"/>
        <v>26</v>
      </c>
      <c r="AD138" s="135">
        <f t="shared" ca="1" si="27"/>
        <v>-34.093275462961174</v>
      </c>
      <c r="AE138" s="127" t="str">
        <f t="shared" ca="1" si="28"/>
        <v>VENCIDO</v>
      </c>
    </row>
    <row r="139" spans="1:31" customFormat="1" ht="15" x14ac:dyDescent="0.25">
      <c r="A139" s="126">
        <v>23495283</v>
      </c>
      <c r="B139" s="128" t="e">
        <f>VLOOKUP(A139,[1]BASE!$A:$A,1,0)</f>
        <v>#N/A</v>
      </c>
      <c r="C139" s="128" t="e">
        <f>VLOOKUP(A139,'INGRESO DIARIO'!A:A,1,0)</f>
        <v>#N/A</v>
      </c>
      <c r="D139" s="136" t="s">
        <v>3084</v>
      </c>
      <c r="E139" s="129" t="s">
        <v>19</v>
      </c>
      <c r="F139" s="130">
        <v>45863.459872685184</v>
      </c>
      <c r="G139" s="130">
        <v>45901.90693287037</v>
      </c>
      <c r="H139" s="129">
        <v>1037502814</v>
      </c>
      <c r="I139" s="129" t="s">
        <v>1561</v>
      </c>
      <c r="J139" s="129" t="s">
        <v>2740</v>
      </c>
      <c r="K139" s="129" t="s">
        <v>15</v>
      </c>
      <c r="L139" s="129" t="s">
        <v>1567</v>
      </c>
      <c r="M139" s="129" t="s">
        <v>16</v>
      </c>
      <c r="N139" s="129" t="s">
        <v>20</v>
      </c>
      <c r="O139" s="129"/>
      <c r="P139" s="129"/>
      <c r="Q139" s="132">
        <v>45920</v>
      </c>
      <c r="R139" s="129"/>
      <c r="S139" s="129" t="s">
        <v>23</v>
      </c>
      <c r="T139" s="129" t="s">
        <v>3926</v>
      </c>
      <c r="U139" s="129"/>
      <c r="V139" s="129"/>
      <c r="W139" s="133">
        <f t="shared" si="20"/>
        <v>45905.90693287037</v>
      </c>
      <c r="X139" s="134">
        <f t="shared" si="21"/>
        <v>4</v>
      </c>
      <c r="Y139" s="134">
        <f t="shared" ca="1" si="22"/>
        <v>40.093067129630072</v>
      </c>
      <c r="Z139" s="134">
        <f t="shared" ca="1" si="23"/>
        <v>30</v>
      </c>
      <c r="AA139" s="134">
        <f t="shared" ca="1" si="24"/>
        <v>10.093067129630072</v>
      </c>
      <c r="AB139" s="134">
        <f t="shared" ca="1" si="25"/>
        <v>30</v>
      </c>
      <c r="AC139" s="134">
        <f t="shared" ca="1" si="26"/>
        <v>26</v>
      </c>
      <c r="AD139" s="135">
        <f t="shared" ca="1" si="27"/>
        <v>-34.093067129630072</v>
      </c>
      <c r="AE139" s="127" t="str">
        <f t="shared" ca="1" si="28"/>
        <v>VENCIDO</v>
      </c>
    </row>
    <row r="140" spans="1:31" customFormat="1" ht="15" x14ac:dyDescent="0.25">
      <c r="A140" s="126">
        <v>23510870</v>
      </c>
      <c r="B140" s="128" t="e">
        <f>VLOOKUP(A140,[1]BASE!$A:$A,1,0)</f>
        <v>#N/A</v>
      </c>
      <c r="C140" s="128" t="e">
        <f>VLOOKUP(A140,'INGRESO DIARIO'!A:A,1,0)</f>
        <v>#N/A</v>
      </c>
      <c r="D140" s="136" t="s">
        <v>3092</v>
      </c>
      <c r="E140" s="129" t="s">
        <v>19</v>
      </c>
      <c r="F140" s="130">
        <v>45881.436990740738</v>
      </c>
      <c r="G140" s="130">
        <v>45901.906956018516</v>
      </c>
      <c r="H140" s="129">
        <v>42793732</v>
      </c>
      <c r="I140" s="129" t="s">
        <v>1689</v>
      </c>
      <c r="J140" s="129" t="s">
        <v>4182</v>
      </c>
      <c r="K140" s="129" t="s">
        <v>15</v>
      </c>
      <c r="L140" s="129" t="s">
        <v>1692</v>
      </c>
      <c r="M140" s="129" t="s">
        <v>16</v>
      </c>
      <c r="N140" s="129" t="s">
        <v>20</v>
      </c>
      <c r="O140" s="129"/>
      <c r="P140" s="129"/>
      <c r="Q140" s="132">
        <v>45920</v>
      </c>
      <c r="R140" s="129"/>
      <c r="S140" s="129" t="s">
        <v>23</v>
      </c>
      <c r="T140" s="129" t="s">
        <v>4172</v>
      </c>
      <c r="U140" s="129"/>
      <c r="V140" s="129"/>
      <c r="W140" s="133">
        <f t="shared" si="20"/>
        <v>45905.906956018516</v>
      </c>
      <c r="X140" s="134">
        <f t="shared" si="21"/>
        <v>4</v>
      </c>
      <c r="Y140" s="134">
        <f t="shared" ca="1" si="22"/>
        <v>40.093043981483788</v>
      </c>
      <c r="Z140" s="134">
        <f t="shared" ca="1" si="23"/>
        <v>30</v>
      </c>
      <c r="AA140" s="134">
        <f t="shared" ca="1" si="24"/>
        <v>10.093043981483788</v>
      </c>
      <c r="AB140" s="134">
        <f t="shared" ca="1" si="25"/>
        <v>30</v>
      </c>
      <c r="AC140" s="134">
        <f t="shared" ca="1" si="26"/>
        <v>26</v>
      </c>
      <c r="AD140" s="135">
        <f t="shared" ca="1" si="27"/>
        <v>-34.093043981483788</v>
      </c>
      <c r="AE140" s="127" t="str">
        <f t="shared" ca="1" si="28"/>
        <v>VENCIDO</v>
      </c>
    </row>
    <row r="141" spans="1:31" customFormat="1" ht="15" x14ac:dyDescent="0.25">
      <c r="A141" s="126">
        <v>23512127</v>
      </c>
      <c r="B141" s="128" t="e">
        <f>VLOOKUP(A141,[1]BASE!$A:$A,1,0)</f>
        <v>#N/A</v>
      </c>
      <c r="C141" s="128" t="e">
        <f>VLOOKUP(A141,'INGRESO DIARIO'!A:A,1,0)</f>
        <v>#N/A</v>
      </c>
      <c r="D141" s="136" t="s">
        <v>3094</v>
      </c>
      <c r="E141" s="129" t="s">
        <v>19</v>
      </c>
      <c r="F141" s="130">
        <v>45894.691550925927</v>
      </c>
      <c r="G141" s="130">
        <v>45901.90697916667</v>
      </c>
      <c r="H141" s="129">
        <v>71530399</v>
      </c>
      <c r="I141" s="129" t="s">
        <v>1708</v>
      </c>
      <c r="J141" s="129" t="s">
        <v>2765</v>
      </c>
      <c r="K141" s="129" t="s">
        <v>15</v>
      </c>
      <c r="L141" s="129" t="s">
        <v>1712</v>
      </c>
      <c r="M141" s="129" t="s">
        <v>16</v>
      </c>
      <c r="N141" s="129" t="s">
        <v>22</v>
      </c>
      <c r="O141" s="129"/>
      <c r="P141" s="129"/>
      <c r="Q141" s="132">
        <v>45920</v>
      </c>
      <c r="R141" s="129"/>
      <c r="S141" s="129" t="s">
        <v>23</v>
      </c>
      <c r="T141" s="129" t="s">
        <v>4203</v>
      </c>
      <c r="U141" s="129"/>
      <c r="V141" s="129"/>
      <c r="W141" s="133">
        <f t="shared" si="20"/>
        <v>45905.90697916667</v>
      </c>
      <c r="X141" s="134">
        <f t="shared" si="21"/>
        <v>4</v>
      </c>
      <c r="Y141" s="134">
        <f t="shared" ca="1" si="22"/>
        <v>40.093020833330229</v>
      </c>
      <c r="Z141" s="134">
        <f t="shared" ca="1" si="23"/>
        <v>30</v>
      </c>
      <c r="AA141" s="134">
        <f t="shared" ca="1" si="24"/>
        <v>10.093020833330229</v>
      </c>
      <c r="AB141" s="134">
        <f t="shared" ca="1" si="25"/>
        <v>30</v>
      </c>
      <c r="AC141" s="134">
        <f t="shared" ca="1" si="26"/>
        <v>26</v>
      </c>
      <c r="AD141" s="135">
        <f t="shared" ca="1" si="27"/>
        <v>-34.093020833330229</v>
      </c>
      <c r="AE141" s="127" t="str">
        <f t="shared" ca="1" si="28"/>
        <v>VENCIDO</v>
      </c>
    </row>
    <row r="142" spans="1:31" customFormat="1" ht="15" x14ac:dyDescent="0.25">
      <c r="A142" s="126">
        <v>23512140</v>
      </c>
      <c r="B142" s="128" t="e">
        <f>VLOOKUP(A142,[1]BASE!$A:$A,1,0)</f>
        <v>#N/A</v>
      </c>
      <c r="C142" s="128" t="e">
        <f>VLOOKUP(A142,'INGRESO DIARIO'!A:A,1,0)</f>
        <v>#N/A</v>
      </c>
      <c r="D142" s="136" t="s">
        <v>3095</v>
      </c>
      <c r="E142" s="129" t="s">
        <v>19</v>
      </c>
      <c r="F142" s="130">
        <v>45894.690300925926</v>
      </c>
      <c r="G142" s="130">
        <v>45901.906886574077</v>
      </c>
      <c r="H142" s="129">
        <v>71530399</v>
      </c>
      <c r="I142" s="129" t="s">
        <v>1708</v>
      </c>
      <c r="J142" s="129" t="s">
        <v>2765</v>
      </c>
      <c r="K142" s="129" t="s">
        <v>15</v>
      </c>
      <c r="L142" s="129" t="s">
        <v>1715</v>
      </c>
      <c r="M142" s="129" t="s">
        <v>16</v>
      </c>
      <c r="N142" s="129" t="s">
        <v>22</v>
      </c>
      <c r="O142" s="129"/>
      <c r="P142" s="129"/>
      <c r="Q142" s="132">
        <v>45920</v>
      </c>
      <c r="R142" s="129"/>
      <c r="S142" s="129" t="s">
        <v>23</v>
      </c>
      <c r="T142" s="129" t="s">
        <v>4203</v>
      </c>
      <c r="U142" s="129"/>
      <c r="V142" s="129"/>
      <c r="W142" s="133">
        <f t="shared" si="20"/>
        <v>45905.906886574077</v>
      </c>
      <c r="X142" s="134">
        <f t="shared" si="21"/>
        <v>4</v>
      </c>
      <c r="Y142" s="134">
        <f t="shared" ca="1" si="22"/>
        <v>40.093113425922638</v>
      </c>
      <c r="Z142" s="134">
        <f t="shared" ca="1" si="23"/>
        <v>30</v>
      </c>
      <c r="AA142" s="134">
        <f t="shared" ca="1" si="24"/>
        <v>10.093113425922638</v>
      </c>
      <c r="AB142" s="134">
        <f t="shared" ca="1" si="25"/>
        <v>30</v>
      </c>
      <c r="AC142" s="134">
        <f t="shared" ca="1" si="26"/>
        <v>26</v>
      </c>
      <c r="AD142" s="135">
        <f t="shared" ca="1" si="27"/>
        <v>-34.093113425922638</v>
      </c>
      <c r="AE142" s="127" t="str">
        <f t="shared" ca="1" si="28"/>
        <v>VENCIDO</v>
      </c>
    </row>
    <row r="143" spans="1:31" customFormat="1" ht="15" x14ac:dyDescent="0.25">
      <c r="A143" s="126">
        <v>23516279</v>
      </c>
      <c r="B143" s="128" t="e">
        <f>VLOOKUP(A143,[1]BASE!$A:$A,1,0)</f>
        <v>#N/A</v>
      </c>
      <c r="C143" s="128" t="e">
        <f>VLOOKUP(A143,'INGRESO DIARIO'!A:A,1,0)</f>
        <v>#N/A</v>
      </c>
      <c r="D143" s="136" t="s">
        <v>3100</v>
      </c>
      <c r="E143" s="129" t="s">
        <v>19</v>
      </c>
      <c r="F143" s="130">
        <v>45888.622233796297</v>
      </c>
      <c r="G143" s="130">
        <v>45901.9065625</v>
      </c>
      <c r="H143" s="129">
        <v>32292074</v>
      </c>
      <c r="I143" s="129" t="s">
        <v>1842</v>
      </c>
      <c r="J143" s="129" t="s">
        <v>2787</v>
      </c>
      <c r="K143" s="129" t="s">
        <v>15</v>
      </c>
      <c r="L143" s="129" t="s">
        <v>1846</v>
      </c>
      <c r="M143" s="129" t="s">
        <v>16</v>
      </c>
      <c r="N143" s="129" t="s">
        <v>22</v>
      </c>
      <c r="O143" s="129"/>
      <c r="P143" s="129"/>
      <c r="Q143" s="132">
        <v>45920</v>
      </c>
      <c r="R143" s="129"/>
      <c r="S143" s="129" t="s">
        <v>23</v>
      </c>
      <c r="T143" s="129" t="s">
        <v>4197</v>
      </c>
      <c r="U143" s="129"/>
      <c r="V143" s="129"/>
      <c r="W143" s="133">
        <f t="shared" si="20"/>
        <v>45905.9065625</v>
      </c>
      <c r="X143" s="134">
        <f t="shared" si="21"/>
        <v>4</v>
      </c>
      <c r="Y143" s="134">
        <f t="shared" ca="1" si="22"/>
        <v>40.093437499999709</v>
      </c>
      <c r="Z143" s="134">
        <f t="shared" ca="1" si="23"/>
        <v>30</v>
      </c>
      <c r="AA143" s="134">
        <f t="shared" ca="1" si="24"/>
        <v>10.093437499999709</v>
      </c>
      <c r="AB143" s="134">
        <f t="shared" ca="1" si="25"/>
        <v>30</v>
      </c>
      <c r="AC143" s="134">
        <f t="shared" ca="1" si="26"/>
        <v>26</v>
      </c>
      <c r="AD143" s="135">
        <f t="shared" ca="1" si="27"/>
        <v>-34.093437499999709</v>
      </c>
      <c r="AE143" s="127" t="str">
        <f t="shared" ca="1" si="28"/>
        <v>VENCIDO</v>
      </c>
    </row>
    <row r="144" spans="1:31" customFormat="1" ht="15" x14ac:dyDescent="0.25">
      <c r="A144" s="126">
        <v>23517668</v>
      </c>
      <c r="B144" s="128" t="e">
        <f>VLOOKUP(A144,[1]BASE!$A:$A,1,0)</f>
        <v>#N/A</v>
      </c>
      <c r="C144" s="128" t="e">
        <f>VLOOKUP(A144,'INGRESO DIARIO'!A:A,1,0)</f>
        <v>#N/A</v>
      </c>
      <c r="D144" s="136" t="s">
        <v>3103</v>
      </c>
      <c r="E144" s="129" t="s">
        <v>19</v>
      </c>
      <c r="F144" s="130">
        <v>45889.705671296295</v>
      </c>
      <c r="G144" s="130">
        <v>45901.906504629631</v>
      </c>
      <c r="H144" s="129">
        <v>43590996</v>
      </c>
      <c r="I144" s="129" t="s">
        <v>1901</v>
      </c>
      <c r="J144" s="129" t="s">
        <v>2795</v>
      </c>
      <c r="K144" s="129" t="s">
        <v>15</v>
      </c>
      <c r="L144" s="129" t="s">
        <v>1905</v>
      </c>
      <c r="M144" s="129" t="s">
        <v>16</v>
      </c>
      <c r="N144" s="129" t="s">
        <v>22</v>
      </c>
      <c r="O144" s="129"/>
      <c r="P144" s="129"/>
      <c r="Q144" s="132">
        <v>45920</v>
      </c>
      <c r="R144" s="129"/>
      <c r="S144" s="129" t="s">
        <v>23</v>
      </c>
      <c r="T144" s="129" t="s">
        <v>4177</v>
      </c>
      <c r="U144" s="129"/>
      <c r="V144" s="129"/>
      <c r="W144" s="133">
        <f t="shared" si="20"/>
        <v>45905.906504629631</v>
      </c>
      <c r="X144" s="134">
        <f t="shared" si="21"/>
        <v>4</v>
      </c>
      <c r="Y144" s="134">
        <f t="shared" ca="1" si="22"/>
        <v>40.093495370369055</v>
      </c>
      <c r="Z144" s="134">
        <f t="shared" ca="1" si="23"/>
        <v>30</v>
      </c>
      <c r="AA144" s="134">
        <f t="shared" ca="1" si="24"/>
        <v>10.093495370369055</v>
      </c>
      <c r="AB144" s="134">
        <f t="shared" ca="1" si="25"/>
        <v>30</v>
      </c>
      <c r="AC144" s="134">
        <f t="shared" ca="1" si="26"/>
        <v>26</v>
      </c>
      <c r="AD144" s="135">
        <f t="shared" ca="1" si="27"/>
        <v>-34.093495370369055</v>
      </c>
      <c r="AE144" s="127" t="str">
        <f t="shared" ca="1" si="28"/>
        <v>VENCIDO</v>
      </c>
    </row>
    <row r="145" spans="1:31" customFormat="1" ht="15" x14ac:dyDescent="0.25">
      <c r="A145" s="126">
        <v>23521660</v>
      </c>
      <c r="B145" s="128" t="e">
        <f>VLOOKUP(A145,[1]BASE!$A:$A,1,0)</f>
        <v>#N/A</v>
      </c>
      <c r="C145" s="128" t="e">
        <f>VLOOKUP(A145,'INGRESO DIARIO'!A:A,1,0)</f>
        <v>#N/A</v>
      </c>
      <c r="D145" s="136" t="s">
        <v>3118</v>
      </c>
      <c r="E145" s="129" t="s">
        <v>19</v>
      </c>
      <c r="F145" s="130">
        <v>45894.616087962961</v>
      </c>
      <c r="G145" s="130">
        <v>45901.90697916667</v>
      </c>
      <c r="H145" s="129">
        <v>1128480811</v>
      </c>
      <c r="I145" s="129" t="s">
        <v>2082</v>
      </c>
      <c r="J145" s="129" t="s">
        <v>2829</v>
      </c>
      <c r="K145" s="129" t="s">
        <v>15</v>
      </c>
      <c r="L145" s="129" t="s">
        <v>2085</v>
      </c>
      <c r="M145" s="129" t="s">
        <v>16</v>
      </c>
      <c r="N145" s="129" t="s">
        <v>22</v>
      </c>
      <c r="O145" s="129"/>
      <c r="P145" s="129"/>
      <c r="Q145" s="132">
        <v>45920</v>
      </c>
      <c r="R145" s="129"/>
      <c r="S145" s="129" t="s">
        <v>23</v>
      </c>
      <c r="T145" s="129" t="s">
        <v>4176</v>
      </c>
      <c r="U145" s="129"/>
      <c r="V145" s="129"/>
      <c r="W145" s="133">
        <f t="shared" si="20"/>
        <v>45905.90697916667</v>
      </c>
      <c r="X145" s="134">
        <f t="shared" si="21"/>
        <v>4</v>
      </c>
      <c r="Y145" s="134">
        <f t="shared" ca="1" si="22"/>
        <v>40.093020833330229</v>
      </c>
      <c r="Z145" s="134">
        <f t="shared" ca="1" si="23"/>
        <v>30</v>
      </c>
      <c r="AA145" s="134">
        <f t="shared" ca="1" si="24"/>
        <v>10.093020833330229</v>
      </c>
      <c r="AB145" s="134">
        <f t="shared" ca="1" si="25"/>
        <v>30</v>
      </c>
      <c r="AC145" s="134">
        <f t="shared" ca="1" si="26"/>
        <v>26</v>
      </c>
      <c r="AD145" s="135">
        <f t="shared" ca="1" si="27"/>
        <v>-34.093020833330229</v>
      </c>
      <c r="AE145" s="127" t="str">
        <f t="shared" ca="1" si="28"/>
        <v>VENCIDO</v>
      </c>
    </row>
    <row r="146" spans="1:31" customFormat="1" ht="15" x14ac:dyDescent="0.25">
      <c r="A146" s="126">
        <v>23521957</v>
      </c>
      <c r="B146" s="128" t="e">
        <f>VLOOKUP(A146,[1]BASE!$A:$A,1,0)</f>
        <v>#N/A</v>
      </c>
      <c r="C146" s="128" t="e">
        <f>VLOOKUP(A146,'INGRESO DIARIO'!A:A,1,0)</f>
        <v>#N/A</v>
      </c>
      <c r="D146" s="136" t="s">
        <v>3120</v>
      </c>
      <c r="E146" s="129" t="s">
        <v>19</v>
      </c>
      <c r="F146" s="130">
        <v>45894.737592592595</v>
      </c>
      <c r="G146" s="130">
        <v>45901.906944444447</v>
      </c>
      <c r="H146" s="129">
        <v>1077600211</v>
      </c>
      <c r="I146" s="129" t="s">
        <v>2093</v>
      </c>
      <c r="J146" s="129" t="s">
        <v>2830</v>
      </c>
      <c r="K146" s="129" t="s">
        <v>15</v>
      </c>
      <c r="L146" s="129" t="s">
        <v>2096</v>
      </c>
      <c r="M146" s="129" t="s">
        <v>16</v>
      </c>
      <c r="N146" s="129" t="s">
        <v>22</v>
      </c>
      <c r="O146" s="129"/>
      <c r="P146" s="129"/>
      <c r="Q146" s="132">
        <v>45920</v>
      </c>
      <c r="R146" s="129"/>
      <c r="S146" s="129" t="s">
        <v>23</v>
      </c>
      <c r="T146" s="129" t="s">
        <v>4179</v>
      </c>
      <c r="U146" s="129"/>
      <c r="V146" s="129"/>
      <c r="W146" s="133">
        <f t="shared" si="20"/>
        <v>45905.906944444447</v>
      </c>
      <c r="X146" s="134">
        <f t="shared" si="21"/>
        <v>4</v>
      </c>
      <c r="Y146" s="134">
        <f t="shared" ca="1" si="22"/>
        <v>40.093055555553292</v>
      </c>
      <c r="Z146" s="134">
        <f t="shared" ca="1" si="23"/>
        <v>30</v>
      </c>
      <c r="AA146" s="134">
        <f t="shared" ca="1" si="24"/>
        <v>10.093055555553292</v>
      </c>
      <c r="AB146" s="134">
        <f t="shared" ca="1" si="25"/>
        <v>30</v>
      </c>
      <c r="AC146" s="134">
        <f t="shared" ca="1" si="26"/>
        <v>26</v>
      </c>
      <c r="AD146" s="135">
        <f t="shared" ca="1" si="27"/>
        <v>-34.093055555553292</v>
      </c>
      <c r="AE146" s="127" t="str">
        <f t="shared" ca="1" si="28"/>
        <v>VENCIDO</v>
      </c>
    </row>
    <row r="147" spans="1:31" customFormat="1" ht="15" x14ac:dyDescent="0.25">
      <c r="A147" s="126">
        <v>23525095</v>
      </c>
      <c r="B147" s="128" t="e">
        <f>VLOOKUP(A147,[1]BASE!$A:$A,1,0)</f>
        <v>#N/A</v>
      </c>
      <c r="C147" s="128" t="e">
        <f>VLOOKUP(A147,'INGRESO DIARIO'!A:A,1,0)</f>
        <v>#N/A</v>
      </c>
      <c r="D147" s="136" t="s">
        <v>3145</v>
      </c>
      <c r="E147" s="129" t="s">
        <v>19</v>
      </c>
      <c r="F147" s="130">
        <v>45897.350787037038</v>
      </c>
      <c r="G147" s="130">
        <v>45901.906678240739</v>
      </c>
      <c r="H147" s="129">
        <v>39317066</v>
      </c>
      <c r="I147" s="129" t="s">
        <v>2355</v>
      </c>
      <c r="J147" s="129" t="s">
        <v>2874</v>
      </c>
      <c r="K147" s="129" t="s">
        <v>15</v>
      </c>
      <c r="L147" s="129" t="s">
        <v>2359</v>
      </c>
      <c r="M147" s="129" t="s">
        <v>16</v>
      </c>
      <c r="N147" s="129" t="s">
        <v>22</v>
      </c>
      <c r="O147" s="129"/>
      <c r="P147" s="129"/>
      <c r="Q147" s="132">
        <v>45920</v>
      </c>
      <c r="R147" s="129"/>
      <c r="S147" s="129" t="s">
        <v>23</v>
      </c>
      <c r="T147" s="129" t="s">
        <v>4198</v>
      </c>
      <c r="U147" s="129"/>
      <c r="V147" s="129"/>
      <c r="W147" s="133">
        <f t="shared" si="20"/>
        <v>45905.906678240739</v>
      </c>
      <c r="X147" s="134">
        <f t="shared" si="21"/>
        <v>4</v>
      </c>
      <c r="Y147" s="134">
        <f t="shared" ca="1" si="22"/>
        <v>40.093321759261016</v>
      </c>
      <c r="Z147" s="134">
        <f t="shared" ca="1" si="23"/>
        <v>30</v>
      </c>
      <c r="AA147" s="134">
        <f t="shared" ca="1" si="24"/>
        <v>10.093321759261016</v>
      </c>
      <c r="AB147" s="134">
        <f t="shared" ca="1" si="25"/>
        <v>30</v>
      </c>
      <c r="AC147" s="134">
        <f t="shared" ca="1" si="26"/>
        <v>26</v>
      </c>
      <c r="AD147" s="135">
        <f t="shared" ca="1" si="27"/>
        <v>-34.093321759261016</v>
      </c>
      <c r="AE147" s="127" t="str">
        <f t="shared" ca="1" si="28"/>
        <v>VENCIDO</v>
      </c>
    </row>
    <row r="148" spans="1:31" customFormat="1" ht="15" x14ac:dyDescent="0.25">
      <c r="A148" s="126">
        <v>23525105</v>
      </c>
      <c r="B148" s="128" t="e">
        <f>VLOOKUP(A148,[1]BASE!$A:$A,1,0)</f>
        <v>#N/A</v>
      </c>
      <c r="C148" s="128" t="e">
        <f>VLOOKUP(A148,'INGRESO DIARIO'!A:A,1,0)</f>
        <v>#N/A</v>
      </c>
      <c r="D148" s="136" t="s">
        <v>3146</v>
      </c>
      <c r="E148" s="129" t="s">
        <v>19</v>
      </c>
      <c r="F148" s="130">
        <v>45897.356736111113</v>
      </c>
      <c r="G148" s="130">
        <v>45901.906782407408</v>
      </c>
      <c r="H148" s="129">
        <v>39317066</v>
      </c>
      <c r="I148" s="129" t="s">
        <v>2355</v>
      </c>
      <c r="J148" s="129" t="s">
        <v>2874</v>
      </c>
      <c r="K148" s="129" t="s">
        <v>15</v>
      </c>
      <c r="L148" s="129" t="s">
        <v>2363</v>
      </c>
      <c r="M148" s="129" t="s">
        <v>16</v>
      </c>
      <c r="N148" s="129" t="s">
        <v>22</v>
      </c>
      <c r="O148" s="129"/>
      <c r="P148" s="129"/>
      <c r="Q148" s="132">
        <v>45920</v>
      </c>
      <c r="R148" s="129"/>
      <c r="S148" s="129" t="s">
        <v>23</v>
      </c>
      <c r="T148" s="129" t="s">
        <v>4198</v>
      </c>
      <c r="U148" s="129"/>
      <c r="V148" s="129"/>
      <c r="W148" s="133">
        <f t="shared" si="20"/>
        <v>45905.906782407408</v>
      </c>
      <c r="X148" s="134">
        <f t="shared" si="21"/>
        <v>4</v>
      </c>
      <c r="Y148" s="134">
        <f t="shared" ca="1" si="22"/>
        <v>40.093217592591827</v>
      </c>
      <c r="Z148" s="134">
        <f t="shared" ca="1" si="23"/>
        <v>30</v>
      </c>
      <c r="AA148" s="134">
        <f t="shared" ca="1" si="24"/>
        <v>10.093217592591827</v>
      </c>
      <c r="AB148" s="134">
        <f t="shared" ca="1" si="25"/>
        <v>30</v>
      </c>
      <c r="AC148" s="134">
        <f t="shared" ca="1" si="26"/>
        <v>26</v>
      </c>
      <c r="AD148" s="135">
        <f t="shared" ca="1" si="27"/>
        <v>-34.093217592591827</v>
      </c>
      <c r="AE148" s="127" t="str">
        <f t="shared" ca="1" si="28"/>
        <v>VENCIDO</v>
      </c>
    </row>
    <row r="149" spans="1:31" customFormat="1" ht="15" x14ac:dyDescent="0.25">
      <c r="A149" s="126">
        <v>23525445</v>
      </c>
      <c r="B149" s="128" t="e">
        <f>VLOOKUP(A149,[1]BASE!$A:$A,1,0)</f>
        <v>#N/A</v>
      </c>
      <c r="C149" s="128" t="e">
        <f>VLOOKUP(A149,'INGRESO DIARIO'!A:A,1,0)</f>
        <v>#N/A</v>
      </c>
      <c r="D149" s="136" t="s">
        <v>3156</v>
      </c>
      <c r="E149" s="129" t="s">
        <v>19</v>
      </c>
      <c r="F149" s="130">
        <v>45897.531956018516</v>
      </c>
      <c r="G149" s="130">
        <v>45901.906782407408</v>
      </c>
      <c r="H149" s="129">
        <v>52057768</v>
      </c>
      <c r="I149" s="129" t="s">
        <v>2438</v>
      </c>
      <c r="J149" s="129" t="s">
        <v>2886</v>
      </c>
      <c r="K149" s="129" t="s">
        <v>15</v>
      </c>
      <c r="L149" s="129" t="s">
        <v>2442</v>
      </c>
      <c r="M149" s="129" t="s">
        <v>16</v>
      </c>
      <c r="N149" s="129" t="s">
        <v>22</v>
      </c>
      <c r="O149" s="129"/>
      <c r="P149" s="129"/>
      <c r="Q149" s="132">
        <v>45920</v>
      </c>
      <c r="R149" s="129"/>
      <c r="S149" s="129" t="s">
        <v>23</v>
      </c>
      <c r="T149" s="129" t="s">
        <v>4174</v>
      </c>
      <c r="U149" s="129"/>
      <c r="V149" s="129"/>
      <c r="W149" s="133">
        <f t="shared" si="20"/>
        <v>45905.906782407408</v>
      </c>
      <c r="X149" s="134">
        <f t="shared" si="21"/>
        <v>4</v>
      </c>
      <c r="Y149" s="134">
        <f t="shared" ca="1" si="22"/>
        <v>40.093217592591827</v>
      </c>
      <c r="Z149" s="134">
        <f t="shared" ca="1" si="23"/>
        <v>30</v>
      </c>
      <c r="AA149" s="134">
        <f t="shared" ca="1" si="24"/>
        <v>10.093217592591827</v>
      </c>
      <c r="AB149" s="134">
        <f t="shared" ca="1" si="25"/>
        <v>30</v>
      </c>
      <c r="AC149" s="134">
        <f t="shared" ca="1" si="26"/>
        <v>26</v>
      </c>
      <c r="AD149" s="135">
        <f t="shared" ca="1" si="27"/>
        <v>-34.093217592591827</v>
      </c>
      <c r="AE149" s="127" t="str">
        <f t="shared" ca="1" si="28"/>
        <v>VENCIDO</v>
      </c>
    </row>
    <row r="150" spans="1:31" customFormat="1" ht="15" x14ac:dyDescent="0.25">
      <c r="A150" s="126">
        <v>23525782</v>
      </c>
      <c r="B150" s="128" t="e">
        <f>VLOOKUP(A150,[1]BASE!$A:$A,1,0)</f>
        <v>#N/A</v>
      </c>
      <c r="C150" s="128" t="e">
        <f>VLOOKUP(A150,'INGRESO DIARIO'!A:A,1,0)</f>
        <v>#N/A</v>
      </c>
      <c r="D150" s="129" t="s">
        <v>2455</v>
      </c>
      <c r="E150" s="129" t="s">
        <v>19</v>
      </c>
      <c r="F150" s="130">
        <v>45897.653136574074</v>
      </c>
      <c r="G150" s="130">
        <v>45901.906840277778</v>
      </c>
      <c r="H150" s="129">
        <v>1037263551</v>
      </c>
      <c r="I150" s="129" t="s">
        <v>2454</v>
      </c>
      <c r="J150" s="129" t="s">
        <v>2889</v>
      </c>
      <c r="K150" s="129" t="s">
        <v>15</v>
      </c>
      <c r="L150" s="129" t="s">
        <v>2457</v>
      </c>
      <c r="M150" s="129" t="s">
        <v>16</v>
      </c>
      <c r="N150" s="129" t="s">
        <v>22</v>
      </c>
      <c r="O150" s="129"/>
      <c r="P150" s="129"/>
      <c r="Q150" s="132">
        <v>45920</v>
      </c>
      <c r="R150" s="129"/>
      <c r="S150" s="129" t="s">
        <v>23</v>
      </c>
      <c r="T150" s="129" t="s">
        <v>4199</v>
      </c>
      <c r="U150" s="129"/>
      <c r="V150" s="129"/>
      <c r="W150" s="133">
        <f t="shared" si="20"/>
        <v>45905.906840277778</v>
      </c>
      <c r="X150" s="134">
        <f t="shared" si="21"/>
        <v>4</v>
      </c>
      <c r="Y150" s="134">
        <f t="shared" ca="1" si="22"/>
        <v>40.093159722222481</v>
      </c>
      <c r="Z150" s="134">
        <f t="shared" ca="1" si="23"/>
        <v>30</v>
      </c>
      <c r="AA150" s="134">
        <f t="shared" ca="1" si="24"/>
        <v>10.093159722222481</v>
      </c>
      <c r="AB150" s="134">
        <f t="shared" ca="1" si="25"/>
        <v>30</v>
      </c>
      <c r="AC150" s="134">
        <f t="shared" ca="1" si="26"/>
        <v>26</v>
      </c>
      <c r="AD150" s="135">
        <f t="shared" ca="1" si="27"/>
        <v>-34.093159722222481</v>
      </c>
      <c r="AE150" s="127" t="str">
        <f t="shared" ca="1" si="28"/>
        <v>VENCIDO</v>
      </c>
    </row>
    <row r="151" spans="1:31" customFormat="1" ht="15" x14ac:dyDescent="0.25">
      <c r="A151" s="126">
        <v>23526521</v>
      </c>
      <c r="B151" s="128" t="e">
        <f>VLOOKUP(A151,[1]BASE!$A:$A,1,0)</f>
        <v>#N/A</v>
      </c>
      <c r="C151" s="128" t="e">
        <f>VLOOKUP(A151,'INGRESO DIARIO'!A:A,1,0)</f>
        <v>#N/A</v>
      </c>
      <c r="D151" s="136" t="s">
        <v>3159</v>
      </c>
      <c r="E151" s="129" t="s">
        <v>19</v>
      </c>
      <c r="F151" s="130">
        <v>45898.463958333334</v>
      </c>
      <c r="G151" s="130">
        <v>45901.906875000001</v>
      </c>
      <c r="H151" s="129">
        <v>25876017</v>
      </c>
      <c r="I151" s="129" t="s">
        <v>2482</v>
      </c>
      <c r="J151" s="129" t="s">
        <v>2894</v>
      </c>
      <c r="K151" s="129" t="s">
        <v>15</v>
      </c>
      <c r="L151" s="129" t="s">
        <v>2486</v>
      </c>
      <c r="M151" s="129" t="s">
        <v>16</v>
      </c>
      <c r="N151" s="129" t="s">
        <v>22</v>
      </c>
      <c r="O151" s="129"/>
      <c r="P151" s="129"/>
      <c r="Q151" s="132">
        <v>45920</v>
      </c>
      <c r="R151" s="129"/>
      <c r="S151" s="129" t="s">
        <v>23</v>
      </c>
      <c r="T151" s="129" t="s">
        <v>4178</v>
      </c>
      <c r="U151" s="129"/>
      <c r="V151" s="129"/>
      <c r="W151" s="133">
        <f t="shared" ref="W151:W182" si="29">+IF(M151="RURAL",(G151+8),IF(M151="URBANA",(G151+4),""))</f>
        <v>45905.906875000001</v>
      </c>
      <c r="X151" s="134">
        <f t="shared" si="21"/>
        <v>4</v>
      </c>
      <c r="Y151" s="134">
        <f t="shared" ca="1" si="22"/>
        <v>40.093124999999418</v>
      </c>
      <c r="Z151" s="134">
        <f t="shared" ca="1" si="23"/>
        <v>30</v>
      </c>
      <c r="AA151" s="134">
        <f t="shared" ca="1" si="24"/>
        <v>10.093124999999418</v>
      </c>
      <c r="AB151" s="134">
        <f t="shared" ca="1" si="25"/>
        <v>30</v>
      </c>
      <c r="AC151" s="134">
        <f t="shared" ca="1" si="26"/>
        <v>26</v>
      </c>
      <c r="AD151" s="135">
        <f t="shared" ca="1" si="27"/>
        <v>-34.093124999999418</v>
      </c>
      <c r="AE151" s="127" t="str">
        <f t="shared" ca="1" si="28"/>
        <v>VENCIDO</v>
      </c>
    </row>
    <row r="152" spans="1:31" customFormat="1" ht="15" x14ac:dyDescent="0.25">
      <c r="A152" s="126">
        <v>23526705</v>
      </c>
      <c r="B152" s="128" t="e">
        <f>VLOOKUP(A152,[1]BASE!$A:$A,1,0)</f>
        <v>#N/A</v>
      </c>
      <c r="C152" s="128" t="e">
        <f>VLOOKUP(A152,'INGRESO DIARIO'!A:A,1,0)</f>
        <v>#N/A</v>
      </c>
      <c r="D152" s="136" t="s">
        <v>3163</v>
      </c>
      <c r="E152" s="129" t="s">
        <v>19</v>
      </c>
      <c r="F152" s="130">
        <v>45898.598819444444</v>
      </c>
      <c r="G152" s="130">
        <v>45901.90693287037</v>
      </c>
      <c r="H152" s="129">
        <v>24510650</v>
      </c>
      <c r="I152" s="129" t="s">
        <v>2505</v>
      </c>
      <c r="J152" s="129" t="s">
        <v>2898</v>
      </c>
      <c r="K152" s="129" t="s">
        <v>15</v>
      </c>
      <c r="L152" s="129" t="s">
        <v>2508</v>
      </c>
      <c r="M152" s="129" t="s">
        <v>16</v>
      </c>
      <c r="N152" s="129" t="s">
        <v>22</v>
      </c>
      <c r="O152" s="129"/>
      <c r="P152" s="129"/>
      <c r="Q152" s="132">
        <v>45920</v>
      </c>
      <c r="R152" s="129"/>
      <c r="S152" s="129" t="s">
        <v>23</v>
      </c>
      <c r="T152" s="129" t="s">
        <v>4200</v>
      </c>
      <c r="U152" s="129"/>
      <c r="V152" s="129"/>
      <c r="W152" s="133">
        <f t="shared" si="29"/>
        <v>45905.90693287037</v>
      </c>
      <c r="X152" s="134">
        <f t="shared" si="21"/>
        <v>4</v>
      </c>
      <c r="Y152" s="134">
        <f t="shared" ca="1" si="22"/>
        <v>40.093067129630072</v>
      </c>
      <c r="Z152" s="134">
        <f t="shared" ca="1" si="23"/>
        <v>30</v>
      </c>
      <c r="AA152" s="134">
        <f t="shared" ca="1" si="24"/>
        <v>10.093067129630072</v>
      </c>
      <c r="AB152" s="134">
        <f t="shared" ca="1" si="25"/>
        <v>30</v>
      </c>
      <c r="AC152" s="134">
        <f t="shared" ca="1" si="26"/>
        <v>26</v>
      </c>
      <c r="AD152" s="135">
        <f t="shared" ca="1" si="27"/>
        <v>-34.093067129630072</v>
      </c>
      <c r="AE152" s="127" t="str">
        <f t="shared" ca="1" si="28"/>
        <v>VENCIDO</v>
      </c>
    </row>
    <row r="153" spans="1:31" customFormat="1" ht="15" x14ac:dyDescent="0.25">
      <c r="A153" s="126">
        <v>23526902</v>
      </c>
      <c r="B153" s="128" t="e">
        <f>VLOOKUP(A153,[1]BASE!$A:$A,1,0)</f>
        <v>#N/A</v>
      </c>
      <c r="C153" s="128" t="e">
        <f>VLOOKUP(A153,'INGRESO DIARIO'!A:A,1,0)</f>
        <v>#N/A</v>
      </c>
      <c r="D153" s="129" t="s">
        <v>2535</v>
      </c>
      <c r="E153" s="129" t="s">
        <v>19</v>
      </c>
      <c r="F153" s="130">
        <v>45898.758634259262</v>
      </c>
      <c r="G153" s="130">
        <v>45901.90693287037</v>
      </c>
      <c r="H153" s="129">
        <v>1128470665</v>
      </c>
      <c r="I153" s="129" t="s">
        <v>2534</v>
      </c>
      <c r="J153" s="129" t="s">
        <v>2903</v>
      </c>
      <c r="K153" s="129" t="s">
        <v>15</v>
      </c>
      <c r="L153" s="129" t="s">
        <v>2537</v>
      </c>
      <c r="M153" s="129" t="s">
        <v>16</v>
      </c>
      <c r="N153" s="129" t="s">
        <v>22</v>
      </c>
      <c r="O153" s="129"/>
      <c r="P153" s="129"/>
      <c r="Q153" s="132">
        <v>45920</v>
      </c>
      <c r="R153" s="129"/>
      <c r="S153" s="129" t="s">
        <v>23</v>
      </c>
      <c r="T153" s="129" t="s">
        <v>4194</v>
      </c>
      <c r="U153" s="129"/>
      <c r="V153" s="129"/>
      <c r="W153" s="133">
        <f t="shared" si="29"/>
        <v>45905.90693287037</v>
      </c>
      <c r="X153" s="134">
        <f t="shared" si="21"/>
        <v>4</v>
      </c>
      <c r="Y153" s="134">
        <f t="shared" ca="1" si="22"/>
        <v>40.093067129630072</v>
      </c>
      <c r="Z153" s="134">
        <f t="shared" ca="1" si="23"/>
        <v>30</v>
      </c>
      <c r="AA153" s="134">
        <f t="shared" ca="1" si="24"/>
        <v>10.093067129630072</v>
      </c>
      <c r="AB153" s="134">
        <f t="shared" ca="1" si="25"/>
        <v>30</v>
      </c>
      <c r="AC153" s="134">
        <f t="shared" ca="1" si="26"/>
        <v>26</v>
      </c>
      <c r="AD153" s="135">
        <f t="shared" ca="1" si="27"/>
        <v>-34.093067129630072</v>
      </c>
      <c r="AE153" s="127" t="str">
        <f t="shared" ca="1" si="28"/>
        <v>VENCIDO</v>
      </c>
    </row>
    <row r="154" spans="1:31" customFormat="1" ht="15" x14ac:dyDescent="0.25">
      <c r="A154" s="126">
        <v>23526903</v>
      </c>
      <c r="B154" s="128" t="e">
        <f>VLOOKUP(A154,[1]BASE!$A:$A,1,0)</f>
        <v>#N/A</v>
      </c>
      <c r="C154" s="128" t="e">
        <f>VLOOKUP(A154,'INGRESO DIARIO'!A:A,1,0)</f>
        <v>#N/A</v>
      </c>
      <c r="D154" s="136" t="s">
        <v>3165</v>
      </c>
      <c r="E154" s="129" t="s">
        <v>19</v>
      </c>
      <c r="F154" s="130">
        <v>45898.759375000001</v>
      </c>
      <c r="G154" s="130">
        <v>45901.906655092593</v>
      </c>
      <c r="H154" s="129">
        <v>1128470665</v>
      </c>
      <c r="I154" s="129" t="s">
        <v>2534</v>
      </c>
      <c r="J154" s="129" t="s">
        <v>2903</v>
      </c>
      <c r="K154" s="129" t="s">
        <v>15</v>
      </c>
      <c r="L154" s="129" t="s">
        <v>2541</v>
      </c>
      <c r="M154" s="129" t="s">
        <v>16</v>
      </c>
      <c r="N154" s="129" t="s">
        <v>22</v>
      </c>
      <c r="O154" s="129"/>
      <c r="P154" s="129"/>
      <c r="Q154" s="132">
        <v>45920</v>
      </c>
      <c r="R154" s="129"/>
      <c r="S154" s="129" t="s">
        <v>23</v>
      </c>
      <c r="T154" s="129" t="s">
        <v>4194</v>
      </c>
      <c r="U154" s="129"/>
      <c r="V154" s="129"/>
      <c r="W154" s="133">
        <f t="shared" si="29"/>
        <v>45905.906655092593</v>
      </c>
      <c r="X154" s="134">
        <f t="shared" si="21"/>
        <v>4</v>
      </c>
      <c r="Y154" s="134">
        <f t="shared" ca="1" si="22"/>
        <v>40.0933449074073</v>
      </c>
      <c r="Z154" s="134">
        <f t="shared" ca="1" si="23"/>
        <v>30</v>
      </c>
      <c r="AA154" s="134">
        <f t="shared" ca="1" si="24"/>
        <v>10.0933449074073</v>
      </c>
      <c r="AB154" s="134">
        <f t="shared" ca="1" si="25"/>
        <v>30</v>
      </c>
      <c r="AC154" s="134">
        <f t="shared" ca="1" si="26"/>
        <v>26</v>
      </c>
      <c r="AD154" s="135">
        <f t="shared" ca="1" si="27"/>
        <v>-34.0933449074073</v>
      </c>
      <c r="AE154" s="127" t="str">
        <f t="shared" ca="1" si="28"/>
        <v>VENCIDO</v>
      </c>
    </row>
    <row r="155" spans="1:31" customFormat="1" ht="15" x14ac:dyDescent="0.25">
      <c r="A155" s="110">
        <v>23538178</v>
      </c>
      <c r="B155" s="39" t="e">
        <f>VLOOKUP(A155,[1]BASE!$A:$A,1,0)</f>
        <v>#N/A</v>
      </c>
      <c r="C155" s="39" t="e">
        <f>VLOOKUP(A155,'INGRESO DIARIO'!A:A,1,0)</f>
        <v>#N/A</v>
      </c>
      <c r="D155" s="40" t="s">
        <v>3462</v>
      </c>
      <c r="E155" s="1" t="s">
        <v>19</v>
      </c>
      <c r="F155" s="41">
        <v>45912.64267361111</v>
      </c>
      <c r="G155" s="41">
        <v>45912.642708333333</v>
      </c>
      <c r="H155" s="1">
        <v>1152683824</v>
      </c>
      <c r="I155" s="1" t="s">
        <v>3340</v>
      </c>
      <c r="J155" s="1" t="s">
        <v>3427</v>
      </c>
      <c r="K155" s="1" t="s">
        <v>15</v>
      </c>
      <c r="L155" s="1" t="s">
        <v>3341</v>
      </c>
      <c r="M155" s="1" t="s">
        <v>16</v>
      </c>
      <c r="N155" s="1" t="s">
        <v>22</v>
      </c>
      <c r="O155" s="1"/>
      <c r="P155" s="1" t="s">
        <v>17</v>
      </c>
      <c r="Q155" s="43">
        <v>45920</v>
      </c>
      <c r="R155" s="1"/>
      <c r="S155" s="1" t="s">
        <v>23</v>
      </c>
      <c r="T155" s="1" t="s">
        <v>4210</v>
      </c>
      <c r="U155" s="1" t="s">
        <v>17</v>
      </c>
      <c r="V155" s="1" t="s">
        <v>17</v>
      </c>
      <c r="W155" s="133">
        <f t="shared" si="29"/>
        <v>45916.642708333333</v>
      </c>
      <c r="X155" s="134">
        <f t="shared" si="21"/>
        <v>4</v>
      </c>
      <c r="Y155" s="134">
        <f t="shared" ca="1" si="22"/>
        <v>29.357291666667152</v>
      </c>
      <c r="Z155" s="134">
        <f t="shared" ca="1" si="23"/>
        <v>21</v>
      </c>
      <c r="AA155" s="134">
        <f t="shared" ca="1" si="24"/>
        <v>8.3572916666671517</v>
      </c>
      <c r="AB155" s="134">
        <f t="shared" ca="1" si="25"/>
        <v>21</v>
      </c>
      <c r="AC155" s="134">
        <f t="shared" ca="1" si="26"/>
        <v>17</v>
      </c>
      <c r="AD155" s="135">
        <f t="shared" ca="1" si="27"/>
        <v>-23.357291666667152</v>
      </c>
      <c r="AE155" s="127" t="str">
        <f t="shared" ca="1" si="28"/>
        <v>VENCIDO</v>
      </c>
    </row>
    <row r="156" spans="1:31" customFormat="1" ht="15" x14ac:dyDescent="0.25">
      <c r="A156" s="110">
        <v>23539741</v>
      </c>
      <c r="B156" s="39" t="e">
        <f>VLOOKUP(A156,[1]BASE!$A:$A,1,0)</f>
        <v>#N/A</v>
      </c>
      <c r="C156" s="39">
        <f>VLOOKUP(A156,'INGRESO DIARIO'!A:A,1,0)</f>
        <v>23539741</v>
      </c>
      <c r="D156" s="40" t="s">
        <v>3677</v>
      </c>
      <c r="E156" s="1" t="s">
        <v>19</v>
      </c>
      <c r="F156" s="41">
        <v>45915.636018518519</v>
      </c>
      <c r="G156" s="41">
        <v>45915.636053240742</v>
      </c>
      <c r="H156" s="1">
        <v>43875593</v>
      </c>
      <c r="I156" s="1" t="s">
        <v>3570</v>
      </c>
      <c r="J156" s="1" t="s">
        <v>3643</v>
      </c>
      <c r="K156" s="1" t="s">
        <v>15</v>
      </c>
      <c r="L156" s="1" t="s">
        <v>3571</v>
      </c>
      <c r="M156" s="1" t="s">
        <v>16</v>
      </c>
      <c r="N156" s="1" t="s">
        <v>22</v>
      </c>
      <c r="O156" s="1"/>
      <c r="P156" s="1"/>
      <c r="Q156" s="43">
        <v>45920</v>
      </c>
      <c r="R156" s="1"/>
      <c r="S156" s="1" t="s">
        <v>23</v>
      </c>
      <c r="T156" s="1" t="s">
        <v>4213</v>
      </c>
      <c r="U156" s="1" t="s">
        <v>17</v>
      </c>
      <c r="V156" s="1" t="s">
        <v>475</v>
      </c>
      <c r="W156" s="133">
        <f t="shared" si="29"/>
        <v>45919.636053240742</v>
      </c>
      <c r="X156" s="134">
        <f t="shared" si="21"/>
        <v>4</v>
      </c>
      <c r="Y156" s="134">
        <f t="shared" ca="1" si="22"/>
        <v>26.363946759258397</v>
      </c>
      <c r="Z156" s="134">
        <f t="shared" ca="1" si="23"/>
        <v>20</v>
      </c>
      <c r="AA156" s="134">
        <f t="shared" ca="1" si="24"/>
        <v>6.3639467592583969</v>
      </c>
      <c r="AB156" s="134">
        <f t="shared" ca="1" si="25"/>
        <v>20</v>
      </c>
      <c r="AC156" s="134">
        <f t="shared" ca="1" si="26"/>
        <v>16</v>
      </c>
      <c r="AD156" s="135">
        <f t="shared" ca="1" si="27"/>
        <v>-20.363946759258397</v>
      </c>
      <c r="AE156" s="127" t="str">
        <f t="shared" ca="1" si="28"/>
        <v>VENCIDO</v>
      </c>
    </row>
    <row r="157" spans="1:31" customFormat="1" ht="15" x14ac:dyDescent="0.25">
      <c r="A157" s="110">
        <v>23539888</v>
      </c>
      <c r="B157" s="39" t="e">
        <f>VLOOKUP(A157,[1]BASE!$A:$A,1,0)</f>
        <v>#N/A</v>
      </c>
      <c r="C157" s="39" t="e">
        <f>VLOOKUP(A157,'INGRESO DIARIO'!A:A,1,0)</f>
        <v>#N/A</v>
      </c>
      <c r="D157" s="1" t="s">
        <v>3591</v>
      </c>
      <c r="E157" s="1" t="s">
        <v>19</v>
      </c>
      <c r="F157" s="41">
        <v>45915.70722222222</v>
      </c>
      <c r="G157" s="41">
        <v>45915.707233796296</v>
      </c>
      <c r="H157" s="1">
        <v>1036338520</v>
      </c>
      <c r="I157" s="1" t="s">
        <v>3592</v>
      </c>
      <c r="J157" s="1" t="s">
        <v>3649</v>
      </c>
      <c r="K157" s="1" t="s">
        <v>15</v>
      </c>
      <c r="L157" s="1" t="s">
        <v>3593</v>
      </c>
      <c r="M157" s="1" t="s">
        <v>18</v>
      </c>
      <c r="N157" s="1" t="s">
        <v>22</v>
      </c>
      <c r="O157" s="1"/>
      <c r="P157" s="1"/>
      <c r="Q157" s="43">
        <v>45920</v>
      </c>
      <c r="R157" s="1"/>
      <c r="S157" s="1" t="s">
        <v>23</v>
      </c>
      <c r="T157" s="1" t="s">
        <v>4190</v>
      </c>
      <c r="U157" s="1" t="s">
        <v>17</v>
      </c>
      <c r="V157" s="1" t="s">
        <v>17</v>
      </c>
      <c r="W157" s="133">
        <f t="shared" si="29"/>
        <v>45923.707233796296</v>
      </c>
      <c r="X157" s="134">
        <f t="shared" si="21"/>
        <v>8</v>
      </c>
      <c r="Y157" s="134">
        <f t="shared" ca="1" si="22"/>
        <v>26.29276620370365</v>
      </c>
      <c r="Z157" s="134">
        <f t="shared" ca="1" si="23"/>
        <v>20</v>
      </c>
      <c r="AA157" s="134">
        <f t="shared" ca="1" si="24"/>
        <v>6.2927662037036498</v>
      </c>
      <c r="AB157" s="134">
        <f t="shared" ca="1" si="25"/>
        <v>20</v>
      </c>
      <c r="AC157" s="134">
        <f t="shared" ca="1" si="26"/>
        <v>12</v>
      </c>
      <c r="AD157" s="135">
        <f t="shared" ca="1" si="27"/>
        <v>-16.29276620370365</v>
      </c>
      <c r="AE157" s="127" t="str">
        <f t="shared" ca="1" si="28"/>
        <v>VENCIDO</v>
      </c>
    </row>
    <row r="158" spans="1:31" customFormat="1" ht="15" x14ac:dyDescent="0.25">
      <c r="A158" s="110">
        <v>23474519</v>
      </c>
      <c r="B158" s="39" t="e">
        <f>VLOOKUP(A158,[1]BASE!$A:$A,1,0)</f>
        <v>#N/A</v>
      </c>
      <c r="C158" s="39" t="e">
        <f>VLOOKUP(A158,'INGRESO DIARIO'!A:A,1,0)</f>
        <v>#N/A</v>
      </c>
      <c r="D158" s="40" t="s">
        <v>3870</v>
      </c>
      <c r="E158" s="1" t="s">
        <v>19</v>
      </c>
      <c r="F158" s="41">
        <v>45834.554236111115</v>
      </c>
      <c r="G158" s="41">
        <v>45917.479687500003</v>
      </c>
      <c r="H158" s="1">
        <v>39778478</v>
      </c>
      <c r="I158" s="1" t="s">
        <v>3761</v>
      </c>
      <c r="J158" s="1" t="s">
        <v>3844</v>
      </c>
      <c r="K158" s="1" t="s">
        <v>15</v>
      </c>
      <c r="L158" s="1" t="s">
        <v>3762</v>
      </c>
      <c r="M158" s="1" t="s">
        <v>16</v>
      </c>
      <c r="N158" s="1" t="s">
        <v>20</v>
      </c>
      <c r="O158" s="1"/>
      <c r="P158" s="1" t="s">
        <v>17</v>
      </c>
      <c r="Q158" s="43">
        <v>45920</v>
      </c>
      <c r="R158" s="1"/>
      <c r="S158" s="1" t="s">
        <v>23</v>
      </c>
      <c r="T158" s="1" t="s">
        <v>4164</v>
      </c>
      <c r="U158" s="1"/>
      <c r="V158" s="1"/>
      <c r="W158" s="133">
        <f t="shared" si="29"/>
        <v>45921.479687500003</v>
      </c>
      <c r="X158" s="134">
        <f t="shared" si="21"/>
        <v>4</v>
      </c>
      <c r="Y158" s="134">
        <f t="shared" ca="1" si="22"/>
        <v>24.52031249999709</v>
      </c>
      <c r="Z158" s="134">
        <f t="shared" ca="1" si="23"/>
        <v>18</v>
      </c>
      <c r="AA158" s="134">
        <f t="shared" ca="1" si="24"/>
        <v>6.5203124999970896</v>
      </c>
      <c r="AB158" s="134">
        <f t="shared" ca="1" si="25"/>
        <v>18</v>
      </c>
      <c r="AC158" s="134">
        <f t="shared" ca="1" si="26"/>
        <v>14</v>
      </c>
      <c r="AD158" s="135">
        <f t="shared" ca="1" si="27"/>
        <v>-18.52031249999709</v>
      </c>
      <c r="AE158" s="127" t="str">
        <f t="shared" ca="1" si="28"/>
        <v>VENCIDO</v>
      </c>
    </row>
    <row r="159" spans="1:31" customFormat="1" ht="15" x14ac:dyDescent="0.25">
      <c r="A159" s="110">
        <v>23542607</v>
      </c>
      <c r="B159" s="39" t="e">
        <f>VLOOKUP(A159,[1]BASE!$A:$A,1,0)</f>
        <v>#N/A</v>
      </c>
      <c r="C159" s="39" t="e">
        <f>VLOOKUP(A159,'INGRESO DIARIO'!A:A,1,0)</f>
        <v>#N/A</v>
      </c>
      <c r="D159" s="1" t="s">
        <v>3971</v>
      </c>
      <c r="E159" s="1" t="s">
        <v>19</v>
      </c>
      <c r="F159" s="41">
        <v>45918.457094907404</v>
      </c>
      <c r="G159" s="41">
        <v>45918.457129629627</v>
      </c>
      <c r="H159" s="1">
        <v>43731299</v>
      </c>
      <c r="I159" s="1" t="s">
        <v>3972</v>
      </c>
      <c r="J159" s="1" t="s">
        <v>4054</v>
      </c>
      <c r="K159" s="1" t="s">
        <v>15</v>
      </c>
      <c r="L159" s="1" t="s">
        <v>3973</v>
      </c>
      <c r="M159" s="1" t="s">
        <v>16</v>
      </c>
      <c r="N159" s="1" t="s">
        <v>22</v>
      </c>
      <c r="O159" s="1"/>
      <c r="P159" s="1" t="s">
        <v>17</v>
      </c>
      <c r="Q159" s="43">
        <v>45920</v>
      </c>
      <c r="R159" s="1"/>
      <c r="S159" s="1" t="s">
        <v>23</v>
      </c>
      <c r="T159" s="1" t="s">
        <v>4204</v>
      </c>
      <c r="U159" s="1" t="s">
        <v>17</v>
      </c>
      <c r="V159" s="1" t="s">
        <v>17</v>
      </c>
      <c r="W159" s="133">
        <f t="shared" si="29"/>
        <v>45922.457129629627</v>
      </c>
      <c r="X159" s="134">
        <f t="shared" si="21"/>
        <v>4</v>
      </c>
      <c r="Y159" s="134">
        <f t="shared" ca="1" si="22"/>
        <v>23.542870370372839</v>
      </c>
      <c r="Z159" s="134">
        <f t="shared" ca="1" si="23"/>
        <v>17</v>
      </c>
      <c r="AA159" s="134">
        <f t="shared" ca="1" si="24"/>
        <v>6.5428703703728388</v>
      </c>
      <c r="AB159" s="134">
        <f t="shared" ca="1" si="25"/>
        <v>17</v>
      </c>
      <c r="AC159" s="134">
        <f t="shared" ca="1" si="26"/>
        <v>13</v>
      </c>
      <c r="AD159" s="135">
        <f t="shared" ca="1" si="27"/>
        <v>-17.542870370372839</v>
      </c>
      <c r="AE159" s="127" t="str">
        <f t="shared" ca="1" si="28"/>
        <v>VENCIDO</v>
      </c>
    </row>
    <row r="160" spans="1:31" customFormat="1" ht="15" x14ac:dyDescent="0.25">
      <c r="A160" s="110">
        <v>23542532</v>
      </c>
      <c r="B160" s="39" t="e">
        <f>VLOOKUP(A160,[1]BASE!$A:$A,1,0)</f>
        <v>#N/A</v>
      </c>
      <c r="C160" s="39" t="e">
        <f>VLOOKUP(A160,'INGRESO DIARIO'!A:A,1,0)</f>
        <v>#N/A</v>
      </c>
      <c r="D160" s="40" t="s">
        <v>4085</v>
      </c>
      <c r="E160" s="1" t="s">
        <v>19</v>
      </c>
      <c r="F160" s="41">
        <v>45918.431759259256</v>
      </c>
      <c r="G160" s="41">
        <v>45918.431793981479</v>
      </c>
      <c r="H160" s="1">
        <v>32518422</v>
      </c>
      <c r="I160" s="1" t="s">
        <v>3991</v>
      </c>
      <c r="J160" s="1" t="s">
        <v>4058</v>
      </c>
      <c r="K160" s="1" t="s">
        <v>15</v>
      </c>
      <c r="L160" s="1" t="s">
        <v>3992</v>
      </c>
      <c r="M160" s="1" t="s">
        <v>16</v>
      </c>
      <c r="N160" s="1" t="s">
        <v>22</v>
      </c>
      <c r="O160" s="1"/>
      <c r="P160" s="1" t="s">
        <v>17</v>
      </c>
      <c r="Q160" s="43">
        <v>45920</v>
      </c>
      <c r="R160" s="1"/>
      <c r="S160" s="1" t="s">
        <v>23</v>
      </c>
      <c r="T160" s="1" t="s">
        <v>4206</v>
      </c>
      <c r="U160" s="1" t="s">
        <v>17</v>
      </c>
      <c r="V160" s="1" t="s">
        <v>475</v>
      </c>
      <c r="W160" s="133">
        <f t="shared" si="29"/>
        <v>45922.431793981479</v>
      </c>
      <c r="X160" s="134">
        <f t="shared" si="21"/>
        <v>4</v>
      </c>
      <c r="Y160" s="134">
        <f t="shared" ca="1" si="22"/>
        <v>23.568206018520868</v>
      </c>
      <c r="Z160" s="134">
        <f t="shared" ca="1" si="23"/>
        <v>17</v>
      </c>
      <c r="AA160" s="134">
        <f t="shared" ca="1" si="24"/>
        <v>6.5682060185208684</v>
      </c>
      <c r="AB160" s="134">
        <f t="shared" ca="1" si="25"/>
        <v>17</v>
      </c>
      <c r="AC160" s="134">
        <f t="shared" ca="1" si="26"/>
        <v>13</v>
      </c>
      <c r="AD160" s="135">
        <f t="shared" ca="1" si="27"/>
        <v>-17.568206018520868</v>
      </c>
      <c r="AE160" s="127" t="str">
        <f t="shared" ca="1" si="28"/>
        <v>VENCIDO</v>
      </c>
    </row>
    <row r="161" spans="1:31" customFormat="1" ht="15" x14ac:dyDescent="0.25">
      <c r="A161" s="110">
        <v>23542768</v>
      </c>
      <c r="B161" s="39" t="e">
        <f>VLOOKUP(A161,[1]BASE!$A:$A,1,0)</f>
        <v>#N/A</v>
      </c>
      <c r="C161" s="39" t="e">
        <f>VLOOKUP(A161,'INGRESO DIARIO'!A:A,1,0)</f>
        <v>#N/A</v>
      </c>
      <c r="D161" s="40" t="s">
        <v>4086</v>
      </c>
      <c r="E161" s="1" t="s">
        <v>19</v>
      </c>
      <c r="F161" s="41">
        <v>45918.565636574072</v>
      </c>
      <c r="G161" s="41">
        <v>45918.565671296295</v>
      </c>
      <c r="H161" s="1">
        <v>43917584</v>
      </c>
      <c r="I161" s="1" t="s">
        <v>3993</v>
      </c>
      <c r="J161" s="1" t="s">
        <v>4059</v>
      </c>
      <c r="K161" s="1" t="s">
        <v>15</v>
      </c>
      <c r="L161" s="1" t="s">
        <v>3994</v>
      </c>
      <c r="M161" s="1" t="s">
        <v>16</v>
      </c>
      <c r="N161" s="1" t="s">
        <v>22</v>
      </c>
      <c r="O161" s="1"/>
      <c r="P161" s="43"/>
      <c r="Q161" s="43">
        <v>45920</v>
      </c>
      <c r="R161" s="1"/>
      <c r="S161" s="1" t="s">
        <v>23</v>
      </c>
      <c r="T161" s="1" t="s">
        <v>3907</v>
      </c>
      <c r="U161" s="1" t="s">
        <v>17</v>
      </c>
      <c r="V161" s="1" t="s">
        <v>475</v>
      </c>
      <c r="W161" s="133">
        <f t="shared" si="29"/>
        <v>45922.565671296295</v>
      </c>
      <c r="X161" s="134">
        <f t="shared" si="21"/>
        <v>4</v>
      </c>
      <c r="Y161" s="134">
        <f t="shared" ca="1" si="22"/>
        <v>23.434328703704523</v>
      </c>
      <c r="Z161" s="134">
        <f t="shared" ca="1" si="23"/>
        <v>17</v>
      </c>
      <c r="AA161" s="134">
        <f t="shared" ca="1" si="24"/>
        <v>6.4343287037045229</v>
      </c>
      <c r="AB161" s="134">
        <f t="shared" ca="1" si="25"/>
        <v>17</v>
      </c>
      <c r="AC161" s="134">
        <f t="shared" ca="1" si="26"/>
        <v>13</v>
      </c>
      <c r="AD161" s="135">
        <f t="shared" ca="1" si="27"/>
        <v>-17.434328703704523</v>
      </c>
      <c r="AE161" s="127" t="str">
        <f t="shared" ca="1" si="28"/>
        <v>VENCIDO</v>
      </c>
    </row>
    <row r="162" spans="1:31" customFormat="1" ht="15" x14ac:dyDescent="0.25">
      <c r="A162" s="110">
        <v>23222420</v>
      </c>
      <c r="B162" s="39" t="e">
        <f>VLOOKUP(A162,[1]BASE!$A:$A,1,0)</f>
        <v>#N/A</v>
      </c>
      <c r="C162" s="39" t="e">
        <f>VLOOKUP(A162,'INGRESO DIARIO'!A:A,1,0)</f>
        <v>#N/A</v>
      </c>
      <c r="D162" s="1" t="s">
        <v>4016</v>
      </c>
      <c r="E162" s="1" t="s">
        <v>19</v>
      </c>
      <c r="F162" s="41">
        <v>45558.617534722223</v>
      </c>
      <c r="G162" s="41">
        <v>45918.485497685186</v>
      </c>
      <c r="H162" s="1">
        <v>71741931</v>
      </c>
      <c r="I162" s="1" t="s">
        <v>4017</v>
      </c>
      <c r="J162" s="1" t="s">
        <v>4066</v>
      </c>
      <c r="K162" s="1" t="s">
        <v>15</v>
      </c>
      <c r="L162" s="1" t="s">
        <v>4018</v>
      </c>
      <c r="M162" s="1" t="s">
        <v>18</v>
      </c>
      <c r="N162" s="1" t="s">
        <v>22</v>
      </c>
      <c r="O162" s="1"/>
      <c r="P162" s="1" t="s">
        <v>17</v>
      </c>
      <c r="Q162" s="43">
        <v>45920</v>
      </c>
      <c r="R162" s="1"/>
      <c r="S162" s="1" t="s">
        <v>23</v>
      </c>
      <c r="T162" s="1" t="s">
        <v>4185</v>
      </c>
      <c r="U162" s="1" t="s">
        <v>17</v>
      </c>
      <c r="V162" s="1" t="s">
        <v>17</v>
      </c>
      <c r="W162" s="133">
        <f t="shared" si="29"/>
        <v>45926.485497685186</v>
      </c>
      <c r="X162" s="134">
        <f t="shared" si="21"/>
        <v>8</v>
      </c>
      <c r="Y162" s="134">
        <f t="shared" ca="1" si="22"/>
        <v>23.514502314814308</v>
      </c>
      <c r="Z162" s="134">
        <f t="shared" ca="1" si="23"/>
        <v>17</v>
      </c>
      <c r="AA162" s="134">
        <f t="shared" ca="1" si="24"/>
        <v>6.5145023148143082</v>
      </c>
      <c r="AB162" s="134">
        <f t="shared" ca="1" si="25"/>
        <v>17</v>
      </c>
      <c r="AC162" s="134">
        <f t="shared" ca="1" si="26"/>
        <v>9</v>
      </c>
      <c r="AD162" s="135">
        <f t="shared" ca="1" si="27"/>
        <v>-13.514502314814308</v>
      </c>
      <c r="AE162" s="127" t="str">
        <f t="shared" ca="1" si="28"/>
        <v>VENCIDO</v>
      </c>
    </row>
    <row r="163" spans="1:31" customFormat="1" ht="15" x14ac:dyDescent="0.25">
      <c r="A163" s="110">
        <v>23159367</v>
      </c>
      <c r="B163" s="39" t="e">
        <f>VLOOKUP(A163,[1]BASE!$A:$A,1,0)</f>
        <v>#N/A</v>
      </c>
      <c r="C163" s="39" t="e">
        <f>VLOOKUP(A163,'INGRESO DIARIO'!A:A,1,0)</f>
        <v>#N/A</v>
      </c>
      <c r="D163" s="1" t="s">
        <v>4034</v>
      </c>
      <c r="E163" s="1" t="s">
        <v>19</v>
      </c>
      <c r="F163" s="41">
        <v>45490.797002314815</v>
      </c>
      <c r="G163" s="41">
        <v>45918.473124999997</v>
      </c>
      <c r="H163" s="1">
        <v>1128466899</v>
      </c>
      <c r="I163" s="1" t="s">
        <v>4035</v>
      </c>
      <c r="J163" s="1" t="s">
        <v>4068</v>
      </c>
      <c r="K163" s="1" t="s">
        <v>15</v>
      </c>
      <c r="L163" s="1" t="s">
        <v>4036</v>
      </c>
      <c r="M163" s="1" t="s">
        <v>18</v>
      </c>
      <c r="N163" s="1" t="s">
        <v>22</v>
      </c>
      <c r="O163" s="1"/>
      <c r="P163" s="1" t="s">
        <v>17</v>
      </c>
      <c r="Q163" s="43">
        <v>45920</v>
      </c>
      <c r="R163" s="1"/>
      <c r="S163" s="1" t="s">
        <v>23</v>
      </c>
      <c r="T163" s="1" t="s">
        <v>4191</v>
      </c>
      <c r="U163" s="1" t="s">
        <v>17</v>
      </c>
      <c r="V163" s="1" t="s">
        <v>17</v>
      </c>
      <c r="W163" s="133">
        <f t="shared" si="29"/>
        <v>45926.473124999997</v>
      </c>
      <c r="X163" s="134">
        <f t="shared" si="21"/>
        <v>8</v>
      </c>
      <c r="Y163" s="134">
        <f t="shared" ca="1" si="22"/>
        <v>23.526875000003201</v>
      </c>
      <c r="Z163" s="134">
        <f t="shared" ca="1" si="23"/>
        <v>17</v>
      </c>
      <c r="AA163" s="134">
        <f t="shared" ca="1" si="24"/>
        <v>6.5268750000032014</v>
      </c>
      <c r="AB163" s="134">
        <f t="shared" ca="1" si="25"/>
        <v>17</v>
      </c>
      <c r="AC163" s="134">
        <f t="shared" ca="1" si="26"/>
        <v>9</v>
      </c>
      <c r="AD163" s="135">
        <f t="shared" ca="1" si="27"/>
        <v>-13.526875000003201</v>
      </c>
      <c r="AE163" s="127" t="str">
        <f t="shared" ca="1" si="28"/>
        <v>VENCIDO</v>
      </c>
    </row>
    <row r="164" spans="1:31" customFormat="1" ht="15" x14ac:dyDescent="0.25">
      <c r="A164" s="126">
        <v>23527894</v>
      </c>
      <c r="B164" s="128" t="e">
        <f>VLOOKUP(A164,[1]BASE!$A:$A,1,0)</f>
        <v>#N/A</v>
      </c>
      <c r="C164" s="128" t="e">
        <f>VLOOKUP(A164,'INGRESO DIARIO'!A:A,1,0)</f>
        <v>#N/A</v>
      </c>
      <c r="D164" s="129" t="s">
        <v>2638</v>
      </c>
      <c r="E164" s="129" t="s">
        <v>409</v>
      </c>
      <c r="F164" s="130">
        <v>45901.562858796293</v>
      </c>
      <c r="G164" s="130">
        <v>45901.906550925924</v>
      </c>
      <c r="H164" s="129">
        <v>1036131373</v>
      </c>
      <c r="I164" s="129" t="s">
        <v>2636</v>
      </c>
      <c r="J164" s="129" t="s">
        <v>2917</v>
      </c>
      <c r="K164" s="129" t="s">
        <v>15</v>
      </c>
      <c r="L164" s="129" t="s">
        <v>2640</v>
      </c>
      <c r="M164" s="129" t="s">
        <v>18</v>
      </c>
      <c r="N164" s="129" t="s">
        <v>26</v>
      </c>
      <c r="O164" s="129"/>
      <c r="P164" s="129" t="s">
        <v>763</v>
      </c>
      <c r="Q164" s="132">
        <v>45920</v>
      </c>
      <c r="R164" s="129"/>
      <c r="S164" s="129" t="s">
        <v>753</v>
      </c>
      <c r="T164" s="129" t="s">
        <v>4130</v>
      </c>
      <c r="U164" s="129"/>
      <c r="V164" s="129"/>
      <c r="W164" s="133">
        <f t="shared" si="29"/>
        <v>45909.906550925924</v>
      </c>
      <c r="X164" s="134">
        <f t="shared" si="21"/>
        <v>8</v>
      </c>
      <c r="Y164" s="134">
        <f t="shared" ca="1" si="22"/>
        <v>40.093449074076489</v>
      </c>
      <c r="Z164" s="134">
        <f t="shared" ca="1" si="23"/>
        <v>30</v>
      </c>
      <c r="AA164" s="134">
        <f t="shared" ca="1" si="24"/>
        <v>10.093449074076489</v>
      </c>
      <c r="AB164" s="134">
        <f t="shared" ca="1" si="25"/>
        <v>30</v>
      </c>
      <c r="AC164" s="134">
        <f t="shared" ca="1" si="26"/>
        <v>22</v>
      </c>
      <c r="AD164" s="135">
        <f t="shared" ca="1" si="27"/>
        <v>-30.093449074076489</v>
      </c>
      <c r="AE164" s="127" t="str">
        <f t="shared" si="28"/>
        <v>EJECUTADO</v>
      </c>
    </row>
    <row r="165" spans="1:31" customFormat="1" ht="15" x14ac:dyDescent="0.25">
      <c r="A165" s="126">
        <v>23507809</v>
      </c>
      <c r="B165" s="128" t="e">
        <f>VLOOKUP(A165,[1]BASE!$A:$A,1,0)</f>
        <v>#N/A</v>
      </c>
      <c r="C165" s="128" t="e">
        <f>VLOOKUP(A165,'INGRESO DIARIO'!A:A,1,0)</f>
        <v>#N/A</v>
      </c>
      <c r="D165" s="129" t="s">
        <v>1654</v>
      </c>
      <c r="E165" s="129" t="s">
        <v>409</v>
      </c>
      <c r="F165" s="130">
        <v>45880.370370370372</v>
      </c>
      <c r="G165" s="130">
        <v>45901.906944444447</v>
      </c>
      <c r="H165" s="129">
        <v>71493800</v>
      </c>
      <c r="I165" s="129" t="s">
        <v>1652</v>
      </c>
      <c r="J165" s="129" t="s">
        <v>2756</v>
      </c>
      <c r="K165" s="129" t="s">
        <v>15</v>
      </c>
      <c r="L165" s="129" t="s">
        <v>1656</v>
      </c>
      <c r="M165" s="129" t="s">
        <v>16</v>
      </c>
      <c r="N165" s="129" t="s">
        <v>26</v>
      </c>
      <c r="O165" s="129"/>
      <c r="P165" s="129" t="s">
        <v>763</v>
      </c>
      <c r="Q165" s="132">
        <v>45920</v>
      </c>
      <c r="R165" s="129"/>
      <c r="S165" s="129" t="s">
        <v>753</v>
      </c>
      <c r="T165" s="129" t="s">
        <v>3727</v>
      </c>
      <c r="U165" s="129"/>
      <c r="V165" s="129"/>
      <c r="W165" s="133">
        <f t="shared" si="29"/>
        <v>45905.906944444447</v>
      </c>
      <c r="X165" s="134">
        <f t="shared" si="21"/>
        <v>4</v>
      </c>
      <c r="Y165" s="134">
        <f t="shared" ca="1" si="22"/>
        <v>40.093055555553292</v>
      </c>
      <c r="Z165" s="134">
        <f t="shared" ca="1" si="23"/>
        <v>30</v>
      </c>
      <c r="AA165" s="134">
        <f t="shared" ca="1" si="24"/>
        <v>10.093055555553292</v>
      </c>
      <c r="AB165" s="134">
        <f t="shared" ca="1" si="25"/>
        <v>30</v>
      </c>
      <c r="AC165" s="134">
        <f t="shared" ca="1" si="26"/>
        <v>26</v>
      </c>
      <c r="AD165" s="135">
        <f t="shared" ca="1" si="27"/>
        <v>-34.093055555553292</v>
      </c>
      <c r="AE165" s="127" t="str">
        <f t="shared" si="28"/>
        <v>EJECUTADO</v>
      </c>
    </row>
    <row r="166" spans="1:31" customFormat="1" ht="15" x14ac:dyDescent="0.25">
      <c r="A166" s="126">
        <v>23516763</v>
      </c>
      <c r="B166" s="128" t="e">
        <f>VLOOKUP(A166,[1]BASE!$A:$A,1,0)</f>
        <v>#N/A</v>
      </c>
      <c r="C166" s="128" t="e">
        <f>VLOOKUP(A166,'INGRESO DIARIO'!A:A,1,0)</f>
        <v>#N/A</v>
      </c>
      <c r="D166" s="129" t="s">
        <v>1860</v>
      </c>
      <c r="E166" s="129" t="s">
        <v>409</v>
      </c>
      <c r="F166" s="130">
        <v>45891.698136574072</v>
      </c>
      <c r="G166" s="130">
        <v>45901.906666666669</v>
      </c>
      <c r="H166" s="129">
        <v>1234992377</v>
      </c>
      <c r="I166" s="129" t="s">
        <v>1859</v>
      </c>
      <c r="J166" s="129" t="s">
        <v>2756</v>
      </c>
      <c r="K166" s="129" t="s">
        <v>15</v>
      </c>
      <c r="L166" s="129" t="s">
        <v>1862</v>
      </c>
      <c r="M166" s="129" t="s">
        <v>16</v>
      </c>
      <c r="N166" s="129" t="s">
        <v>26</v>
      </c>
      <c r="O166" s="129"/>
      <c r="P166" s="129" t="s">
        <v>763</v>
      </c>
      <c r="Q166" s="132">
        <v>45920</v>
      </c>
      <c r="R166" s="129"/>
      <c r="S166" s="129" t="s">
        <v>753</v>
      </c>
      <c r="T166" s="129" t="s">
        <v>3723</v>
      </c>
      <c r="U166" s="129"/>
      <c r="V166" s="129"/>
      <c r="W166" s="133">
        <f t="shared" si="29"/>
        <v>45905.906666666669</v>
      </c>
      <c r="X166" s="134">
        <f t="shared" si="21"/>
        <v>4</v>
      </c>
      <c r="Y166" s="134">
        <f t="shared" ca="1" si="22"/>
        <v>40.09333333333052</v>
      </c>
      <c r="Z166" s="134">
        <f t="shared" ca="1" si="23"/>
        <v>30</v>
      </c>
      <c r="AA166" s="134">
        <f t="shared" ca="1" si="24"/>
        <v>10.09333333333052</v>
      </c>
      <c r="AB166" s="134">
        <f t="shared" ca="1" si="25"/>
        <v>30</v>
      </c>
      <c r="AC166" s="134">
        <f t="shared" ca="1" si="26"/>
        <v>26</v>
      </c>
      <c r="AD166" s="135">
        <f t="shared" ca="1" si="27"/>
        <v>-34.09333333333052</v>
      </c>
      <c r="AE166" s="127" t="str">
        <f t="shared" si="28"/>
        <v>EJECUTADO</v>
      </c>
    </row>
    <row r="167" spans="1:31" customFormat="1" ht="15" x14ac:dyDescent="0.25">
      <c r="A167" s="110">
        <v>23540410</v>
      </c>
      <c r="B167" s="39" t="e">
        <f>VLOOKUP(A167,[1]BASE!$A:$A,1,0)</f>
        <v>#N/A</v>
      </c>
      <c r="C167" s="39" t="e">
        <f>VLOOKUP(A167,'INGRESO DIARIO'!A:A,1,0)</f>
        <v>#N/A</v>
      </c>
      <c r="D167" s="1" t="s">
        <v>3594</v>
      </c>
      <c r="E167" s="1" t="s">
        <v>19</v>
      </c>
      <c r="F167" s="41">
        <v>45916.375011574077</v>
      </c>
      <c r="G167" s="41">
        <v>45916.375752314816</v>
      </c>
      <c r="H167" s="1">
        <v>1128465324</v>
      </c>
      <c r="I167" s="1" t="s">
        <v>3595</v>
      </c>
      <c r="J167" s="1" t="s">
        <v>3650</v>
      </c>
      <c r="K167" s="1" t="s">
        <v>15</v>
      </c>
      <c r="L167" s="1" t="s">
        <v>3596</v>
      </c>
      <c r="M167" s="1" t="s">
        <v>18</v>
      </c>
      <c r="N167" s="1" t="s">
        <v>22</v>
      </c>
      <c r="O167" s="1"/>
      <c r="P167" s="1" t="s">
        <v>3251</v>
      </c>
      <c r="Q167" s="43">
        <v>45920</v>
      </c>
      <c r="R167" s="1"/>
      <c r="S167" s="1" t="s">
        <v>753</v>
      </c>
      <c r="T167" s="1" t="s">
        <v>3890</v>
      </c>
      <c r="U167" s="1" t="s">
        <v>17</v>
      </c>
      <c r="V167" s="1" t="s">
        <v>17</v>
      </c>
      <c r="W167" s="133">
        <f t="shared" si="29"/>
        <v>45924.375752314816</v>
      </c>
      <c r="X167" s="134">
        <f t="shared" si="21"/>
        <v>8</v>
      </c>
      <c r="Y167" s="134">
        <f t="shared" ca="1" si="22"/>
        <v>25.624247685183946</v>
      </c>
      <c r="Z167" s="134">
        <f t="shared" ca="1" si="23"/>
        <v>19</v>
      </c>
      <c r="AA167" s="134">
        <f t="shared" ca="1" si="24"/>
        <v>6.6242476851839456</v>
      </c>
      <c r="AB167" s="134">
        <f t="shared" ca="1" si="25"/>
        <v>19</v>
      </c>
      <c r="AC167" s="134">
        <f t="shared" ca="1" si="26"/>
        <v>11</v>
      </c>
      <c r="AD167" s="135">
        <f t="shared" ca="1" si="27"/>
        <v>-15.624247685183946</v>
      </c>
      <c r="AE167" s="127" t="str">
        <f t="shared" si="28"/>
        <v>EJECUTADO</v>
      </c>
    </row>
    <row r="168" spans="1:31" customFormat="1" ht="15" x14ac:dyDescent="0.25">
      <c r="A168" s="126">
        <v>23514430</v>
      </c>
      <c r="B168" s="128" t="e">
        <f>VLOOKUP(A168,[1]BASE!$A:$A,1,0)</f>
        <v>#N/A</v>
      </c>
      <c r="C168" s="128" t="e">
        <f>VLOOKUP(A168,'INGRESO DIARIO'!A:A,1,0)</f>
        <v>#N/A</v>
      </c>
      <c r="D168" s="129" t="s">
        <v>1770</v>
      </c>
      <c r="E168" s="129" t="s">
        <v>19</v>
      </c>
      <c r="F168" s="130">
        <v>45899.365474537037</v>
      </c>
      <c r="G168" s="130">
        <v>45901.906701388885</v>
      </c>
      <c r="H168" s="129">
        <v>32140424</v>
      </c>
      <c r="I168" s="129" t="s">
        <v>1768</v>
      </c>
      <c r="J168" s="129" t="s">
        <v>2775</v>
      </c>
      <c r="K168" s="129" t="s">
        <v>15</v>
      </c>
      <c r="L168" s="129" t="s">
        <v>1772</v>
      </c>
      <c r="M168" s="129" t="s">
        <v>18</v>
      </c>
      <c r="N168" s="129" t="s">
        <v>22</v>
      </c>
      <c r="O168" s="129"/>
      <c r="P168" s="129" t="s">
        <v>3251</v>
      </c>
      <c r="Q168" s="132">
        <v>45920</v>
      </c>
      <c r="R168" s="129"/>
      <c r="S168" s="129" t="s">
        <v>753</v>
      </c>
      <c r="T168" s="129" t="s">
        <v>3693</v>
      </c>
      <c r="U168" s="129"/>
      <c r="V168" s="129"/>
      <c r="W168" s="133">
        <f t="shared" si="29"/>
        <v>45909.906701388885</v>
      </c>
      <c r="X168" s="134">
        <f t="shared" si="21"/>
        <v>8</v>
      </c>
      <c r="Y168" s="134">
        <f t="shared" ca="1" si="22"/>
        <v>40.093298611114733</v>
      </c>
      <c r="Z168" s="134">
        <f t="shared" ca="1" si="23"/>
        <v>30</v>
      </c>
      <c r="AA168" s="134">
        <f t="shared" ca="1" si="24"/>
        <v>10.093298611114733</v>
      </c>
      <c r="AB168" s="134">
        <f t="shared" ca="1" si="25"/>
        <v>30</v>
      </c>
      <c r="AC168" s="134">
        <f t="shared" ca="1" si="26"/>
        <v>22</v>
      </c>
      <c r="AD168" s="135">
        <f t="shared" ca="1" si="27"/>
        <v>-30.093298611114733</v>
      </c>
      <c r="AE168" s="127" t="str">
        <f t="shared" si="28"/>
        <v>EJECUTADO</v>
      </c>
    </row>
    <row r="169" spans="1:31" customFormat="1" ht="15" x14ac:dyDescent="0.25">
      <c r="A169" s="126">
        <v>23524648</v>
      </c>
      <c r="B169" s="128" t="e">
        <f>VLOOKUP(A169,[1]BASE!$A:$A,1,0)</f>
        <v>#N/A</v>
      </c>
      <c r="C169" s="128" t="e">
        <f>VLOOKUP(A169,'INGRESO DIARIO'!A:A,1,0)</f>
        <v>#N/A</v>
      </c>
      <c r="D169" s="129" t="s">
        <v>2339</v>
      </c>
      <c r="E169" s="129" t="s">
        <v>19</v>
      </c>
      <c r="F169" s="130">
        <v>45896.658668981479</v>
      </c>
      <c r="G169" s="130">
        <v>45901.90697916667</v>
      </c>
      <c r="H169" s="129">
        <v>98772580</v>
      </c>
      <c r="I169" s="129" t="s">
        <v>2337</v>
      </c>
      <c r="J169" s="129" t="s">
        <v>2871</v>
      </c>
      <c r="K169" s="129" t="s">
        <v>15</v>
      </c>
      <c r="L169" s="129" t="s">
        <v>2341</v>
      </c>
      <c r="M169" s="129" t="s">
        <v>18</v>
      </c>
      <c r="N169" s="129" t="s">
        <v>22</v>
      </c>
      <c r="O169" s="129"/>
      <c r="P169" s="129" t="s">
        <v>3251</v>
      </c>
      <c r="Q169" s="132">
        <v>45920</v>
      </c>
      <c r="R169" s="129"/>
      <c r="S169" s="129" t="s">
        <v>753</v>
      </c>
      <c r="T169" s="129" t="s">
        <v>3696</v>
      </c>
      <c r="U169" s="129"/>
      <c r="V169" s="129"/>
      <c r="W169" s="133">
        <f t="shared" si="29"/>
        <v>45909.90697916667</v>
      </c>
      <c r="X169" s="134">
        <f t="shared" si="21"/>
        <v>8</v>
      </c>
      <c r="Y169" s="134">
        <f t="shared" ca="1" si="22"/>
        <v>40.093020833330229</v>
      </c>
      <c r="Z169" s="134">
        <f t="shared" ca="1" si="23"/>
        <v>30</v>
      </c>
      <c r="AA169" s="134">
        <f t="shared" ca="1" si="24"/>
        <v>10.093020833330229</v>
      </c>
      <c r="AB169" s="134">
        <f t="shared" ca="1" si="25"/>
        <v>30</v>
      </c>
      <c r="AC169" s="134">
        <f t="shared" ca="1" si="26"/>
        <v>22</v>
      </c>
      <c r="AD169" s="135">
        <f t="shared" ca="1" si="27"/>
        <v>-30.093020833330229</v>
      </c>
      <c r="AE169" s="127" t="str">
        <f t="shared" si="28"/>
        <v>EJECUTADO</v>
      </c>
    </row>
    <row r="170" spans="1:31" customFormat="1" ht="15" x14ac:dyDescent="0.25">
      <c r="A170" s="110">
        <v>23516464</v>
      </c>
      <c r="B170" s="39" t="e">
        <f>VLOOKUP(A170,[1]BASE!$A:$A,1,0)</f>
        <v>#N/A</v>
      </c>
      <c r="C170" s="39" t="e">
        <f>VLOOKUP(A170,'INGRESO DIARIO'!A:A,1,0)</f>
        <v>#N/A</v>
      </c>
      <c r="D170" s="40" t="s">
        <v>4090</v>
      </c>
      <c r="E170" s="1" t="s">
        <v>19</v>
      </c>
      <c r="F170" s="41">
        <v>45888.701261574075</v>
      </c>
      <c r="G170" s="41">
        <v>45895.673159722224</v>
      </c>
      <c r="H170" s="1">
        <v>1128483990</v>
      </c>
      <c r="I170" s="1" t="s">
        <v>4007</v>
      </c>
      <c r="J170" s="1" t="s">
        <v>4063</v>
      </c>
      <c r="K170" s="1" t="s">
        <v>15</v>
      </c>
      <c r="L170" s="1" t="s">
        <v>4008</v>
      </c>
      <c r="M170" s="1" t="s">
        <v>16</v>
      </c>
      <c r="N170" s="1" t="s">
        <v>22</v>
      </c>
      <c r="O170" s="1"/>
      <c r="P170" s="1" t="s">
        <v>66</v>
      </c>
      <c r="Q170" s="43">
        <v>45920</v>
      </c>
      <c r="R170" s="1"/>
      <c r="S170" s="1" t="s">
        <v>753</v>
      </c>
      <c r="T170" s="1" t="s">
        <v>4144</v>
      </c>
      <c r="U170" s="1" t="s">
        <v>17</v>
      </c>
      <c r="V170" s="1" t="s">
        <v>17</v>
      </c>
      <c r="W170" s="133">
        <f t="shared" si="29"/>
        <v>45899.673159722224</v>
      </c>
      <c r="X170" s="134">
        <f t="shared" si="21"/>
        <v>4</v>
      </c>
      <c r="Y170" s="134">
        <f t="shared" ca="1" si="22"/>
        <v>46.326840277775773</v>
      </c>
      <c r="Z170" s="134">
        <f t="shared" ca="1" si="23"/>
        <v>34</v>
      </c>
      <c r="AA170" s="134">
        <f t="shared" ca="1" si="24"/>
        <v>12.326840277775773</v>
      </c>
      <c r="AB170" s="134">
        <f t="shared" ca="1" si="25"/>
        <v>34</v>
      </c>
      <c r="AC170" s="134">
        <f t="shared" ca="1" si="26"/>
        <v>30</v>
      </c>
      <c r="AD170" s="135">
        <f t="shared" ca="1" si="27"/>
        <v>-40.326840277775773</v>
      </c>
      <c r="AE170" s="127" t="str">
        <f t="shared" si="28"/>
        <v>EJECUTADO</v>
      </c>
    </row>
    <row r="171" spans="1:31" customFormat="1" ht="15" x14ac:dyDescent="0.25">
      <c r="A171" s="110">
        <v>23539020</v>
      </c>
      <c r="B171" s="39" t="e">
        <f>VLOOKUP(A171,[1]BASE!$A:$A,1,0)</f>
        <v>#N/A</v>
      </c>
      <c r="C171" s="39" t="e">
        <f>VLOOKUP(A171,'INGRESO DIARIO'!A:A,1,0)</f>
        <v>#N/A</v>
      </c>
      <c r="D171" s="40" t="s">
        <v>3923</v>
      </c>
      <c r="E171" s="1" t="s">
        <v>19</v>
      </c>
      <c r="F171" s="41">
        <v>45915.282210648147</v>
      </c>
      <c r="G171" s="41">
        <v>45915.28224537037</v>
      </c>
      <c r="H171" s="1">
        <v>43911444</v>
      </c>
      <c r="I171" s="1" t="s">
        <v>270</v>
      </c>
      <c r="J171" s="1" t="s">
        <v>351</v>
      </c>
      <c r="K171" s="1" t="s">
        <v>15</v>
      </c>
      <c r="L171" s="1" t="s">
        <v>3353</v>
      </c>
      <c r="M171" s="1" t="s">
        <v>16</v>
      </c>
      <c r="N171" s="1" t="s">
        <v>22</v>
      </c>
      <c r="O171" s="1"/>
      <c r="P171" s="1" t="s">
        <v>66</v>
      </c>
      <c r="Q171" s="43">
        <v>45920</v>
      </c>
      <c r="R171" s="1"/>
      <c r="S171" s="1" t="s">
        <v>753</v>
      </c>
      <c r="T171" s="133" t="s">
        <v>3924</v>
      </c>
      <c r="U171" s="1" t="s">
        <v>17</v>
      </c>
      <c r="V171" s="1" t="s">
        <v>475</v>
      </c>
      <c r="W171" s="133">
        <f t="shared" si="29"/>
        <v>45919.28224537037</v>
      </c>
      <c r="X171" s="134">
        <f t="shared" si="21"/>
        <v>4</v>
      </c>
      <c r="Y171" s="134">
        <f t="shared" ca="1" si="22"/>
        <v>26.717754629629781</v>
      </c>
      <c r="Z171" s="134">
        <f t="shared" ca="1" si="23"/>
        <v>20</v>
      </c>
      <c r="AA171" s="134">
        <f t="shared" ca="1" si="24"/>
        <v>6.7177546296297805</v>
      </c>
      <c r="AB171" s="134">
        <f t="shared" ca="1" si="25"/>
        <v>20</v>
      </c>
      <c r="AC171" s="134">
        <f t="shared" ca="1" si="26"/>
        <v>16</v>
      </c>
      <c r="AD171" s="135">
        <f t="shared" ca="1" si="27"/>
        <v>-20.717754629629781</v>
      </c>
      <c r="AE171" s="127" t="str">
        <f t="shared" si="28"/>
        <v>EJECUTADO</v>
      </c>
    </row>
    <row r="172" spans="1:31" customFormat="1" ht="15" x14ac:dyDescent="0.25">
      <c r="A172" s="110">
        <v>23538599</v>
      </c>
      <c r="B172" s="39" t="e">
        <f>VLOOKUP(A172,[1]BASE!$A:$A,1,0)</f>
        <v>#N/A</v>
      </c>
      <c r="C172" s="39" t="e">
        <f>VLOOKUP(A172,'INGRESO DIARIO'!A:A,1,0)</f>
        <v>#N/A</v>
      </c>
      <c r="D172" s="40" t="s">
        <v>3729</v>
      </c>
      <c r="E172" s="1" t="s">
        <v>19</v>
      </c>
      <c r="F172" s="41">
        <v>45913.687002314815</v>
      </c>
      <c r="G172" s="41">
        <v>45913.687048611115</v>
      </c>
      <c r="H172" s="1">
        <v>1007055611</v>
      </c>
      <c r="I172" s="1" t="s">
        <v>3349</v>
      </c>
      <c r="J172" s="1" t="s">
        <v>3431</v>
      </c>
      <c r="K172" s="1" t="s">
        <v>15</v>
      </c>
      <c r="L172" s="1" t="s">
        <v>3350</v>
      </c>
      <c r="M172" s="1" t="s">
        <v>16</v>
      </c>
      <c r="N172" s="1" t="s">
        <v>22</v>
      </c>
      <c r="O172" s="1"/>
      <c r="P172" s="1" t="s">
        <v>66</v>
      </c>
      <c r="Q172" s="43">
        <v>45920</v>
      </c>
      <c r="R172" s="1"/>
      <c r="S172" s="1" t="s">
        <v>753</v>
      </c>
      <c r="T172" s="43" t="s">
        <v>3728</v>
      </c>
      <c r="U172" s="1" t="s">
        <v>17</v>
      </c>
      <c r="V172" s="1" t="s">
        <v>17</v>
      </c>
      <c r="W172" s="133">
        <f t="shared" si="29"/>
        <v>45917.687048611115</v>
      </c>
      <c r="X172" s="134">
        <f t="shared" si="21"/>
        <v>4</v>
      </c>
      <c r="Y172" s="134">
        <f t="shared" ca="1" si="22"/>
        <v>28.312951388885267</v>
      </c>
      <c r="Z172" s="134">
        <f t="shared" ca="1" si="23"/>
        <v>20</v>
      </c>
      <c r="AA172" s="134">
        <f t="shared" ca="1" si="24"/>
        <v>8.3129513888852671</v>
      </c>
      <c r="AB172" s="134">
        <f t="shared" ca="1" si="25"/>
        <v>20</v>
      </c>
      <c r="AC172" s="134">
        <f t="shared" ca="1" si="26"/>
        <v>16</v>
      </c>
      <c r="AD172" s="135">
        <f t="shared" ca="1" si="27"/>
        <v>-22.312951388885267</v>
      </c>
      <c r="AE172" s="127" t="str">
        <f t="shared" si="28"/>
        <v>EJECUTADO</v>
      </c>
    </row>
    <row r="173" spans="1:31" customFormat="1" ht="15" x14ac:dyDescent="0.25">
      <c r="A173" s="126">
        <v>23433281</v>
      </c>
      <c r="B173" s="128" t="e">
        <f>VLOOKUP(A173,[1]BASE!$A:$A,1,0)</f>
        <v>#N/A</v>
      </c>
      <c r="C173" s="128" t="e">
        <f>VLOOKUP(A173,'INGRESO DIARIO'!A:A,1,0)</f>
        <v>#N/A</v>
      </c>
      <c r="D173" s="136" t="s">
        <v>3075</v>
      </c>
      <c r="E173" s="129" t="s">
        <v>19</v>
      </c>
      <c r="F173" s="130">
        <v>45785.510671296295</v>
      </c>
      <c r="G173" s="130">
        <v>45901.906793981485</v>
      </c>
      <c r="H173" s="129">
        <v>42759502</v>
      </c>
      <c r="I173" s="129" t="s">
        <v>1438</v>
      </c>
      <c r="J173" s="129" t="s">
        <v>2720</v>
      </c>
      <c r="K173" s="129" t="s">
        <v>15</v>
      </c>
      <c r="L173" s="129" t="s">
        <v>1442</v>
      </c>
      <c r="M173" s="129" t="s">
        <v>16</v>
      </c>
      <c r="N173" s="129" t="s">
        <v>22</v>
      </c>
      <c r="O173" s="129"/>
      <c r="P173" s="1" t="s">
        <v>66</v>
      </c>
      <c r="Q173" s="43">
        <v>45920</v>
      </c>
      <c r="R173" s="1"/>
      <c r="S173" s="1" t="s">
        <v>753</v>
      </c>
      <c r="T173" s="129"/>
      <c r="U173" s="129"/>
      <c r="V173" s="129"/>
      <c r="W173" s="133">
        <f t="shared" si="29"/>
        <v>45905.906793981485</v>
      </c>
      <c r="X173" s="134">
        <f t="shared" si="21"/>
        <v>4</v>
      </c>
      <c r="Y173" s="134">
        <f t="shared" ca="1" si="22"/>
        <v>40.093206018515048</v>
      </c>
      <c r="Z173" s="134">
        <f t="shared" ca="1" si="23"/>
        <v>30</v>
      </c>
      <c r="AA173" s="134">
        <f t="shared" ca="1" si="24"/>
        <v>10.093206018515048</v>
      </c>
      <c r="AB173" s="134">
        <f t="shared" ca="1" si="25"/>
        <v>30</v>
      </c>
      <c r="AC173" s="134">
        <f t="shared" ca="1" si="26"/>
        <v>26</v>
      </c>
      <c r="AD173" s="135">
        <f t="shared" ca="1" si="27"/>
        <v>-34.093206018515048</v>
      </c>
      <c r="AE173" s="127" t="str">
        <f t="shared" si="28"/>
        <v>EJECUTADO</v>
      </c>
    </row>
    <row r="174" spans="1:31" customFormat="1" ht="15" x14ac:dyDescent="0.25">
      <c r="A174" s="110">
        <v>23540663</v>
      </c>
      <c r="B174" s="39" t="e">
        <f>VLOOKUP(A174,[1]BASE!$A:$A,1,0)</f>
        <v>#N/A</v>
      </c>
      <c r="C174" s="39" t="e">
        <f>VLOOKUP(A174,'INGRESO DIARIO'!A:A,1,0)</f>
        <v>#N/A</v>
      </c>
      <c r="D174" s="40" t="s">
        <v>3660</v>
      </c>
      <c r="E174" s="1" t="s">
        <v>19</v>
      </c>
      <c r="F174" s="41">
        <v>45916.469837962963</v>
      </c>
      <c r="G174" s="41">
        <v>45916.469872685186</v>
      </c>
      <c r="H174" s="1">
        <v>1007292351</v>
      </c>
      <c r="I174" s="1" t="s">
        <v>3522</v>
      </c>
      <c r="J174" s="1" t="s">
        <v>3629</v>
      </c>
      <c r="K174" s="1" t="s">
        <v>15</v>
      </c>
      <c r="L174" s="1" t="s">
        <v>3523</v>
      </c>
      <c r="M174" s="1" t="s">
        <v>16</v>
      </c>
      <c r="N174" s="1" t="s">
        <v>20</v>
      </c>
      <c r="O174" s="1"/>
      <c r="P174" s="1" t="s">
        <v>754</v>
      </c>
      <c r="Q174" s="43">
        <v>45920</v>
      </c>
      <c r="R174" s="1"/>
      <c r="S174" s="1" t="s">
        <v>753</v>
      </c>
      <c r="T174" s="1" t="s">
        <v>4140</v>
      </c>
      <c r="U174" s="1" t="s">
        <v>17</v>
      </c>
      <c r="V174" s="1" t="s">
        <v>17</v>
      </c>
      <c r="W174" s="133">
        <f t="shared" si="29"/>
        <v>45920.469872685186</v>
      </c>
      <c r="X174" s="134">
        <f t="shared" si="21"/>
        <v>4</v>
      </c>
      <c r="Y174" s="134">
        <f t="shared" ca="1" si="22"/>
        <v>25.530127314814308</v>
      </c>
      <c r="Z174" s="134">
        <f t="shared" ca="1" si="23"/>
        <v>19</v>
      </c>
      <c r="AA174" s="134">
        <f t="shared" ca="1" si="24"/>
        <v>6.5301273148143082</v>
      </c>
      <c r="AB174" s="134">
        <f t="shared" ca="1" si="25"/>
        <v>19</v>
      </c>
      <c r="AC174" s="134">
        <f t="shared" ca="1" si="26"/>
        <v>15</v>
      </c>
      <c r="AD174" s="135">
        <f t="shared" ca="1" si="27"/>
        <v>-19.530127314814308</v>
      </c>
      <c r="AE174" s="127" t="str">
        <f t="shared" si="28"/>
        <v>EJECUTADO</v>
      </c>
    </row>
    <row r="175" spans="1:31" customFormat="1" ht="15" x14ac:dyDescent="0.25">
      <c r="A175" s="110">
        <v>23534557</v>
      </c>
      <c r="B175" s="39" t="e">
        <f>VLOOKUP(A175,[1]BASE!$A:$A,1,0)</f>
        <v>#N/A</v>
      </c>
      <c r="C175" s="39" t="e">
        <f>VLOOKUP(A175,'INGRESO DIARIO'!A:A,1,0)</f>
        <v>#N/A</v>
      </c>
      <c r="D175" s="40" t="s">
        <v>921</v>
      </c>
      <c r="E175" s="1" t="s">
        <v>19</v>
      </c>
      <c r="F175" s="41">
        <v>45909.377083333333</v>
      </c>
      <c r="G175" s="41">
        <v>45917.342233796298</v>
      </c>
      <c r="H175" s="1">
        <v>71620644</v>
      </c>
      <c r="I175" s="1" t="s">
        <v>805</v>
      </c>
      <c r="J175" s="1" t="s">
        <v>883</v>
      </c>
      <c r="K175" s="1" t="s">
        <v>15</v>
      </c>
      <c r="L175" s="1" t="s">
        <v>806</v>
      </c>
      <c r="M175" s="1" t="s">
        <v>16</v>
      </c>
      <c r="N175" s="1" t="s">
        <v>20</v>
      </c>
      <c r="O175" s="1"/>
      <c r="P175" s="1" t="s">
        <v>754</v>
      </c>
      <c r="Q175" s="43">
        <v>45920</v>
      </c>
      <c r="R175" s="1"/>
      <c r="S175" s="1" t="s">
        <v>753</v>
      </c>
      <c r="T175" s="1" t="s">
        <v>3929</v>
      </c>
      <c r="U175" s="1" t="s">
        <v>17</v>
      </c>
      <c r="V175" s="1" t="s">
        <v>17</v>
      </c>
      <c r="W175" s="46">
        <f t="shared" si="29"/>
        <v>45921.342233796298</v>
      </c>
      <c r="X175" s="47">
        <f t="shared" si="21"/>
        <v>4</v>
      </c>
      <c r="Y175" s="47">
        <f t="shared" ca="1" si="22"/>
        <v>24.657766203701613</v>
      </c>
      <c r="Z175" s="47">
        <f t="shared" ca="1" si="23"/>
        <v>18</v>
      </c>
      <c r="AA175" s="47">
        <f t="shared" ca="1" si="24"/>
        <v>6.6577662037016125</v>
      </c>
      <c r="AB175" s="47">
        <f t="shared" ca="1" si="25"/>
        <v>18</v>
      </c>
      <c r="AC175" s="47">
        <f t="shared" ca="1" si="26"/>
        <v>14</v>
      </c>
      <c r="AD175" s="48">
        <f t="shared" ca="1" si="27"/>
        <v>-18.657766203701613</v>
      </c>
      <c r="AE175" s="42" t="str">
        <f t="shared" si="28"/>
        <v>EJECUTADO</v>
      </c>
    </row>
    <row r="176" spans="1:31" customFormat="1" ht="15" x14ac:dyDescent="0.25">
      <c r="A176" s="110">
        <v>23533990</v>
      </c>
      <c r="B176" s="39" t="e">
        <f>VLOOKUP(A176,[1]BASE!$A:$A,1,0)</f>
        <v>#N/A</v>
      </c>
      <c r="C176" s="39" t="e">
        <f>VLOOKUP(A176,'INGRESO DIARIO'!A:A,1,0)</f>
        <v>#N/A</v>
      </c>
      <c r="D176" s="40" t="s">
        <v>913</v>
      </c>
      <c r="E176" s="1" t="s">
        <v>19</v>
      </c>
      <c r="F176" s="41">
        <v>45908.660879629628</v>
      </c>
      <c r="G176" s="41">
        <v>45915.483784722222</v>
      </c>
      <c r="H176" s="1">
        <v>43558719</v>
      </c>
      <c r="I176" s="1" t="s">
        <v>790</v>
      </c>
      <c r="J176" s="1" t="s">
        <v>876</v>
      </c>
      <c r="K176" s="1" t="s">
        <v>15</v>
      </c>
      <c r="L176" s="1" t="s">
        <v>791</v>
      </c>
      <c r="M176" s="1" t="s">
        <v>16</v>
      </c>
      <c r="N176" s="1" t="s">
        <v>20</v>
      </c>
      <c r="O176" s="1"/>
      <c r="P176" s="1" t="s">
        <v>754</v>
      </c>
      <c r="Q176" s="43">
        <v>45920</v>
      </c>
      <c r="R176" s="1"/>
      <c r="S176" s="1" t="s">
        <v>753</v>
      </c>
      <c r="T176" s="1" t="s">
        <v>3699</v>
      </c>
      <c r="U176" s="1" t="s">
        <v>17</v>
      </c>
      <c r="V176" s="1" t="s">
        <v>17</v>
      </c>
      <c r="W176" s="46">
        <f t="shared" si="29"/>
        <v>45919.483784722222</v>
      </c>
      <c r="X176" s="47">
        <f t="shared" si="21"/>
        <v>4</v>
      </c>
      <c r="Y176" s="47">
        <f t="shared" ca="1" si="22"/>
        <v>26.516215277777519</v>
      </c>
      <c r="Z176" s="47">
        <f t="shared" ca="1" si="23"/>
        <v>20</v>
      </c>
      <c r="AA176" s="47">
        <f t="shared" ca="1" si="24"/>
        <v>6.5162152777775191</v>
      </c>
      <c r="AB176" s="47">
        <f t="shared" ca="1" si="25"/>
        <v>20</v>
      </c>
      <c r="AC176" s="47">
        <f t="shared" ca="1" si="26"/>
        <v>16</v>
      </c>
      <c r="AD176" s="48">
        <f t="shared" ca="1" si="27"/>
        <v>-20.516215277777519</v>
      </c>
      <c r="AE176" s="42" t="str">
        <f t="shared" si="28"/>
        <v>EJECUTADO</v>
      </c>
    </row>
    <row r="177" spans="1:31" customFormat="1" ht="15" x14ac:dyDescent="0.25">
      <c r="A177" s="126">
        <v>23527956</v>
      </c>
      <c r="B177" s="128" t="e">
        <f>VLOOKUP(A177,[1]BASE!$A:$A,1,0)</f>
        <v>#N/A</v>
      </c>
      <c r="C177" s="128" t="e">
        <f>VLOOKUP(A177,'INGRESO DIARIO'!A:A,1,0)</f>
        <v>#N/A</v>
      </c>
      <c r="D177" s="136" t="s">
        <v>3182</v>
      </c>
      <c r="E177" s="129" t="s">
        <v>409</v>
      </c>
      <c r="F177" s="130">
        <v>45901.600092592591</v>
      </c>
      <c r="G177" s="130">
        <v>45901.906967592593</v>
      </c>
      <c r="H177" s="129">
        <v>43185245</v>
      </c>
      <c r="I177" s="129" t="s">
        <v>2659</v>
      </c>
      <c r="J177" s="129" t="s">
        <v>2921</v>
      </c>
      <c r="K177" s="129" t="s">
        <v>15</v>
      </c>
      <c r="L177" s="129" t="s">
        <v>2663</v>
      </c>
      <c r="M177" s="129" t="s">
        <v>16</v>
      </c>
      <c r="N177" s="129" t="s">
        <v>26</v>
      </c>
      <c r="O177" s="129"/>
      <c r="P177" s="129" t="s">
        <v>25</v>
      </c>
      <c r="Q177" s="132">
        <v>45920</v>
      </c>
      <c r="R177" s="129"/>
      <c r="S177" s="129" t="s">
        <v>753</v>
      </c>
      <c r="T177" s="129" t="s">
        <v>3227</v>
      </c>
      <c r="U177" s="129"/>
      <c r="V177" s="129"/>
      <c r="W177" s="133">
        <f t="shared" si="29"/>
        <v>45905.906967592593</v>
      </c>
      <c r="X177" s="134">
        <f t="shared" si="21"/>
        <v>4</v>
      </c>
      <c r="Y177" s="134">
        <f t="shared" ca="1" si="22"/>
        <v>40.093032407407009</v>
      </c>
      <c r="Z177" s="134">
        <f t="shared" ca="1" si="23"/>
        <v>30</v>
      </c>
      <c r="AA177" s="134">
        <f t="shared" ca="1" si="24"/>
        <v>10.093032407407009</v>
      </c>
      <c r="AB177" s="134">
        <f t="shared" ca="1" si="25"/>
        <v>30</v>
      </c>
      <c r="AC177" s="134">
        <f t="shared" ca="1" si="26"/>
        <v>26</v>
      </c>
      <c r="AD177" s="135">
        <f t="shared" ca="1" si="27"/>
        <v>-34.093032407407009</v>
      </c>
      <c r="AE177" s="127" t="str">
        <f t="shared" si="28"/>
        <v>EJECUTADO</v>
      </c>
    </row>
    <row r="178" spans="1:31" customFormat="1" ht="15" x14ac:dyDescent="0.25">
      <c r="A178" s="126">
        <v>23528046</v>
      </c>
      <c r="B178" s="128" t="e">
        <f>VLOOKUP(A178,[1]BASE!$A:$A,1,0)</f>
        <v>#N/A</v>
      </c>
      <c r="C178" s="128" t="e">
        <f>VLOOKUP(A178,'INGRESO DIARIO'!A:A,1,0)</f>
        <v>#N/A</v>
      </c>
      <c r="D178" s="136" t="s">
        <v>3183</v>
      </c>
      <c r="E178" s="129" t="s">
        <v>409</v>
      </c>
      <c r="F178" s="130">
        <v>45901.645428240743</v>
      </c>
      <c r="G178" s="130">
        <v>45901.906967592593</v>
      </c>
      <c r="H178" s="129">
        <v>98524870</v>
      </c>
      <c r="I178" s="129" t="s">
        <v>2683</v>
      </c>
      <c r="J178" s="129" t="s">
        <v>2925</v>
      </c>
      <c r="K178" s="129" t="s">
        <v>15</v>
      </c>
      <c r="L178" s="129" t="s">
        <v>2686</v>
      </c>
      <c r="M178" s="129" t="s">
        <v>16</v>
      </c>
      <c r="N178" s="129" t="s">
        <v>26</v>
      </c>
      <c r="O178" s="129"/>
      <c r="P178" s="129" t="s">
        <v>25</v>
      </c>
      <c r="Q178" s="132">
        <v>45920</v>
      </c>
      <c r="R178" s="129"/>
      <c r="S178" s="129" t="s">
        <v>753</v>
      </c>
      <c r="T178" s="129" t="s">
        <v>3227</v>
      </c>
      <c r="U178" s="129"/>
      <c r="V178" s="129"/>
      <c r="W178" s="133">
        <f t="shared" si="29"/>
        <v>45905.906967592593</v>
      </c>
      <c r="X178" s="134">
        <f t="shared" si="21"/>
        <v>4</v>
      </c>
      <c r="Y178" s="134">
        <f t="shared" ca="1" si="22"/>
        <v>40.093032407407009</v>
      </c>
      <c r="Z178" s="134">
        <f t="shared" ca="1" si="23"/>
        <v>30</v>
      </c>
      <c r="AA178" s="134">
        <f t="shared" ca="1" si="24"/>
        <v>10.093032407407009</v>
      </c>
      <c r="AB178" s="134">
        <f t="shared" ca="1" si="25"/>
        <v>30</v>
      </c>
      <c r="AC178" s="134">
        <f t="shared" ca="1" si="26"/>
        <v>26</v>
      </c>
      <c r="AD178" s="135">
        <f t="shared" ca="1" si="27"/>
        <v>-34.093032407407009</v>
      </c>
      <c r="AE178" s="127" t="str">
        <f t="shared" si="28"/>
        <v>EJECUTADO</v>
      </c>
    </row>
    <row r="179" spans="1:31" customFormat="1" ht="15" x14ac:dyDescent="0.25">
      <c r="A179" s="126">
        <v>23524156</v>
      </c>
      <c r="B179" s="128" t="e">
        <f>VLOOKUP(A179,[1]BASE!$A:$A,1,0)</f>
        <v>#N/A</v>
      </c>
      <c r="C179" s="128">
        <f>VLOOKUP(A179,'INGRESO DIARIO'!A:A,1,0)</f>
        <v>23524156</v>
      </c>
      <c r="D179" s="136" t="s">
        <v>4195</v>
      </c>
      <c r="E179" s="129" t="s">
        <v>19</v>
      </c>
      <c r="F179" s="130">
        <v>45896.47148148148</v>
      </c>
      <c r="G179" s="130">
        <v>45901.906782407408</v>
      </c>
      <c r="H179" s="129">
        <v>1010104623</v>
      </c>
      <c r="I179" s="129" t="s">
        <v>2243</v>
      </c>
      <c r="J179" s="129" t="s">
        <v>2856</v>
      </c>
      <c r="K179" s="129" t="s">
        <v>15</v>
      </c>
      <c r="L179" s="129" t="s">
        <v>2249</v>
      </c>
      <c r="M179" s="129" t="s">
        <v>16</v>
      </c>
      <c r="N179" s="129" t="s">
        <v>22</v>
      </c>
      <c r="O179" s="129"/>
      <c r="P179" s="129"/>
      <c r="Q179" s="132">
        <v>45920</v>
      </c>
      <c r="R179" s="129"/>
      <c r="S179" s="129" t="s">
        <v>21</v>
      </c>
      <c r="T179" s="129" t="s">
        <v>4196</v>
      </c>
      <c r="U179" s="129"/>
      <c r="V179" s="129"/>
      <c r="W179" s="133">
        <f t="shared" si="29"/>
        <v>45905.906782407408</v>
      </c>
      <c r="X179" s="134">
        <f t="shared" si="21"/>
        <v>4</v>
      </c>
      <c r="Y179" s="134">
        <f t="shared" ca="1" si="22"/>
        <v>40.093217592591827</v>
      </c>
      <c r="Z179" s="134">
        <f t="shared" ca="1" si="23"/>
        <v>30</v>
      </c>
      <c r="AA179" s="134">
        <f t="shared" ca="1" si="24"/>
        <v>10.093217592591827</v>
      </c>
      <c r="AB179" s="134">
        <f t="shared" ca="1" si="25"/>
        <v>30</v>
      </c>
      <c r="AC179" s="134">
        <f t="shared" ca="1" si="26"/>
        <v>26</v>
      </c>
      <c r="AD179" s="135">
        <f t="shared" ca="1" si="27"/>
        <v>-34.093217592591827</v>
      </c>
      <c r="AE179" s="127" t="str">
        <f t="shared" ca="1" si="28"/>
        <v>VENCIDO</v>
      </c>
    </row>
    <row r="180" spans="1:31" customFormat="1" ht="15" x14ac:dyDescent="0.25">
      <c r="A180" s="110">
        <v>23530557</v>
      </c>
      <c r="B180" s="39" t="e">
        <f>VLOOKUP(A180,[1]BASE!$A:$A,1,0)</f>
        <v>#N/A</v>
      </c>
      <c r="C180" s="39">
        <f>VLOOKUP(A180,'INGRESO DIARIO'!A:A,1,0)</f>
        <v>23530557</v>
      </c>
      <c r="D180" s="40" t="s">
        <v>365</v>
      </c>
      <c r="E180" s="1" t="s">
        <v>19</v>
      </c>
      <c r="F180" s="41">
        <v>45903.607048611113</v>
      </c>
      <c r="G180" s="41">
        <v>45917.265300925923</v>
      </c>
      <c r="H180" s="1">
        <v>8312328</v>
      </c>
      <c r="I180" s="1" t="s">
        <v>98</v>
      </c>
      <c r="J180" s="1" t="s">
        <v>294</v>
      </c>
      <c r="K180" s="1" t="s">
        <v>15</v>
      </c>
      <c r="L180" s="1" t="s">
        <v>99</v>
      </c>
      <c r="M180" s="1" t="s">
        <v>16</v>
      </c>
      <c r="N180" s="1" t="s">
        <v>22</v>
      </c>
      <c r="O180" s="1"/>
      <c r="P180" s="1"/>
      <c r="Q180" s="43">
        <v>45920</v>
      </c>
      <c r="R180" s="43"/>
      <c r="S180" s="1" t="s">
        <v>21</v>
      </c>
      <c r="T180" s="1" t="s">
        <v>4205</v>
      </c>
      <c r="U180" s="1"/>
      <c r="V180" s="1"/>
      <c r="W180" s="46">
        <f t="shared" si="29"/>
        <v>45921.265300925923</v>
      </c>
      <c r="X180" s="47">
        <f t="shared" si="21"/>
        <v>4</v>
      </c>
      <c r="Y180" s="47">
        <f t="shared" ca="1" si="22"/>
        <v>24.734699074077071</v>
      </c>
      <c r="Z180" s="47">
        <f t="shared" ca="1" si="23"/>
        <v>18</v>
      </c>
      <c r="AA180" s="47">
        <f t="shared" ca="1" si="24"/>
        <v>6.7346990740770707</v>
      </c>
      <c r="AB180" s="47">
        <f t="shared" ca="1" si="25"/>
        <v>18</v>
      </c>
      <c r="AC180" s="47">
        <f t="shared" ca="1" si="26"/>
        <v>14</v>
      </c>
      <c r="AD180" s="48">
        <f t="shared" ca="1" si="27"/>
        <v>-18.734699074077071</v>
      </c>
      <c r="AE180" s="42" t="str">
        <f t="shared" ca="1" si="28"/>
        <v>VENCIDO</v>
      </c>
    </row>
    <row r="181" spans="1:31" customFormat="1" ht="15" x14ac:dyDescent="0.25">
      <c r="A181" s="126">
        <v>23461529</v>
      </c>
      <c r="B181" s="128" t="e">
        <f>VLOOKUP(A181,[1]BASE!$A:$A,1,0)</f>
        <v>#N/A</v>
      </c>
      <c r="C181" s="128">
        <f>VLOOKUP(A181,'INGRESO DIARIO'!A:A,1,0)</f>
        <v>23461529</v>
      </c>
      <c r="D181" s="129" t="s">
        <v>1461</v>
      </c>
      <c r="E181" s="129" t="s">
        <v>412</v>
      </c>
      <c r="F181" s="130">
        <v>45877.433703703704</v>
      </c>
      <c r="G181" s="130">
        <v>45901.906736111108</v>
      </c>
      <c r="H181" s="129">
        <v>1026140892</v>
      </c>
      <c r="I181" s="129" t="s">
        <v>1460</v>
      </c>
      <c r="J181" s="129" t="s">
        <v>2724</v>
      </c>
      <c r="K181" s="129" t="s">
        <v>15</v>
      </c>
      <c r="L181" s="129" t="s">
        <v>1462</v>
      </c>
      <c r="M181" s="129" t="s">
        <v>18</v>
      </c>
      <c r="N181" s="129" t="s">
        <v>26</v>
      </c>
      <c r="O181" s="129"/>
      <c r="P181" s="129"/>
      <c r="Q181" s="132">
        <v>45920</v>
      </c>
      <c r="R181" s="129"/>
      <c r="S181" s="129" t="s">
        <v>21</v>
      </c>
      <c r="T181" s="129" t="s">
        <v>4154</v>
      </c>
      <c r="U181" s="129"/>
      <c r="V181" s="129"/>
      <c r="W181" s="133">
        <f t="shared" si="29"/>
        <v>45909.906736111108</v>
      </c>
      <c r="X181" s="134">
        <f t="shared" si="21"/>
        <v>8</v>
      </c>
      <c r="Y181" s="134">
        <f t="shared" ca="1" si="22"/>
        <v>40.09326388889167</v>
      </c>
      <c r="Z181" s="134">
        <f t="shared" ca="1" si="23"/>
        <v>30</v>
      </c>
      <c r="AA181" s="134">
        <f t="shared" ca="1" si="24"/>
        <v>10.09326388889167</v>
      </c>
      <c r="AB181" s="134">
        <f t="shared" ca="1" si="25"/>
        <v>30</v>
      </c>
      <c r="AC181" s="134">
        <f t="shared" ca="1" si="26"/>
        <v>22</v>
      </c>
      <c r="AD181" s="135">
        <f t="shared" ca="1" si="27"/>
        <v>-30.09326388889167</v>
      </c>
      <c r="AE181" s="127" t="str">
        <f t="shared" ca="1" si="28"/>
        <v>VENCIDO</v>
      </c>
    </row>
    <row r="182" spans="1:31" customFormat="1" ht="15" x14ac:dyDescent="0.25">
      <c r="A182" s="126">
        <v>23466954</v>
      </c>
      <c r="B182" s="128" t="e">
        <f>VLOOKUP(A182,[1]BASE!$A:$A,1,0)</f>
        <v>#N/A</v>
      </c>
      <c r="C182" s="128" t="e">
        <f>VLOOKUP(A182,'INGRESO DIARIO'!A:A,1,0)</f>
        <v>#N/A</v>
      </c>
      <c r="D182" s="129" t="s">
        <v>1471</v>
      </c>
      <c r="E182" s="129" t="s">
        <v>412</v>
      </c>
      <c r="F182" s="130">
        <v>45824.661527777775</v>
      </c>
      <c r="G182" s="130">
        <v>45901.906898148147</v>
      </c>
      <c r="H182" s="129">
        <v>8154937</v>
      </c>
      <c r="I182" s="129" t="s">
        <v>1469</v>
      </c>
      <c r="J182" s="129" t="s">
        <v>2726</v>
      </c>
      <c r="K182" s="129" t="s">
        <v>15</v>
      </c>
      <c r="L182" s="129" t="s">
        <v>1476</v>
      </c>
      <c r="M182" s="129" t="s">
        <v>18</v>
      </c>
      <c r="N182" s="129" t="s">
        <v>26</v>
      </c>
      <c r="O182" s="129"/>
      <c r="P182" s="129"/>
      <c r="Q182" s="132">
        <v>45920</v>
      </c>
      <c r="R182" s="129"/>
      <c r="S182" s="129" t="s">
        <v>21</v>
      </c>
      <c r="T182" s="129" t="s">
        <v>4160</v>
      </c>
      <c r="U182" s="129"/>
      <c r="V182" s="129"/>
      <c r="W182" s="133">
        <f t="shared" si="29"/>
        <v>45909.906898148147</v>
      </c>
      <c r="X182" s="134">
        <f t="shared" si="21"/>
        <v>8</v>
      </c>
      <c r="Y182" s="134">
        <f t="shared" ca="1" si="22"/>
        <v>40.093101851853135</v>
      </c>
      <c r="Z182" s="134">
        <f t="shared" ca="1" si="23"/>
        <v>30</v>
      </c>
      <c r="AA182" s="134">
        <f t="shared" ca="1" si="24"/>
        <v>10.093101851853135</v>
      </c>
      <c r="AB182" s="134">
        <f t="shared" ca="1" si="25"/>
        <v>30</v>
      </c>
      <c r="AC182" s="134">
        <f t="shared" ca="1" si="26"/>
        <v>22</v>
      </c>
      <c r="AD182" s="135">
        <f t="shared" ca="1" si="27"/>
        <v>-30.093101851853135</v>
      </c>
      <c r="AE182" s="127" t="str">
        <f t="shared" ca="1" si="28"/>
        <v>VENCIDO</v>
      </c>
    </row>
    <row r="183" spans="1:31" customFormat="1" ht="15" x14ac:dyDescent="0.25">
      <c r="A183" s="126">
        <v>23515589</v>
      </c>
      <c r="B183" s="128" t="e">
        <f>VLOOKUP(A183,[1]BASE!$A:$A,1,0)</f>
        <v>#N/A</v>
      </c>
      <c r="C183" s="128" t="e">
        <f>VLOOKUP(A183,'INGRESO DIARIO'!A:A,1,0)</f>
        <v>#N/A</v>
      </c>
      <c r="D183" s="129" t="s">
        <v>1810</v>
      </c>
      <c r="E183" s="129" t="s">
        <v>412</v>
      </c>
      <c r="F183" s="130">
        <v>45888.400057870371</v>
      </c>
      <c r="G183" s="130">
        <v>45901.906886574077</v>
      </c>
      <c r="H183" s="129">
        <v>1026159596</v>
      </c>
      <c r="I183" s="129" t="s">
        <v>1809</v>
      </c>
      <c r="J183" s="129" t="s">
        <v>2782</v>
      </c>
      <c r="K183" s="129" t="s">
        <v>15</v>
      </c>
      <c r="L183" s="129" t="s">
        <v>1812</v>
      </c>
      <c r="M183" s="129" t="s">
        <v>18</v>
      </c>
      <c r="N183" s="129" t="s">
        <v>26</v>
      </c>
      <c r="O183" s="129"/>
      <c r="P183" s="129"/>
      <c r="Q183" s="132">
        <v>45920</v>
      </c>
      <c r="R183" s="129"/>
      <c r="S183" s="129" t="s">
        <v>21</v>
      </c>
      <c r="T183" s="129" t="s">
        <v>4158</v>
      </c>
      <c r="U183" s="129"/>
      <c r="V183" s="129"/>
      <c r="W183" s="133">
        <f t="shared" ref="W183:W214" si="30">+IF(M183="RURAL",(G183+8),IF(M183="URBANA",(G183+4),""))</f>
        <v>45909.906886574077</v>
      </c>
      <c r="X183" s="134">
        <f t="shared" si="21"/>
        <v>8</v>
      </c>
      <c r="Y183" s="134">
        <f t="shared" ca="1" si="22"/>
        <v>40.093113425922638</v>
      </c>
      <c r="Z183" s="134">
        <f t="shared" ca="1" si="23"/>
        <v>30</v>
      </c>
      <c r="AA183" s="134">
        <f t="shared" ca="1" si="24"/>
        <v>10.093113425922638</v>
      </c>
      <c r="AB183" s="134">
        <f t="shared" ca="1" si="25"/>
        <v>30</v>
      </c>
      <c r="AC183" s="134">
        <f t="shared" ca="1" si="26"/>
        <v>22</v>
      </c>
      <c r="AD183" s="135">
        <f t="shared" ca="1" si="27"/>
        <v>-30.093113425922638</v>
      </c>
      <c r="AE183" s="127" t="str">
        <f t="shared" ca="1" si="28"/>
        <v>VENCIDO</v>
      </c>
    </row>
    <row r="184" spans="1:31" customFormat="1" ht="15" x14ac:dyDescent="0.25">
      <c r="A184" s="126">
        <v>23516935</v>
      </c>
      <c r="B184" s="128" t="e">
        <f>VLOOKUP(A184,[1]BASE!$A:$A,1,0)</f>
        <v>#N/A</v>
      </c>
      <c r="C184" s="128" t="e">
        <f>VLOOKUP(A184,'INGRESO DIARIO'!A:A,1,0)</f>
        <v>#N/A</v>
      </c>
      <c r="D184" s="129" t="s">
        <v>1873</v>
      </c>
      <c r="E184" s="129" t="s">
        <v>412</v>
      </c>
      <c r="F184" s="130">
        <v>45889.402488425927</v>
      </c>
      <c r="G184" s="130">
        <v>45901.906886574077</v>
      </c>
      <c r="H184" s="129">
        <v>43400097</v>
      </c>
      <c r="I184" s="129" t="s">
        <v>1872</v>
      </c>
      <c r="J184" s="129" t="s">
        <v>4162</v>
      </c>
      <c r="K184" s="129" t="s">
        <v>15</v>
      </c>
      <c r="L184" s="129" t="s">
        <v>1875</v>
      </c>
      <c r="M184" s="129" t="s">
        <v>18</v>
      </c>
      <c r="N184" s="129" t="s">
        <v>26</v>
      </c>
      <c r="O184" s="129"/>
      <c r="P184" s="129"/>
      <c r="Q184" s="132">
        <v>45920</v>
      </c>
      <c r="R184" s="129"/>
      <c r="S184" s="129" t="s">
        <v>21</v>
      </c>
      <c r="T184" s="129" t="s">
        <v>4159</v>
      </c>
      <c r="U184" s="129"/>
      <c r="V184" s="129"/>
      <c r="W184" s="133">
        <f t="shared" si="30"/>
        <v>45909.906886574077</v>
      </c>
      <c r="X184" s="134">
        <f t="shared" si="21"/>
        <v>8</v>
      </c>
      <c r="Y184" s="134">
        <f t="shared" ca="1" si="22"/>
        <v>40.093113425922638</v>
      </c>
      <c r="Z184" s="134">
        <f t="shared" ca="1" si="23"/>
        <v>30</v>
      </c>
      <c r="AA184" s="134">
        <f t="shared" ca="1" si="24"/>
        <v>10.093113425922638</v>
      </c>
      <c r="AB184" s="134">
        <f t="shared" ca="1" si="25"/>
        <v>30</v>
      </c>
      <c r="AC184" s="134">
        <f t="shared" ca="1" si="26"/>
        <v>22</v>
      </c>
      <c r="AD184" s="135">
        <f t="shared" ca="1" si="27"/>
        <v>-30.093113425922638</v>
      </c>
      <c r="AE184" s="127" t="str">
        <f t="shared" ca="1" si="28"/>
        <v>VENCIDO</v>
      </c>
    </row>
    <row r="185" spans="1:31" customFormat="1" ht="15" x14ac:dyDescent="0.25">
      <c r="A185" s="126">
        <v>23517247</v>
      </c>
      <c r="B185" s="128" t="e">
        <f>VLOOKUP(A185,[1]BASE!$A:$A,1,0)</f>
        <v>#N/A</v>
      </c>
      <c r="C185" s="128" t="e">
        <f>VLOOKUP(A185,'INGRESO DIARIO'!A:A,1,0)</f>
        <v>#N/A</v>
      </c>
      <c r="D185" s="136" t="s">
        <v>4157</v>
      </c>
      <c r="E185" s="129" t="s">
        <v>412</v>
      </c>
      <c r="F185" s="130">
        <v>45889.547534722224</v>
      </c>
      <c r="G185" s="130">
        <v>45901.906782407408</v>
      </c>
      <c r="H185" s="129">
        <v>71140763</v>
      </c>
      <c r="I185" s="129" t="s">
        <v>1889</v>
      </c>
      <c r="J185" s="129" t="s">
        <v>2793</v>
      </c>
      <c r="K185" s="129" t="s">
        <v>15</v>
      </c>
      <c r="L185" s="129" t="s">
        <v>1893</v>
      </c>
      <c r="M185" s="129" t="s">
        <v>18</v>
      </c>
      <c r="N185" s="129" t="s">
        <v>26</v>
      </c>
      <c r="O185" s="129"/>
      <c r="P185" s="129"/>
      <c r="Q185" s="132">
        <v>45920</v>
      </c>
      <c r="R185" s="129"/>
      <c r="S185" s="129" t="s">
        <v>21</v>
      </c>
      <c r="T185" s="129" t="s">
        <v>4156</v>
      </c>
      <c r="U185" s="129"/>
      <c r="V185" s="129"/>
      <c r="W185" s="133">
        <f t="shared" si="30"/>
        <v>45909.906782407408</v>
      </c>
      <c r="X185" s="134">
        <f t="shared" si="21"/>
        <v>8</v>
      </c>
      <c r="Y185" s="134">
        <f t="shared" ca="1" si="22"/>
        <v>40.093217592591827</v>
      </c>
      <c r="Z185" s="134">
        <f t="shared" ca="1" si="23"/>
        <v>30</v>
      </c>
      <c r="AA185" s="134">
        <f t="shared" ca="1" si="24"/>
        <v>10.093217592591827</v>
      </c>
      <c r="AB185" s="134">
        <f t="shared" ca="1" si="25"/>
        <v>30</v>
      </c>
      <c r="AC185" s="134">
        <f t="shared" ca="1" si="26"/>
        <v>22</v>
      </c>
      <c r="AD185" s="135">
        <f t="shared" ca="1" si="27"/>
        <v>-30.093217592591827</v>
      </c>
      <c r="AE185" s="127" t="str">
        <f t="shared" ca="1" si="28"/>
        <v>VENCIDO</v>
      </c>
    </row>
    <row r="186" spans="1:31" customFormat="1" ht="15" x14ac:dyDescent="0.25">
      <c r="A186" s="126">
        <v>23517684</v>
      </c>
      <c r="B186" s="128" t="e">
        <f>VLOOKUP(A186,[1]BASE!$A:$A,1,0)</f>
        <v>#N/A</v>
      </c>
      <c r="C186" s="128" t="e">
        <f>VLOOKUP(A186,'INGRESO DIARIO'!A:A,1,0)</f>
        <v>#N/A</v>
      </c>
      <c r="D186" s="129" t="s">
        <v>1909</v>
      </c>
      <c r="E186" s="129" t="s">
        <v>412</v>
      </c>
      <c r="F186" s="130">
        <v>45889.714965277781</v>
      </c>
      <c r="G186" s="130">
        <v>45901.906782407408</v>
      </c>
      <c r="H186" s="129">
        <v>1026160803</v>
      </c>
      <c r="I186" s="129" t="s">
        <v>1907</v>
      </c>
      <c r="J186" s="129" t="s">
        <v>2796</v>
      </c>
      <c r="K186" s="129" t="s">
        <v>15</v>
      </c>
      <c r="L186" s="129" t="s">
        <v>1911</v>
      </c>
      <c r="M186" s="129" t="s">
        <v>18</v>
      </c>
      <c r="N186" s="129" t="s">
        <v>26</v>
      </c>
      <c r="O186" s="129"/>
      <c r="P186" s="129"/>
      <c r="Q186" s="132">
        <v>45920</v>
      </c>
      <c r="R186" s="129"/>
      <c r="S186" s="129" t="s">
        <v>21</v>
      </c>
      <c r="T186" s="129" t="s">
        <v>4158</v>
      </c>
      <c r="U186" s="129"/>
      <c r="V186" s="129"/>
      <c r="W186" s="133">
        <f t="shared" si="30"/>
        <v>45909.906782407408</v>
      </c>
      <c r="X186" s="134">
        <f t="shared" si="21"/>
        <v>8</v>
      </c>
      <c r="Y186" s="134">
        <f t="shared" ca="1" si="22"/>
        <v>40.093217592591827</v>
      </c>
      <c r="Z186" s="134">
        <f t="shared" ca="1" si="23"/>
        <v>30</v>
      </c>
      <c r="AA186" s="134">
        <f t="shared" ca="1" si="24"/>
        <v>10.093217592591827</v>
      </c>
      <c r="AB186" s="134">
        <f t="shared" ca="1" si="25"/>
        <v>30</v>
      </c>
      <c r="AC186" s="134">
        <f t="shared" ca="1" si="26"/>
        <v>22</v>
      </c>
      <c r="AD186" s="135">
        <f t="shared" ca="1" si="27"/>
        <v>-30.093217592591827</v>
      </c>
      <c r="AE186" s="127" t="str">
        <f t="shared" ca="1" si="28"/>
        <v>VENCIDO</v>
      </c>
    </row>
    <row r="187" spans="1:31" customFormat="1" ht="15" x14ac:dyDescent="0.25">
      <c r="A187" s="126">
        <v>23406988</v>
      </c>
      <c r="B187" s="128" t="e">
        <f>VLOOKUP(A187,[1]BASE!$A:$A,1,0)</f>
        <v>#N/A</v>
      </c>
      <c r="C187" s="128">
        <f>VLOOKUP(A187,'INGRESO DIARIO'!A:A,1,0)</f>
        <v>23406988</v>
      </c>
      <c r="D187" s="136" t="s">
        <v>3073</v>
      </c>
      <c r="E187" s="129" t="s">
        <v>19</v>
      </c>
      <c r="F187" s="130">
        <v>45899.377523148149</v>
      </c>
      <c r="G187" s="130">
        <v>45901.9065162037</v>
      </c>
      <c r="H187" s="129">
        <v>32258604</v>
      </c>
      <c r="I187" s="129" t="s">
        <v>1411</v>
      </c>
      <c r="J187" s="129" t="s">
        <v>2715</v>
      </c>
      <c r="K187" s="129" t="s">
        <v>15</v>
      </c>
      <c r="L187" s="129" t="s">
        <v>1414</v>
      </c>
      <c r="M187" s="129" t="s">
        <v>16</v>
      </c>
      <c r="N187" s="129" t="s">
        <v>22</v>
      </c>
      <c r="O187" s="129"/>
      <c r="P187" s="129"/>
      <c r="Q187" s="132">
        <v>45920</v>
      </c>
      <c r="R187" s="129"/>
      <c r="S187" s="129" t="s">
        <v>21</v>
      </c>
      <c r="T187" s="129" t="s">
        <v>4201</v>
      </c>
      <c r="U187" s="129"/>
      <c r="V187" s="129"/>
      <c r="W187" s="133">
        <f t="shared" si="30"/>
        <v>45905.9065162037</v>
      </c>
      <c r="X187" s="134">
        <f t="shared" si="21"/>
        <v>4</v>
      </c>
      <c r="Y187" s="134">
        <f t="shared" ca="1" si="22"/>
        <v>40.093483796299552</v>
      </c>
      <c r="Z187" s="134">
        <f t="shared" ca="1" si="23"/>
        <v>30</v>
      </c>
      <c r="AA187" s="134">
        <f t="shared" ca="1" si="24"/>
        <v>10.093483796299552</v>
      </c>
      <c r="AB187" s="134">
        <f t="shared" ca="1" si="25"/>
        <v>30</v>
      </c>
      <c r="AC187" s="134">
        <f t="shared" ca="1" si="26"/>
        <v>26</v>
      </c>
      <c r="AD187" s="135">
        <f t="shared" ca="1" si="27"/>
        <v>-34.093483796299552</v>
      </c>
      <c r="AE187" s="127" t="str">
        <f t="shared" ca="1" si="28"/>
        <v>VENCIDO</v>
      </c>
    </row>
    <row r="188" spans="1:31" customFormat="1" ht="15" x14ac:dyDescent="0.25">
      <c r="A188" s="126">
        <v>23513160</v>
      </c>
      <c r="B188" s="128" t="e">
        <f>VLOOKUP(A188,[1]BASE!$A:$A,1,0)</f>
        <v>#N/A</v>
      </c>
      <c r="C188" s="128">
        <f>VLOOKUP(A188,'INGRESO DIARIO'!A:A,1,0)</f>
        <v>23513160</v>
      </c>
      <c r="D188" s="136" t="s">
        <v>3096</v>
      </c>
      <c r="E188" s="129" t="s">
        <v>19</v>
      </c>
      <c r="F188" s="130">
        <v>45883.482847222222</v>
      </c>
      <c r="G188" s="130">
        <v>45901.906782407408</v>
      </c>
      <c r="H188" s="129">
        <v>22174339</v>
      </c>
      <c r="I188" s="129" t="s">
        <v>1735</v>
      </c>
      <c r="J188" s="129" t="s">
        <v>2770</v>
      </c>
      <c r="K188" s="129" t="s">
        <v>15</v>
      </c>
      <c r="L188" s="129" t="s">
        <v>1739</v>
      </c>
      <c r="M188" s="129" t="s">
        <v>16</v>
      </c>
      <c r="N188" s="129" t="s">
        <v>22</v>
      </c>
      <c r="O188" s="129"/>
      <c r="P188" s="129"/>
      <c r="Q188" s="132">
        <v>45920</v>
      </c>
      <c r="R188" s="129"/>
      <c r="S188" s="129" t="s">
        <v>21</v>
      </c>
      <c r="T188" s="129" t="s">
        <v>4175</v>
      </c>
      <c r="U188" s="129"/>
      <c r="V188" s="129"/>
      <c r="W188" s="133">
        <f t="shared" si="30"/>
        <v>45905.906782407408</v>
      </c>
      <c r="X188" s="134">
        <f t="shared" si="21"/>
        <v>4</v>
      </c>
      <c r="Y188" s="134">
        <f t="shared" ca="1" si="22"/>
        <v>40.093217592591827</v>
      </c>
      <c r="Z188" s="134">
        <f t="shared" ca="1" si="23"/>
        <v>30</v>
      </c>
      <c r="AA188" s="134">
        <f t="shared" ca="1" si="24"/>
        <v>10.093217592591827</v>
      </c>
      <c r="AB188" s="134">
        <f t="shared" ca="1" si="25"/>
        <v>30</v>
      </c>
      <c r="AC188" s="134">
        <f t="shared" ca="1" si="26"/>
        <v>26</v>
      </c>
      <c r="AD188" s="135">
        <f t="shared" ca="1" si="27"/>
        <v>-34.093217592591827</v>
      </c>
      <c r="AE188" s="127" t="str">
        <f t="shared" ca="1" si="28"/>
        <v>VENCIDO</v>
      </c>
    </row>
    <row r="189" spans="1:31" customFormat="1" ht="15" x14ac:dyDescent="0.25">
      <c r="A189" s="126">
        <v>23526721</v>
      </c>
      <c r="B189" s="128" t="e">
        <f>VLOOKUP(A189,[1]BASE!$A:$A,1,0)</f>
        <v>#N/A</v>
      </c>
      <c r="C189" s="128" t="e">
        <f>VLOOKUP(A189,'INGRESO DIARIO'!A:A,1,0)</f>
        <v>#N/A</v>
      </c>
      <c r="D189" s="136" t="s">
        <v>3164</v>
      </c>
      <c r="E189" s="129" t="s">
        <v>19</v>
      </c>
      <c r="F189" s="130">
        <v>45898.610775462963</v>
      </c>
      <c r="G189" s="130">
        <v>45901.906828703701</v>
      </c>
      <c r="H189" s="129">
        <v>71229933</v>
      </c>
      <c r="I189" s="129" t="s">
        <v>2510</v>
      </c>
      <c r="J189" s="129" t="s">
        <v>2899</v>
      </c>
      <c r="K189" s="129" t="s">
        <v>15</v>
      </c>
      <c r="L189" s="129" t="s">
        <v>2515</v>
      </c>
      <c r="M189" s="129" t="s">
        <v>16</v>
      </c>
      <c r="N189" s="129" t="s">
        <v>20</v>
      </c>
      <c r="O189" s="129"/>
      <c r="P189" s="129"/>
      <c r="Q189" s="132">
        <v>45920</v>
      </c>
      <c r="R189" s="129"/>
      <c r="S189" s="129" t="s">
        <v>21</v>
      </c>
      <c r="T189" s="129" t="s">
        <v>4171</v>
      </c>
      <c r="U189" s="129"/>
      <c r="V189" s="129"/>
      <c r="W189" s="133">
        <f t="shared" si="30"/>
        <v>45905.906828703701</v>
      </c>
      <c r="X189" s="134">
        <f t="shared" si="21"/>
        <v>4</v>
      </c>
      <c r="Y189" s="134">
        <f t="shared" ca="1" si="22"/>
        <v>40.093171296299261</v>
      </c>
      <c r="Z189" s="134">
        <f t="shared" ca="1" si="23"/>
        <v>30</v>
      </c>
      <c r="AA189" s="134">
        <f t="shared" ca="1" si="24"/>
        <v>10.093171296299261</v>
      </c>
      <c r="AB189" s="134">
        <f t="shared" ca="1" si="25"/>
        <v>30</v>
      </c>
      <c r="AC189" s="134">
        <f t="shared" ca="1" si="26"/>
        <v>26</v>
      </c>
      <c r="AD189" s="135">
        <f t="shared" ca="1" si="27"/>
        <v>-34.093171296299261</v>
      </c>
      <c r="AE189" s="127" t="str">
        <f t="shared" ca="1" si="28"/>
        <v>VENCIDO</v>
      </c>
    </row>
    <row r="190" spans="1:31" customFormat="1" ht="15" x14ac:dyDescent="0.25">
      <c r="A190" s="110">
        <v>23509170</v>
      </c>
      <c r="B190" s="39" t="e">
        <f>VLOOKUP(A190,[1]BASE!$A:$A,1,0)</f>
        <v>#N/A</v>
      </c>
      <c r="C190" s="39">
        <f>VLOOKUP(A190,'INGRESO DIARIO'!A:A,1,0)</f>
        <v>23509170</v>
      </c>
      <c r="D190" s="1" t="s">
        <v>856</v>
      </c>
      <c r="E190" s="1" t="s">
        <v>19</v>
      </c>
      <c r="F190" s="41">
        <v>45877.728298611109</v>
      </c>
      <c r="G190" s="41">
        <v>45909.494421296295</v>
      </c>
      <c r="H190" s="1">
        <v>1000101165</v>
      </c>
      <c r="I190" s="1" t="s">
        <v>857</v>
      </c>
      <c r="J190" s="1" t="s">
        <v>902</v>
      </c>
      <c r="K190" s="1" t="s">
        <v>15</v>
      </c>
      <c r="L190" s="1" t="s">
        <v>858</v>
      </c>
      <c r="M190" s="1" t="s">
        <v>18</v>
      </c>
      <c r="N190" s="1" t="s">
        <v>22</v>
      </c>
      <c r="O190" s="1"/>
      <c r="P190" s="1" t="s">
        <v>17</v>
      </c>
      <c r="Q190" s="43">
        <v>45920</v>
      </c>
      <c r="R190" s="1"/>
      <c r="S190" s="1" t="s">
        <v>21</v>
      </c>
      <c r="T190" s="1" t="s">
        <v>4187</v>
      </c>
      <c r="U190" s="1" t="s">
        <v>17</v>
      </c>
      <c r="V190" s="1" t="s">
        <v>17</v>
      </c>
      <c r="W190" s="46">
        <f t="shared" si="30"/>
        <v>45917.494421296295</v>
      </c>
      <c r="X190" s="47">
        <f t="shared" si="21"/>
        <v>8</v>
      </c>
      <c r="Y190" s="47">
        <f t="shared" ca="1" si="22"/>
        <v>32.505578703705396</v>
      </c>
      <c r="Z190" s="47">
        <f t="shared" ca="1" si="23"/>
        <v>24</v>
      </c>
      <c r="AA190" s="47">
        <f t="shared" ca="1" si="24"/>
        <v>8.505578703705396</v>
      </c>
      <c r="AB190" s="47">
        <f t="shared" ca="1" si="25"/>
        <v>24</v>
      </c>
      <c r="AC190" s="47">
        <f t="shared" ca="1" si="26"/>
        <v>16</v>
      </c>
      <c r="AD190" s="48">
        <f t="shared" ca="1" si="27"/>
        <v>-22.505578703705396</v>
      </c>
      <c r="AE190" s="42" t="str">
        <f t="shared" ca="1" si="28"/>
        <v>VENCIDO</v>
      </c>
    </row>
    <row r="191" spans="1:31" customFormat="1" ht="15" x14ac:dyDescent="0.25">
      <c r="A191" s="111">
        <v>23531158</v>
      </c>
      <c r="B191" s="181" t="e">
        <f>VLOOKUP(A191,[1]BASE!$A:$A,1,0)</f>
        <v>#N/A</v>
      </c>
      <c r="C191" s="39" t="e">
        <f>VLOOKUP(A191,'INGRESO DIARIO'!A:A,1,0)</f>
        <v>#N/A</v>
      </c>
      <c r="D191" s="100" t="s">
        <v>395</v>
      </c>
      <c r="E191" s="60" t="s">
        <v>412</v>
      </c>
      <c r="F191" s="99">
        <v>45904.331469907411</v>
      </c>
      <c r="G191" s="99">
        <v>45904.331504629627</v>
      </c>
      <c r="H191" s="60">
        <v>71390674</v>
      </c>
      <c r="I191" s="60" t="s">
        <v>235</v>
      </c>
      <c r="J191" s="60" t="s">
        <v>336</v>
      </c>
      <c r="K191" s="60" t="s">
        <v>15</v>
      </c>
      <c r="L191" s="60" t="s">
        <v>236</v>
      </c>
      <c r="M191" s="60" t="s">
        <v>16</v>
      </c>
      <c r="N191" s="60" t="s">
        <v>21</v>
      </c>
      <c r="O191" s="60"/>
      <c r="P191" s="60"/>
      <c r="Q191" s="147">
        <v>45920</v>
      </c>
      <c r="R191" s="60"/>
      <c r="S191" s="60" t="s">
        <v>21</v>
      </c>
      <c r="T191" s="60" t="s">
        <v>4161</v>
      </c>
      <c r="U191" s="60"/>
      <c r="V191" s="60"/>
      <c r="W191" s="101">
        <f t="shared" si="30"/>
        <v>45908.331504629627</v>
      </c>
      <c r="X191" s="102">
        <f t="shared" si="21"/>
        <v>4</v>
      </c>
      <c r="Y191" s="102">
        <f t="shared" ca="1" si="22"/>
        <v>37.668495370373421</v>
      </c>
      <c r="Z191" s="102">
        <f t="shared" ca="1" si="23"/>
        <v>27</v>
      </c>
      <c r="AA191" s="102">
        <f t="shared" ca="1" si="24"/>
        <v>10.668495370373421</v>
      </c>
      <c r="AB191" s="102">
        <f t="shared" ca="1" si="25"/>
        <v>27</v>
      </c>
      <c r="AC191" s="102">
        <f t="shared" ca="1" si="26"/>
        <v>23</v>
      </c>
      <c r="AD191" s="103">
        <f t="shared" ca="1" si="27"/>
        <v>-31.668495370373421</v>
      </c>
      <c r="AE191" s="42" t="str">
        <f t="shared" ca="1" si="28"/>
        <v>VENCIDO</v>
      </c>
    </row>
    <row r="192" spans="1:31" customFormat="1" ht="15" x14ac:dyDescent="0.25">
      <c r="A192" s="110">
        <v>23540612</v>
      </c>
      <c r="B192" s="39" t="e">
        <f>VLOOKUP(A192,[1]BASE!$A:$A,1,0)</f>
        <v>#N/A</v>
      </c>
      <c r="C192" s="39">
        <f>VLOOKUP(A192,'INGRESO DIARIO'!A:A,1,0)</f>
        <v>23540612</v>
      </c>
      <c r="D192" s="1" t="s">
        <v>3586</v>
      </c>
      <c r="E192" s="1" t="s">
        <v>19</v>
      </c>
      <c r="F192" s="41">
        <v>45916.450844907406</v>
      </c>
      <c r="G192" s="41">
        <v>45916.451562499999</v>
      </c>
      <c r="H192" s="1">
        <v>1152461673</v>
      </c>
      <c r="I192" s="1" t="s">
        <v>3587</v>
      </c>
      <c r="J192" s="1" t="s">
        <v>3648</v>
      </c>
      <c r="K192" s="1" t="s">
        <v>15</v>
      </c>
      <c r="L192" s="1" t="s">
        <v>3589</v>
      </c>
      <c r="M192" s="1" t="s">
        <v>18</v>
      </c>
      <c r="N192" s="1" t="s">
        <v>22</v>
      </c>
      <c r="O192" s="1"/>
      <c r="P192" s="1"/>
      <c r="Q192" s="43">
        <v>45920</v>
      </c>
      <c r="R192" s="1"/>
      <c r="S192" s="1" t="s">
        <v>21</v>
      </c>
      <c r="T192" s="1" t="s">
        <v>4186</v>
      </c>
      <c r="U192" s="1" t="s">
        <v>17</v>
      </c>
      <c r="V192" s="1" t="s">
        <v>17</v>
      </c>
      <c r="W192" s="133">
        <f t="shared" si="30"/>
        <v>45924.451562499999</v>
      </c>
      <c r="X192" s="134">
        <f t="shared" si="21"/>
        <v>8</v>
      </c>
      <c r="Y192" s="134">
        <f t="shared" ca="1" si="22"/>
        <v>25.548437500001455</v>
      </c>
      <c r="Z192" s="134">
        <f t="shared" ca="1" si="23"/>
        <v>19</v>
      </c>
      <c r="AA192" s="134">
        <f t="shared" ca="1" si="24"/>
        <v>6.5484375000014552</v>
      </c>
      <c r="AB192" s="134">
        <f t="shared" ca="1" si="25"/>
        <v>19</v>
      </c>
      <c r="AC192" s="134">
        <f t="shared" ca="1" si="26"/>
        <v>11</v>
      </c>
      <c r="AD192" s="135">
        <f t="shared" ca="1" si="27"/>
        <v>-15.548437500001455</v>
      </c>
      <c r="AE192" s="127" t="str">
        <f t="shared" ca="1" si="28"/>
        <v>VENCIDO</v>
      </c>
    </row>
    <row r="193" spans="1:31" customFormat="1" ht="15" x14ac:dyDescent="0.25">
      <c r="A193" s="110">
        <v>23542773</v>
      </c>
      <c r="B193" s="39" t="e">
        <f>VLOOKUP(A193,[1]BASE!$A:$A,1,0)</f>
        <v>#N/A</v>
      </c>
      <c r="C193" s="39">
        <f>VLOOKUP(A193,'INGRESO DIARIO'!A:A,1,0)</f>
        <v>23542773</v>
      </c>
      <c r="D193" s="40" t="s">
        <v>4083</v>
      </c>
      <c r="E193" s="1" t="s">
        <v>19</v>
      </c>
      <c r="F193" s="41">
        <v>45918.570289351854</v>
      </c>
      <c r="G193" s="41">
        <v>45918.570324074077</v>
      </c>
      <c r="H193" s="1">
        <v>8392111</v>
      </c>
      <c r="I193" s="1" t="s">
        <v>3976</v>
      </c>
      <c r="J193" s="1" t="s">
        <v>4055</v>
      </c>
      <c r="K193" s="1" t="s">
        <v>15</v>
      </c>
      <c r="L193" s="1" t="s">
        <v>3977</v>
      </c>
      <c r="M193" s="1" t="s">
        <v>16</v>
      </c>
      <c r="N193" s="1" t="s">
        <v>22</v>
      </c>
      <c r="O193" s="1"/>
      <c r="P193" s="1" t="s">
        <v>17</v>
      </c>
      <c r="Q193" s="43">
        <v>45920</v>
      </c>
      <c r="R193" s="1"/>
      <c r="S193" s="1" t="s">
        <v>21</v>
      </c>
      <c r="T193" s="1" t="s">
        <v>4209</v>
      </c>
      <c r="U193" s="1" t="s">
        <v>17</v>
      </c>
      <c r="V193" s="1" t="s">
        <v>475</v>
      </c>
      <c r="W193" s="133">
        <f t="shared" si="30"/>
        <v>45922.570324074077</v>
      </c>
      <c r="X193" s="134">
        <f t="shared" si="21"/>
        <v>4</v>
      </c>
      <c r="Y193" s="134">
        <f t="shared" ca="1" si="22"/>
        <v>23.42967592592322</v>
      </c>
      <c r="Z193" s="134">
        <f t="shared" ca="1" si="23"/>
        <v>17</v>
      </c>
      <c r="AA193" s="134">
        <f t="shared" ca="1" si="24"/>
        <v>6.4296759259232203</v>
      </c>
      <c r="AB193" s="134">
        <f t="shared" ca="1" si="25"/>
        <v>17</v>
      </c>
      <c r="AC193" s="134">
        <f t="shared" ca="1" si="26"/>
        <v>13</v>
      </c>
      <c r="AD193" s="135">
        <f t="shared" ca="1" si="27"/>
        <v>-17.42967592592322</v>
      </c>
      <c r="AE193" s="127" t="str">
        <f t="shared" ca="1" si="28"/>
        <v>VENCIDO</v>
      </c>
    </row>
    <row r="194" spans="1:31" customFormat="1" ht="15" x14ac:dyDescent="0.25">
      <c r="A194" s="110">
        <v>23542706</v>
      </c>
      <c r="B194" s="39" t="e">
        <f>VLOOKUP(A194,[1]BASE!$A:$A,1,0)</f>
        <v>#N/A</v>
      </c>
      <c r="C194" s="39">
        <f>VLOOKUP(A194,'INGRESO DIARIO'!A:A,1,0)</f>
        <v>23542706</v>
      </c>
      <c r="D194" s="1" t="s">
        <v>4030</v>
      </c>
      <c r="E194" s="1" t="s">
        <v>19</v>
      </c>
      <c r="F194" s="41">
        <v>45918.511932870373</v>
      </c>
      <c r="G194" s="41">
        <v>45918.511967592596</v>
      </c>
      <c r="H194" s="1">
        <v>98763234</v>
      </c>
      <c r="I194" s="1" t="s">
        <v>4031</v>
      </c>
      <c r="J194" s="1" t="s">
        <v>4189</v>
      </c>
      <c r="K194" s="1" t="s">
        <v>15</v>
      </c>
      <c r="L194" s="1" t="s">
        <v>4032</v>
      </c>
      <c r="M194" s="1" t="s">
        <v>18</v>
      </c>
      <c r="N194" s="1" t="s">
        <v>22</v>
      </c>
      <c r="O194" s="1"/>
      <c r="P194" s="1" t="s">
        <v>17</v>
      </c>
      <c r="Q194" s="43">
        <v>45920</v>
      </c>
      <c r="R194" s="1"/>
      <c r="S194" s="1" t="s">
        <v>21</v>
      </c>
      <c r="T194" s="1" t="s">
        <v>4188</v>
      </c>
      <c r="U194" s="1" t="s">
        <v>17</v>
      </c>
      <c r="V194" s="1" t="s">
        <v>17</v>
      </c>
      <c r="W194" s="133">
        <f t="shared" si="30"/>
        <v>45926.511967592596</v>
      </c>
      <c r="X194" s="134">
        <f t="shared" ref="X194:X257" si="31">+IF(M194="URBANA",4,IF(M194="RURAL",8,0))</f>
        <v>8</v>
      </c>
      <c r="Y194" s="134">
        <f t="shared" ref="Y194:Y257" ca="1" si="32">+TODAY()-G194+1</f>
        <v>23.488032407403807</v>
      </c>
      <c r="Z194" s="134">
        <f t="shared" ref="Z194:Z257" ca="1" si="33">+NETWORKDAYS.INTL(G194,NOW(),1)-MOD(H194,1)</f>
        <v>17</v>
      </c>
      <c r="AA194" s="134">
        <f t="shared" ref="AA194:AA257" ca="1" si="34">+Y194-Z194</f>
        <v>6.4880324074038072</v>
      </c>
      <c r="AB194" s="134">
        <f t="shared" ref="AB194:AB257" ca="1" si="35">+(((TODAY()-G194)+1)-AA194)</f>
        <v>17</v>
      </c>
      <c r="AC194" s="134">
        <f t="shared" ref="AC194:AC257" ca="1" si="36">+AB194-X194</f>
        <v>9</v>
      </c>
      <c r="AD194" s="135">
        <f t="shared" ref="AD194:AD257" ca="1" si="37">IF(W194&lt;&gt;0,+W194-TODAY()+1,"")</f>
        <v>-13.488032407403807</v>
      </c>
      <c r="AE194" s="127" t="str">
        <f t="shared" ref="AE194:AE257" ca="1" si="38">IF(S194&lt;&gt;"OK",IF(AC194&gt;=0,"VENCIDO",IF(AND(AC194&lt;0,AC194&gt;=-2.1),"ALERTA","A TIEMPO")),"EJECUTADO")</f>
        <v>VENCIDO</v>
      </c>
    </row>
    <row r="195" spans="1:31" customFormat="1" ht="15" x14ac:dyDescent="0.25">
      <c r="A195" s="126">
        <v>23492763</v>
      </c>
      <c r="B195" s="128" t="e">
        <f>VLOOKUP(A195,[1]BASE!$A:$A,1,0)</f>
        <v>#N/A</v>
      </c>
      <c r="C195" s="128" t="e">
        <f>VLOOKUP(A195,'INGRESO DIARIO'!A:A,1,0)</f>
        <v>#N/A</v>
      </c>
      <c r="D195" s="129" t="s">
        <v>1558</v>
      </c>
      <c r="E195" s="129" t="s">
        <v>19</v>
      </c>
      <c r="F195" s="130">
        <v>45860.324525462966</v>
      </c>
      <c r="G195" s="130">
        <v>45901.9065625</v>
      </c>
      <c r="H195" s="129">
        <v>24742271</v>
      </c>
      <c r="I195" s="129" t="s">
        <v>1556</v>
      </c>
      <c r="J195" s="129" t="s">
        <v>2739</v>
      </c>
      <c r="K195" s="129" t="s">
        <v>15</v>
      </c>
      <c r="L195" s="129" t="s">
        <v>1560</v>
      </c>
      <c r="M195" s="129" t="s">
        <v>18</v>
      </c>
      <c r="N195" s="129" t="s">
        <v>22</v>
      </c>
      <c r="O195" s="129"/>
      <c r="P195" s="129"/>
      <c r="Q195" s="132">
        <v>45920</v>
      </c>
      <c r="R195" s="129"/>
      <c r="S195" s="129"/>
      <c r="T195" s="129" t="s">
        <v>4193</v>
      </c>
      <c r="U195" s="129"/>
      <c r="V195" s="129"/>
      <c r="W195" s="133">
        <f t="shared" si="30"/>
        <v>45909.9065625</v>
      </c>
      <c r="X195" s="134">
        <f t="shared" si="31"/>
        <v>8</v>
      </c>
      <c r="Y195" s="134">
        <f t="shared" ca="1" si="32"/>
        <v>40.093437499999709</v>
      </c>
      <c r="Z195" s="134">
        <f t="shared" ca="1" si="33"/>
        <v>30</v>
      </c>
      <c r="AA195" s="134">
        <f t="shared" ca="1" si="34"/>
        <v>10.093437499999709</v>
      </c>
      <c r="AB195" s="134">
        <f t="shared" ca="1" si="35"/>
        <v>30</v>
      </c>
      <c r="AC195" s="134">
        <f t="shared" ca="1" si="36"/>
        <v>22</v>
      </c>
      <c r="AD195" s="135">
        <f t="shared" ca="1" si="37"/>
        <v>-30.093437499999709</v>
      </c>
      <c r="AE195" s="127" t="str">
        <f t="shared" ca="1" si="38"/>
        <v>VENCIDO</v>
      </c>
    </row>
    <row r="196" spans="1:31" customFormat="1" ht="15" x14ac:dyDescent="0.25">
      <c r="A196" s="126">
        <v>23520426</v>
      </c>
      <c r="B196" s="128" t="e">
        <f>VLOOKUP(A196,[1]BASE!$A:$A,1,0)</f>
        <v>#N/A</v>
      </c>
      <c r="C196" s="128" t="e">
        <f>VLOOKUP(A196,'INGRESO DIARIO'!A:A,1,0)</f>
        <v>#N/A</v>
      </c>
      <c r="D196" s="129" t="s">
        <v>2007</v>
      </c>
      <c r="E196" s="129" t="s">
        <v>19</v>
      </c>
      <c r="F196" s="130">
        <v>45891.692118055558</v>
      </c>
      <c r="G196" s="130">
        <v>45901.906840277778</v>
      </c>
      <c r="H196" s="129">
        <v>39178138</v>
      </c>
      <c r="I196" s="129" t="s">
        <v>2005</v>
      </c>
      <c r="J196" s="129" t="s">
        <v>2814</v>
      </c>
      <c r="K196" s="129" t="s">
        <v>15</v>
      </c>
      <c r="L196" s="129" t="s">
        <v>2009</v>
      </c>
      <c r="M196" s="129" t="s">
        <v>18</v>
      </c>
      <c r="N196" s="129" t="s">
        <v>22</v>
      </c>
      <c r="O196" s="129"/>
      <c r="P196" s="129"/>
      <c r="Q196" s="132">
        <v>45919</v>
      </c>
      <c r="R196" s="129"/>
      <c r="S196" s="129" t="s">
        <v>23</v>
      </c>
      <c r="T196" s="129" t="s">
        <v>4135</v>
      </c>
      <c r="U196" s="129"/>
      <c r="V196" s="129"/>
      <c r="W196" s="133">
        <f t="shared" si="30"/>
        <v>45909.906840277778</v>
      </c>
      <c r="X196" s="134">
        <f t="shared" si="31"/>
        <v>8</v>
      </c>
      <c r="Y196" s="134">
        <f t="shared" ca="1" si="32"/>
        <v>40.093159722222481</v>
      </c>
      <c r="Z196" s="134">
        <f t="shared" ca="1" si="33"/>
        <v>30</v>
      </c>
      <c r="AA196" s="134">
        <f t="shared" ca="1" si="34"/>
        <v>10.093159722222481</v>
      </c>
      <c r="AB196" s="134">
        <f t="shared" ca="1" si="35"/>
        <v>30</v>
      </c>
      <c r="AC196" s="134">
        <f t="shared" ca="1" si="36"/>
        <v>22</v>
      </c>
      <c r="AD196" s="135">
        <f t="shared" ca="1" si="37"/>
        <v>-30.093159722222481</v>
      </c>
      <c r="AE196" s="127" t="str">
        <f t="shared" ca="1" si="38"/>
        <v>VENCIDO</v>
      </c>
    </row>
    <row r="197" spans="1:31" customFormat="1" ht="15" x14ac:dyDescent="0.25">
      <c r="A197" s="126">
        <v>23524356</v>
      </c>
      <c r="B197" s="128" t="e">
        <f>VLOOKUP(A197,[1]BASE!$A:$A,1,0)</f>
        <v>#N/A</v>
      </c>
      <c r="C197" s="128" t="e">
        <f>VLOOKUP(A197,'INGRESO DIARIO'!A:A,1,0)</f>
        <v>#N/A</v>
      </c>
      <c r="D197" s="129" t="s">
        <v>2301</v>
      </c>
      <c r="E197" s="129" t="s">
        <v>19</v>
      </c>
      <c r="F197" s="130">
        <v>45896.55060185185</v>
      </c>
      <c r="G197" s="130">
        <v>45915.552627314813</v>
      </c>
      <c r="H197" s="129">
        <v>1001762934</v>
      </c>
      <c r="I197" s="129" t="s">
        <v>2300</v>
      </c>
      <c r="J197" s="129" t="s">
        <v>2865</v>
      </c>
      <c r="K197" s="129" t="s">
        <v>15</v>
      </c>
      <c r="L197" s="129" t="s">
        <v>2303</v>
      </c>
      <c r="M197" s="129" t="s">
        <v>18</v>
      </c>
      <c r="N197" s="129" t="s">
        <v>22</v>
      </c>
      <c r="O197" s="129"/>
      <c r="P197" s="129"/>
      <c r="Q197" s="132">
        <v>45919</v>
      </c>
      <c r="R197" s="129"/>
      <c r="S197" s="129" t="s">
        <v>23</v>
      </c>
      <c r="T197" s="129" t="s">
        <v>4151</v>
      </c>
      <c r="U197" s="129"/>
      <c r="V197" s="129"/>
      <c r="W197" s="133">
        <f t="shared" si="30"/>
        <v>45923.552627314813</v>
      </c>
      <c r="X197" s="134">
        <f t="shared" si="31"/>
        <v>8</v>
      </c>
      <c r="Y197" s="134">
        <f t="shared" ca="1" si="32"/>
        <v>26.447372685186565</v>
      </c>
      <c r="Z197" s="134">
        <f t="shared" ca="1" si="33"/>
        <v>20</v>
      </c>
      <c r="AA197" s="134">
        <f t="shared" ca="1" si="34"/>
        <v>6.4473726851865649</v>
      </c>
      <c r="AB197" s="134">
        <f t="shared" ca="1" si="35"/>
        <v>20</v>
      </c>
      <c r="AC197" s="134">
        <f t="shared" ca="1" si="36"/>
        <v>12</v>
      </c>
      <c r="AD197" s="135">
        <f t="shared" ca="1" si="37"/>
        <v>-16.447372685186565</v>
      </c>
      <c r="AE197" s="127" t="str">
        <f t="shared" ca="1" si="38"/>
        <v>VENCIDO</v>
      </c>
    </row>
    <row r="198" spans="1:31" customFormat="1" ht="15" x14ac:dyDescent="0.25">
      <c r="A198" s="126">
        <v>23524362</v>
      </c>
      <c r="B198" s="128" t="e">
        <f>VLOOKUP(A198,[1]BASE!$A:$A,1,0)</f>
        <v>#N/A</v>
      </c>
      <c r="C198" s="128" t="e">
        <f>VLOOKUP(A198,'INGRESO DIARIO'!A:A,1,0)</f>
        <v>#N/A</v>
      </c>
      <c r="D198" s="129" t="s">
        <v>2305</v>
      </c>
      <c r="E198" s="129" t="s">
        <v>19</v>
      </c>
      <c r="F198" s="130">
        <v>45896.554791666669</v>
      </c>
      <c r="G198" s="130">
        <v>45915.552939814814</v>
      </c>
      <c r="H198" s="129">
        <v>1001762934</v>
      </c>
      <c r="I198" s="129" t="s">
        <v>2300</v>
      </c>
      <c r="J198" s="129" t="s">
        <v>2865</v>
      </c>
      <c r="K198" s="129" t="s">
        <v>15</v>
      </c>
      <c r="L198" s="129" t="s">
        <v>2307</v>
      </c>
      <c r="M198" s="129" t="s">
        <v>18</v>
      </c>
      <c r="N198" s="129" t="s">
        <v>22</v>
      </c>
      <c r="O198" s="129"/>
      <c r="P198" s="129"/>
      <c r="Q198" s="132">
        <v>45919</v>
      </c>
      <c r="R198" s="129"/>
      <c r="S198" s="129" t="s">
        <v>23</v>
      </c>
      <c r="T198" s="129" t="s">
        <v>4152</v>
      </c>
      <c r="U198" s="129"/>
      <c r="V198" s="129"/>
      <c r="W198" s="133">
        <f t="shared" si="30"/>
        <v>45923.552939814814</v>
      </c>
      <c r="X198" s="134">
        <f t="shared" si="31"/>
        <v>8</v>
      </c>
      <c r="Y198" s="134">
        <f t="shared" ca="1" si="32"/>
        <v>26.447060185186274</v>
      </c>
      <c r="Z198" s="134">
        <f t="shared" ca="1" si="33"/>
        <v>20</v>
      </c>
      <c r="AA198" s="134">
        <f t="shared" ca="1" si="34"/>
        <v>6.4470601851862739</v>
      </c>
      <c r="AB198" s="134">
        <f t="shared" ca="1" si="35"/>
        <v>20</v>
      </c>
      <c r="AC198" s="134">
        <f t="shared" ca="1" si="36"/>
        <v>12</v>
      </c>
      <c r="AD198" s="135">
        <f t="shared" ca="1" si="37"/>
        <v>-16.447060185186274</v>
      </c>
      <c r="AE198" s="127" t="str">
        <f t="shared" ca="1" si="38"/>
        <v>VENCIDO</v>
      </c>
    </row>
    <row r="199" spans="1:31" customFormat="1" ht="15" x14ac:dyDescent="0.25">
      <c r="A199" s="126">
        <v>23510305</v>
      </c>
      <c r="B199" s="128" t="e">
        <f>VLOOKUP(A199,[1]BASE!$A:$A,1,0)</f>
        <v>#N/A</v>
      </c>
      <c r="C199" s="128" t="e">
        <f>VLOOKUP(A199,'INGRESO DIARIO'!A:A,1,0)</f>
        <v>#N/A</v>
      </c>
      <c r="D199" s="129" t="s">
        <v>1680</v>
      </c>
      <c r="E199" s="129" t="s">
        <v>411</v>
      </c>
      <c r="F199" s="130">
        <v>45892.667291666665</v>
      </c>
      <c r="G199" s="130">
        <v>45901.906724537039</v>
      </c>
      <c r="H199" s="129">
        <v>21729488</v>
      </c>
      <c r="I199" s="129" t="s">
        <v>1678</v>
      </c>
      <c r="J199" s="129" t="s">
        <v>2761</v>
      </c>
      <c r="K199" s="129" t="s">
        <v>15</v>
      </c>
      <c r="L199" s="129" t="s">
        <v>1683</v>
      </c>
      <c r="M199" s="129" t="s">
        <v>18</v>
      </c>
      <c r="N199" s="129" t="s">
        <v>26</v>
      </c>
      <c r="O199" s="129"/>
      <c r="P199" s="129"/>
      <c r="Q199" s="132">
        <v>45919</v>
      </c>
      <c r="R199" s="129"/>
      <c r="S199" s="129" t="s">
        <v>23</v>
      </c>
      <c r="T199" s="129" t="s">
        <v>4146</v>
      </c>
      <c r="U199" s="129"/>
      <c r="V199" s="129"/>
      <c r="W199" s="133">
        <f t="shared" si="30"/>
        <v>45909.906724537039</v>
      </c>
      <c r="X199" s="134">
        <f t="shared" si="31"/>
        <v>8</v>
      </c>
      <c r="Y199" s="134">
        <f t="shared" ca="1" si="32"/>
        <v>40.093275462961174</v>
      </c>
      <c r="Z199" s="134">
        <f t="shared" ca="1" si="33"/>
        <v>30</v>
      </c>
      <c r="AA199" s="134">
        <f t="shared" ca="1" si="34"/>
        <v>10.093275462961174</v>
      </c>
      <c r="AB199" s="134">
        <f t="shared" ca="1" si="35"/>
        <v>30</v>
      </c>
      <c r="AC199" s="134">
        <f t="shared" ca="1" si="36"/>
        <v>22</v>
      </c>
      <c r="AD199" s="135">
        <f t="shared" ca="1" si="37"/>
        <v>-30.093275462961174</v>
      </c>
      <c r="AE199" s="127" t="str">
        <f t="shared" ca="1" si="38"/>
        <v>VENCIDO</v>
      </c>
    </row>
    <row r="200" spans="1:31" customFormat="1" ht="15" x14ac:dyDescent="0.25">
      <c r="A200" s="126">
        <v>23516804</v>
      </c>
      <c r="B200" s="128" t="e">
        <f>VLOOKUP(A200,[1]BASE!$A:$A,1,0)</f>
        <v>#N/A</v>
      </c>
      <c r="C200" s="128" t="e">
        <f>VLOOKUP(A200,'INGRESO DIARIO'!A:A,1,0)</f>
        <v>#N/A</v>
      </c>
      <c r="D200" s="129" t="s">
        <v>1864</v>
      </c>
      <c r="E200" s="129" t="s">
        <v>411</v>
      </c>
      <c r="F200" s="130">
        <v>45892.667731481481</v>
      </c>
      <c r="G200" s="130">
        <v>45901.906574074077</v>
      </c>
      <c r="H200" s="129">
        <v>21728553</v>
      </c>
      <c r="I200" s="129" t="s">
        <v>1863</v>
      </c>
      <c r="J200" s="129" t="s">
        <v>2761</v>
      </c>
      <c r="K200" s="129" t="s">
        <v>15</v>
      </c>
      <c r="L200" s="129" t="s">
        <v>1866</v>
      </c>
      <c r="M200" s="129" t="s">
        <v>18</v>
      </c>
      <c r="N200" s="129" t="s">
        <v>26</v>
      </c>
      <c r="O200" s="129"/>
      <c r="P200" s="129"/>
      <c r="Q200" s="132">
        <v>45919</v>
      </c>
      <c r="R200" s="129"/>
      <c r="S200" s="129" t="s">
        <v>23</v>
      </c>
      <c r="T200" s="129" t="s">
        <v>4146</v>
      </c>
      <c r="U200" s="129"/>
      <c r="V200" s="129"/>
      <c r="W200" s="133">
        <f t="shared" si="30"/>
        <v>45909.906574074077</v>
      </c>
      <c r="X200" s="134">
        <f t="shared" si="31"/>
        <v>8</v>
      </c>
      <c r="Y200" s="134">
        <f t="shared" ca="1" si="32"/>
        <v>40.093425925922929</v>
      </c>
      <c r="Z200" s="134">
        <f t="shared" ca="1" si="33"/>
        <v>30</v>
      </c>
      <c r="AA200" s="134">
        <f t="shared" ca="1" si="34"/>
        <v>10.093425925922929</v>
      </c>
      <c r="AB200" s="134">
        <f t="shared" ca="1" si="35"/>
        <v>30</v>
      </c>
      <c r="AC200" s="134">
        <f t="shared" ca="1" si="36"/>
        <v>22</v>
      </c>
      <c r="AD200" s="135">
        <f t="shared" ca="1" si="37"/>
        <v>-30.093425925922929</v>
      </c>
      <c r="AE200" s="127" t="str">
        <f t="shared" ca="1" si="38"/>
        <v>VENCIDO</v>
      </c>
    </row>
    <row r="201" spans="1:31" customFormat="1" ht="15" x14ac:dyDescent="0.25">
      <c r="A201" s="126">
        <v>23527971</v>
      </c>
      <c r="B201" s="128" t="e">
        <f>VLOOKUP(A201,[1]BASE!$A:$A,1,0)</f>
        <v>#N/A</v>
      </c>
      <c r="C201" s="128" t="e">
        <f>VLOOKUP(A201,'INGRESO DIARIO'!A:A,1,0)</f>
        <v>#N/A</v>
      </c>
      <c r="D201" s="129" t="s">
        <v>2679</v>
      </c>
      <c r="E201" s="129" t="s">
        <v>409</v>
      </c>
      <c r="F201" s="130">
        <v>45901.608124999999</v>
      </c>
      <c r="G201" s="130">
        <v>45901.906770833331</v>
      </c>
      <c r="H201" s="129">
        <v>1039884001</v>
      </c>
      <c r="I201" s="129" t="s">
        <v>2677</v>
      </c>
      <c r="J201" s="129" t="s">
        <v>2924</v>
      </c>
      <c r="K201" s="129" t="s">
        <v>15</v>
      </c>
      <c r="L201" s="129" t="s">
        <v>2681</v>
      </c>
      <c r="M201" s="129" t="s">
        <v>18</v>
      </c>
      <c r="N201" s="129" t="s">
        <v>26</v>
      </c>
      <c r="O201" s="129"/>
      <c r="P201" s="129"/>
      <c r="Q201" s="132">
        <v>45919</v>
      </c>
      <c r="R201" s="129"/>
      <c r="S201" s="129" t="s">
        <v>23</v>
      </c>
      <c r="T201" s="129" t="s">
        <v>4131</v>
      </c>
      <c r="U201" s="129"/>
      <c r="V201" s="129"/>
      <c r="W201" s="133">
        <f t="shared" si="30"/>
        <v>45909.906770833331</v>
      </c>
      <c r="X201" s="134">
        <f t="shared" si="31"/>
        <v>8</v>
      </c>
      <c r="Y201" s="134">
        <f t="shared" ca="1" si="32"/>
        <v>40.093229166668607</v>
      </c>
      <c r="Z201" s="134">
        <f t="shared" ca="1" si="33"/>
        <v>30</v>
      </c>
      <c r="AA201" s="134">
        <f t="shared" ca="1" si="34"/>
        <v>10.093229166668607</v>
      </c>
      <c r="AB201" s="134">
        <f t="shared" ca="1" si="35"/>
        <v>30</v>
      </c>
      <c r="AC201" s="134">
        <f t="shared" ca="1" si="36"/>
        <v>22</v>
      </c>
      <c r="AD201" s="135">
        <f t="shared" ca="1" si="37"/>
        <v>-30.093229166668607</v>
      </c>
      <c r="AE201" s="127" t="str">
        <f t="shared" ca="1" si="38"/>
        <v>VENCIDO</v>
      </c>
    </row>
    <row r="202" spans="1:31" customFormat="1" ht="15" x14ac:dyDescent="0.25">
      <c r="A202" s="126">
        <v>23485073</v>
      </c>
      <c r="B202" s="128" t="e">
        <f>VLOOKUP(A202,[1]BASE!$A:$A,1,0)</f>
        <v>#N/A</v>
      </c>
      <c r="C202" s="128" t="e">
        <f>VLOOKUP(A202,'INGRESO DIARIO'!A:A,1,0)</f>
        <v>#N/A</v>
      </c>
      <c r="D202" s="129" t="s">
        <v>1518</v>
      </c>
      <c r="E202" s="129" t="s">
        <v>409</v>
      </c>
      <c r="F202" s="130">
        <v>45852.679386574076</v>
      </c>
      <c r="G202" s="130">
        <v>45901.906782407408</v>
      </c>
      <c r="H202" s="129">
        <v>71187520</v>
      </c>
      <c r="I202" s="129" t="s">
        <v>1516</v>
      </c>
      <c r="J202" s="129" t="s">
        <v>2733</v>
      </c>
      <c r="K202" s="129" t="s">
        <v>15</v>
      </c>
      <c r="L202" s="129" t="s">
        <v>1520</v>
      </c>
      <c r="M202" s="129" t="s">
        <v>16</v>
      </c>
      <c r="N202" s="129" t="s">
        <v>26</v>
      </c>
      <c r="O202" s="129"/>
      <c r="P202" s="129"/>
      <c r="Q202" s="132">
        <v>45919</v>
      </c>
      <c r="R202" s="129"/>
      <c r="S202" s="129" t="s">
        <v>23</v>
      </c>
      <c r="T202" s="129" t="s">
        <v>4128</v>
      </c>
      <c r="U202" s="129"/>
      <c r="V202" s="129"/>
      <c r="W202" s="133">
        <f t="shared" si="30"/>
        <v>45905.906782407408</v>
      </c>
      <c r="X202" s="134">
        <f t="shared" si="31"/>
        <v>4</v>
      </c>
      <c r="Y202" s="134">
        <f t="shared" ca="1" si="32"/>
        <v>40.093217592591827</v>
      </c>
      <c r="Z202" s="134">
        <f t="shared" ca="1" si="33"/>
        <v>30</v>
      </c>
      <c r="AA202" s="134">
        <f t="shared" ca="1" si="34"/>
        <v>10.093217592591827</v>
      </c>
      <c r="AB202" s="134">
        <f t="shared" ca="1" si="35"/>
        <v>30</v>
      </c>
      <c r="AC202" s="134">
        <f t="shared" ca="1" si="36"/>
        <v>26</v>
      </c>
      <c r="AD202" s="135">
        <f t="shared" ca="1" si="37"/>
        <v>-34.093217592591827</v>
      </c>
      <c r="AE202" s="127" t="str">
        <f t="shared" ca="1" si="38"/>
        <v>VENCIDO</v>
      </c>
    </row>
    <row r="203" spans="1:31" customFormat="1" ht="15" x14ac:dyDescent="0.25">
      <c r="A203" s="126">
        <v>23502208</v>
      </c>
      <c r="B203" s="128" t="e">
        <f>VLOOKUP(A203,[1]BASE!$A:$A,1,0)</f>
        <v>#N/A</v>
      </c>
      <c r="C203" s="128" t="e">
        <f>VLOOKUP(A203,'INGRESO DIARIO'!A:A,1,0)</f>
        <v>#N/A</v>
      </c>
      <c r="D203" s="129" t="s">
        <v>1615</v>
      </c>
      <c r="E203" s="129" t="s">
        <v>19</v>
      </c>
      <c r="F203" s="130">
        <v>45872.881296296298</v>
      </c>
      <c r="G203" s="130">
        <v>45901.906678240739</v>
      </c>
      <c r="H203" s="129">
        <v>88262751</v>
      </c>
      <c r="I203" s="129" t="s">
        <v>1613</v>
      </c>
      <c r="J203" s="129" t="s">
        <v>2749</v>
      </c>
      <c r="K203" s="129" t="s">
        <v>15</v>
      </c>
      <c r="L203" s="129" t="s">
        <v>1617</v>
      </c>
      <c r="M203" s="129" t="s">
        <v>16</v>
      </c>
      <c r="N203" s="129" t="s">
        <v>22</v>
      </c>
      <c r="O203" s="129"/>
      <c r="P203" s="129"/>
      <c r="Q203" s="132">
        <v>45919</v>
      </c>
      <c r="R203" s="129"/>
      <c r="S203" s="129" t="s">
        <v>23</v>
      </c>
      <c r="T203" s="129" t="s">
        <v>4136</v>
      </c>
      <c r="U203" s="129"/>
      <c r="V203" s="129"/>
      <c r="W203" s="133">
        <f t="shared" si="30"/>
        <v>45905.906678240739</v>
      </c>
      <c r="X203" s="134">
        <f t="shared" si="31"/>
        <v>4</v>
      </c>
      <c r="Y203" s="134">
        <f t="shared" ca="1" si="32"/>
        <v>40.093321759261016</v>
      </c>
      <c r="Z203" s="134">
        <f t="shared" ca="1" si="33"/>
        <v>30</v>
      </c>
      <c r="AA203" s="134">
        <f t="shared" ca="1" si="34"/>
        <v>10.093321759261016</v>
      </c>
      <c r="AB203" s="134">
        <f t="shared" ca="1" si="35"/>
        <v>30</v>
      </c>
      <c r="AC203" s="134">
        <f t="shared" ca="1" si="36"/>
        <v>26</v>
      </c>
      <c r="AD203" s="135">
        <f t="shared" ca="1" si="37"/>
        <v>-34.093321759261016</v>
      </c>
      <c r="AE203" s="127" t="str">
        <f t="shared" ca="1" si="38"/>
        <v>VENCIDO</v>
      </c>
    </row>
    <row r="204" spans="1:31" customFormat="1" ht="15" x14ac:dyDescent="0.25">
      <c r="A204" s="126">
        <v>23510764</v>
      </c>
      <c r="B204" s="128" t="e">
        <f>VLOOKUP(A204,[1]BASE!$A:$A,1,0)</f>
        <v>#N/A</v>
      </c>
      <c r="C204" s="128" t="e">
        <f>VLOOKUP(A204,'INGRESO DIARIO'!A:A,1,0)</f>
        <v>#N/A</v>
      </c>
      <c r="D204" s="129" t="s">
        <v>1686</v>
      </c>
      <c r="E204" s="129" t="s">
        <v>19</v>
      </c>
      <c r="F204" s="130">
        <v>45899.370740740742</v>
      </c>
      <c r="G204" s="130">
        <v>45901.906504629631</v>
      </c>
      <c r="H204" s="129">
        <v>1017217536</v>
      </c>
      <c r="I204" s="129" t="s">
        <v>1684</v>
      </c>
      <c r="J204" s="129" t="s">
        <v>2762</v>
      </c>
      <c r="K204" s="129" t="s">
        <v>15</v>
      </c>
      <c r="L204" s="129" t="s">
        <v>1688</v>
      </c>
      <c r="M204" s="129" t="s">
        <v>16</v>
      </c>
      <c r="N204" s="129" t="s">
        <v>22</v>
      </c>
      <c r="O204" s="129"/>
      <c r="P204" s="129"/>
      <c r="Q204" s="132">
        <v>45919</v>
      </c>
      <c r="R204" s="129"/>
      <c r="S204" s="129" t="s">
        <v>23</v>
      </c>
      <c r="T204" s="129" t="s">
        <v>4139</v>
      </c>
      <c r="U204" s="129"/>
      <c r="V204" s="129"/>
      <c r="W204" s="133">
        <f t="shared" si="30"/>
        <v>45905.906504629631</v>
      </c>
      <c r="X204" s="134">
        <f t="shared" si="31"/>
        <v>4</v>
      </c>
      <c r="Y204" s="134">
        <f t="shared" ca="1" si="32"/>
        <v>40.093495370369055</v>
      </c>
      <c r="Z204" s="134">
        <f t="shared" ca="1" si="33"/>
        <v>30</v>
      </c>
      <c r="AA204" s="134">
        <f t="shared" ca="1" si="34"/>
        <v>10.093495370369055</v>
      </c>
      <c r="AB204" s="134">
        <f t="shared" ca="1" si="35"/>
        <v>30</v>
      </c>
      <c r="AC204" s="134">
        <f t="shared" ca="1" si="36"/>
        <v>26</v>
      </c>
      <c r="AD204" s="135">
        <f t="shared" ca="1" si="37"/>
        <v>-34.093495370369055</v>
      </c>
      <c r="AE204" s="127" t="str">
        <f t="shared" ca="1" si="38"/>
        <v>VENCIDO</v>
      </c>
    </row>
    <row r="205" spans="1:31" customFormat="1" ht="15" x14ac:dyDescent="0.25">
      <c r="A205" s="126">
        <v>23525369</v>
      </c>
      <c r="B205" s="128" t="e">
        <f>VLOOKUP(A205,[1]BASE!$A:$A,1,0)</f>
        <v>#N/A</v>
      </c>
      <c r="C205" s="128" t="e">
        <f>VLOOKUP(A205,'INGRESO DIARIO'!A:A,1,0)</f>
        <v>#N/A</v>
      </c>
      <c r="D205" s="136" t="s">
        <v>3153</v>
      </c>
      <c r="E205" s="129" t="s">
        <v>409</v>
      </c>
      <c r="F205" s="130">
        <v>45897.475127314814</v>
      </c>
      <c r="G205" s="130">
        <v>45901.906944444447</v>
      </c>
      <c r="H205" s="129">
        <v>1001469671</v>
      </c>
      <c r="I205" s="129" t="s">
        <v>2418</v>
      </c>
      <c r="J205" s="129" t="s">
        <v>2884</v>
      </c>
      <c r="K205" s="129" t="s">
        <v>15</v>
      </c>
      <c r="L205" s="129" t="s">
        <v>2422</v>
      </c>
      <c r="M205" s="129" t="s">
        <v>16</v>
      </c>
      <c r="N205" s="129" t="s">
        <v>26</v>
      </c>
      <c r="O205" s="129"/>
      <c r="P205" s="129"/>
      <c r="Q205" s="132">
        <v>45919</v>
      </c>
      <c r="R205" s="129"/>
      <c r="S205" s="129" t="s">
        <v>23</v>
      </c>
      <c r="T205" s="129" t="s">
        <v>4129</v>
      </c>
      <c r="U205" s="129"/>
      <c r="V205" s="129"/>
      <c r="W205" s="133">
        <f t="shared" si="30"/>
        <v>45905.906944444447</v>
      </c>
      <c r="X205" s="134">
        <f t="shared" si="31"/>
        <v>4</v>
      </c>
      <c r="Y205" s="134">
        <f t="shared" ca="1" si="32"/>
        <v>40.093055555553292</v>
      </c>
      <c r="Z205" s="134">
        <f t="shared" ca="1" si="33"/>
        <v>30</v>
      </c>
      <c r="AA205" s="134">
        <f t="shared" ca="1" si="34"/>
        <v>10.093055555553292</v>
      </c>
      <c r="AB205" s="134">
        <f t="shared" ca="1" si="35"/>
        <v>30</v>
      </c>
      <c r="AC205" s="134">
        <f t="shared" ca="1" si="36"/>
        <v>26</v>
      </c>
      <c r="AD205" s="135">
        <f t="shared" ca="1" si="37"/>
        <v>-34.093055555553292</v>
      </c>
      <c r="AE205" s="127" t="str">
        <f t="shared" ca="1" si="38"/>
        <v>VENCIDO</v>
      </c>
    </row>
    <row r="206" spans="1:31" customFormat="1" ht="15" x14ac:dyDescent="0.25">
      <c r="A206" s="110">
        <v>23539498</v>
      </c>
      <c r="B206" s="39" t="e">
        <f>VLOOKUP(A206,[1]BASE!$A:$A,1,0)</f>
        <v>#N/A</v>
      </c>
      <c r="C206" s="39" t="e">
        <f>VLOOKUP(A206,'INGRESO DIARIO'!A:A,1,0)</f>
        <v>#N/A</v>
      </c>
      <c r="D206" s="40" t="s">
        <v>3440</v>
      </c>
      <c r="E206" s="1" t="s">
        <v>19</v>
      </c>
      <c r="F206" s="41">
        <v>45915.482430555552</v>
      </c>
      <c r="G206" s="41">
        <v>45915.482453703706</v>
      </c>
      <c r="H206" s="1">
        <v>42791166</v>
      </c>
      <c r="I206" s="1" t="s">
        <v>3264</v>
      </c>
      <c r="J206" s="1" t="s">
        <v>3403</v>
      </c>
      <c r="K206" s="1" t="s">
        <v>15</v>
      </c>
      <c r="L206" s="1" t="s">
        <v>3265</v>
      </c>
      <c r="M206" s="1" t="s">
        <v>16</v>
      </c>
      <c r="N206" s="1" t="s">
        <v>22</v>
      </c>
      <c r="O206" s="1"/>
      <c r="P206" s="1" t="s">
        <v>17</v>
      </c>
      <c r="Q206" s="43">
        <v>45919</v>
      </c>
      <c r="R206" s="1"/>
      <c r="S206" s="1" t="s">
        <v>23</v>
      </c>
      <c r="T206" s="1" t="s">
        <v>4121</v>
      </c>
      <c r="U206" s="1" t="s">
        <v>17</v>
      </c>
      <c r="V206" s="1" t="s">
        <v>17</v>
      </c>
      <c r="W206" s="133">
        <f t="shared" si="30"/>
        <v>45919.482453703706</v>
      </c>
      <c r="X206" s="134">
        <f t="shared" si="31"/>
        <v>4</v>
      </c>
      <c r="Y206" s="134">
        <f t="shared" ca="1" si="32"/>
        <v>26.517546296294313</v>
      </c>
      <c r="Z206" s="134">
        <f t="shared" ca="1" si="33"/>
        <v>20</v>
      </c>
      <c r="AA206" s="134">
        <f t="shared" ca="1" si="34"/>
        <v>6.5175462962943129</v>
      </c>
      <c r="AB206" s="134">
        <f t="shared" ca="1" si="35"/>
        <v>20</v>
      </c>
      <c r="AC206" s="134">
        <f t="shared" ca="1" si="36"/>
        <v>16</v>
      </c>
      <c r="AD206" s="135">
        <f t="shared" ca="1" si="37"/>
        <v>-20.517546296294313</v>
      </c>
      <c r="AE206" s="127" t="str">
        <f t="shared" ca="1" si="38"/>
        <v>VENCIDO</v>
      </c>
    </row>
    <row r="207" spans="1:31" customFormat="1" ht="15" x14ac:dyDescent="0.25">
      <c r="A207" s="110">
        <v>23538235</v>
      </c>
      <c r="B207" s="39" t="e">
        <f>VLOOKUP(A207,[1]BASE!$A:$A,1,0)</f>
        <v>#N/A</v>
      </c>
      <c r="C207" s="39" t="e">
        <f>VLOOKUP(A207,'INGRESO DIARIO'!A:A,1,0)</f>
        <v>#N/A</v>
      </c>
      <c r="D207" s="40" t="s">
        <v>3458</v>
      </c>
      <c r="E207" s="1" t="s">
        <v>409</v>
      </c>
      <c r="F207" s="41">
        <v>45912.668252314812</v>
      </c>
      <c r="G207" s="41">
        <v>45912.668287037035</v>
      </c>
      <c r="H207" s="1">
        <v>22059480</v>
      </c>
      <c r="I207" s="1" t="s">
        <v>3323</v>
      </c>
      <c r="J207" s="1" t="s">
        <v>3423</v>
      </c>
      <c r="K207" s="1" t="s">
        <v>15</v>
      </c>
      <c r="L207" s="1" t="s">
        <v>3324</v>
      </c>
      <c r="M207" s="1" t="s">
        <v>16</v>
      </c>
      <c r="N207" s="1" t="s">
        <v>26</v>
      </c>
      <c r="O207" s="1"/>
      <c r="P207" s="1" t="s">
        <v>17</v>
      </c>
      <c r="Q207" s="43">
        <v>45919</v>
      </c>
      <c r="R207" s="1"/>
      <c r="S207" s="1" t="s">
        <v>23</v>
      </c>
      <c r="T207" s="1" t="s">
        <v>4145</v>
      </c>
      <c r="U207" s="1" t="s">
        <v>17</v>
      </c>
      <c r="V207" s="1" t="s">
        <v>475</v>
      </c>
      <c r="W207" s="133">
        <f t="shared" si="30"/>
        <v>45916.668287037035</v>
      </c>
      <c r="X207" s="134">
        <f t="shared" si="31"/>
        <v>4</v>
      </c>
      <c r="Y207" s="134">
        <f t="shared" ca="1" si="32"/>
        <v>29.331712962964957</v>
      </c>
      <c r="Z207" s="134">
        <f t="shared" ca="1" si="33"/>
        <v>21</v>
      </c>
      <c r="AA207" s="134">
        <f t="shared" ca="1" si="34"/>
        <v>8.3317129629649571</v>
      </c>
      <c r="AB207" s="134">
        <f t="shared" ca="1" si="35"/>
        <v>21</v>
      </c>
      <c r="AC207" s="134">
        <f t="shared" ca="1" si="36"/>
        <v>17</v>
      </c>
      <c r="AD207" s="135">
        <f t="shared" ca="1" si="37"/>
        <v>-23.331712962964957</v>
      </c>
      <c r="AE207" s="127" t="str">
        <f t="shared" ca="1" si="38"/>
        <v>VENCIDO</v>
      </c>
    </row>
    <row r="208" spans="1:31" customFormat="1" ht="15" x14ac:dyDescent="0.25">
      <c r="A208" s="110">
        <v>23540911</v>
      </c>
      <c r="B208" s="39" t="e">
        <f>VLOOKUP(A208,[1]BASE!$A:$A,1,0)</f>
        <v>#N/A</v>
      </c>
      <c r="C208" s="39" t="e">
        <f>VLOOKUP(A208,'INGRESO DIARIO'!A:A,1,0)</f>
        <v>#N/A</v>
      </c>
      <c r="D208" s="40" t="s">
        <v>3681</v>
      </c>
      <c r="E208" s="1" t="s">
        <v>19</v>
      </c>
      <c r="F208" s="41">
        <v>45916.602754629632</v>
      </c>
      <c r="G208" s="41">
        <v>45916.602789351855</v>
      </c>
      <c r="H208" s="1">
        <v>1017212398</v>
      </c>
      <c r="I208" s="1" t="s">
        <v>3579</v>
      </c>
      <c r="J208" s="1" t="s">
        <v>3647</v>
      </c>
      <c r="K208" s="1" t="s">
        <v>15</v>
      </c>
      <c r="L208" s="1" t="s">
        <v>3580</v>
      </c>
      <c r="M208" s="1" t="s">
        <v>16</v>
      </c>
      <c r="N208" s="1" t="s">
        <v>22</v>
      </c>
      <c r="O208" s="1"/>
      <c r="P208" s="1"/>
      <c r="Q208" s="43">
        <v>45919</v>
      </c>
      <c r="R208" s="1"/>
      <c r="S208" s="1" t="s">
        <v>23</v>
      </c>
      <c r="T208" s="1" t="s">
        <v>4149</v>
      </c>
      <c r="U208" s="1" t="s">
        <v>17</v>
      </c>
      <c r="V208" s="1" t="s">
        <v>17</v>
      </c>
      <c r="W208" s="133">
        <f t="shared" si="30"/>
        <v>45920.602789351855</v>
      </c>
      <c r="X208" s="134">
        <f t="shared" si="31"/>
        <v>4</v>
      </c>
      <c r="Y208" s="134">
        <f t="shared" ca="1" si="32"/>
        <v>25.397210648145119</v>
      </c>
      <c r="Z208" s="134">
        <f t="shared" ca="1" si="33"/>
        <v>19</v>
      </c>
      <c r="AA208" s="134">
        <f t="shared" ca="1" si="34"/>
        <v>6.3972106481451192</v>
      </c>
      <c r="AB208" s="134">
        <f t="shared" ca="1" si="35"/>
        <v>19</v>
      </c>
      <c r="AC208" s="134">
        <f t="shared" ca="1" si="36"/>
        <v>15</v>
      </c>
      <c r="AD208" s="135">
        <f t="shared" ca="1" si="37"/>
        <v>-19.397210648145119</v>
      </c>
      <c r="AE208" s="127" t="str">
        <f t="shared" ca="1" si="38"/>
        <v>VENCIDO</v>
      </c>
    </row>
    <row r="209" spans="1:31" customFormat="1" ht="15" x14ac:dyDescent="0.25">
      <c r="A209" s="110">
        <v>23541129</v>
      </c>
      <c r="B209" s="39" t="e">
        <f>VLOOKUP(A209,[1]BASE!$A:$A,1,0)</f>
        <v>#N/A</v>
      </c>
      <c r="C209" s="39" t="e">
        <f>VLOOKUP(A209,'INGRESO DIARIO'!A:A,1,0)</f>
        <v>#N/A</v>
      </c>
      <c r="D209" s="40" t="s">
        <v>3874</v>
      </c>
      <c r="E209" s="1" t="s">
        <v>409</v>
      </c>
      <c r="F209" s="41">
        <v>45916.818761574075</v>
      </c>
      <c r="G209" s="41">
        <v>45916.818796296298</v>
      </c>
      <c r="H209" s="1">
        <v>8456887</v>
      </c>
      <c r="I209" s="1" t="s">
        <v>3775</v>
      </c>
      <c r="J209" s="1" t="s">
        <v>3849</v>
      </c>
      <c r="K209" s="1" t="s">
        <v>15</v>
      </c>
      <c r="L209" s="1" t="s">
        <v>3776</v>
      </c>
      <c r="M209" s="1" t="s">
        <v>16</v>
      </c>
      <c r="N209" s="1" t="s">
        <v>26</v>
      </c>
      <c r="O209" s="1"/>
      <c r="P209" s="1" t="s">
        <v>17</v>
      </c>
      <c r="Q209" s="43">
        <v>45919</v>
      </c>
      <c r="R209" s="1"/>
      <c r="S209" s="1" t="s">
        <v>23</v>
      </c>
      <c r="T209" s="1" t="s">
        <v>4127</v>
      </c>
      <c r="U209" s="1"/>
      <c r="V209" s="1"/>
      <c r="W209" s="133">
        <f t="shared" si="30"/>
        <v>45920.818796296298</v>
      </c>
      <c r="X209" s="134">
        <f t="shared" si="31"/>
        <v>4</v>
      </c>
      <c r="Y209" s="134">
        <f t="shared" ca="1" si="32"/>
        <v>25.181203703701613</v>
      </c>
      <c r="Z209" s="134">
        <f t="shared" ca="1" si="33"/>
        <v>19</v>
      </c>
      <c r="AA209" s="134">
        <f t="shared" ca="1" si="34"/>
        <v>6.1812037037016125</v>
      </c>
      <c r="AB209" s="134">
        <f t="shared" ca="1" si="35"/>
        <v>19</v>
      </c>
      <c r="AC209" s="134">
        <f t="shared" ca="1" si="36"/>
        <v>15</v>
      </c>
      <c r="AD209" s="135">
        <f t="shared" ca="1" si="37"/>
        <v>-19.181203703701613</v>
      </c>
      <c r="AE209" s="127" t="str">
        <f t="shared" ca="1" si="38"/>
        <v>VENCIDO</v>
      </c>
    </row>
    <row r="210" spans="1:31" customFormat="1" ht="15" x14ac:dyDescent="0.25">
      <c r="A210" s="110">
        <v>23541436</v>
      </c>
      <c r="B210" s="39" t="e">
        <f>VLOOKUP(A210,[1]BASE!$A:$A,1,0)</f>
        <v>#N/A</v>
      </c>
      <c r="C210" s="39" t="e">
        <f>VLOOKUP(A210,'INGRESO DIARIO'!A:A,1,0)</f>
        <v>#N/A</v>
      </c>
      <c r="D210" s="40" t="s">
        <v>3877</v>
      </c>
      <c r="E210" s="1" t="s">
        <v>19</v>
      </c>
      <c r="F210" s="41">
        <v>45917.452662037038</v>
      </c>
      <c r="G210" s="41">
        <v>45917.452696759261</v>
      </c>
      <c r="H210" s="1">
        <v>15337753</v>
      </c>
      <c r="I210" s="1" t="s">
        <v>3780</v>
      </c>
      <c r="J210" s="1" t="s">
        <v>3851</v>
      </c>
      <c r="K210" s="1" t="s">
        <v>15</v>
      </c>
      <c r="L210" s="1" t="s">
        <v>3781</v>
      </c>
      <c r="M210" s="1" t="s">
        <v>16</v>
      </c>
      <c r="N210" s="1" t="s">
        <v>22</v>
      </c>
      <c r="O210" s="1"/>
      <c r="P210" s="1" t="s">
        <v>17</v>
      </c>
      <c r="Q210" s="43">
        <v>45919</v>
      </c>
      <c r="R210" s="1"/>
      <c r="S210" s="1" t="s">
        <v>23</v>
      </c>
      <c r="T210" s="1" t="s">
        <v>4119</v>
      </c>
      <c r="U210" s="1"/>
      <c r="V210" s="1"/>
      <c r="W210" s="133">
        <f t="shared" si="30"/>
        <v>45921.452696759261</v>
      </c>
      <c r="X210" s="134">
        <f t="shared" si="31"/>
        <v>4</v>
      </c>
      <c r="Y210" s="134">
        <f t="shared" ca="1" si="32"/>
        <v>24.547303240738984</v>
      </c>
      <c r="Z210" s="134">
        <f t="shared" ca="1" si="33"/>
        <v>18</v>
      </c>
      <c r="AA210" s="134">
        <f t="shared" ca="1" si="34"/>
        <v>6.5473032407389837</v>
      </c>
      <c r="AB210" s="134">
        <f t="shared" ca="1" si="35"/>
        <v>18</v>
      </c>
      <c r="AC210" s="134">
        <f t="shared" ca="1" si="36"/>
        <v>14</v>
      </c>
      <c r="AD210" s="135">
        <f t="shared" ca="1" si="37"/>
        <v>-18.547303240738984</v>
      </c>
      <c r="AE210" s="127" t="str">
        <f t="shared" ca="1" si="38"/>
        <v>VENCIDO</v>
      </c>
    </row>
    <row r="211" spans="1:31" customFormat="1" ht="15" x14ac:dyDescent="0.25">
      <c r="A211" s="110">
        <v>23541388</v>
      </c>
      <c r="B211" s="39" t="e">
        <f>VLOOKUP(A211,[1]BASE!$A:$A,1,0)</f>
        <v>#N/A</v>
      </c>
      <c r="C211" s="39" t="e">
        <f>VLOOKUP(A211,'INGRESO DIARIO'!A:A,1,0)</f>
        <v>#N/A</v>
      </c>
      <c r="D211" s="1" t="s">
        <v>3782</v>
      </c>
      <c r="E211" s="1" t="s">
        <v>19</v>
      </c>
      <c r="F211" s="41">
        <v>45917.431539351855</v>
      </c>
      <c r="G211" s="41">
        <v>45917.431574074071</v>
      </c>
      <c r="H211" s="1">
        <v>32207175</v>
      </c>
      <c r="I211" s="1" t="s">
        <v>3783</v>
      </c>
      <c r="J211" s="1" t="s">
        <v>3852</v>
      </c>
      <c r="K211" s="1" t="s">
        <v>15</v>
      </c>
      <c r="L211" s="1" t="s">
        <v>3784</v>
      </c>
      <c r="M211" s="1" t="s">
        <v>16</v>
      </c>
      <c r="N211" s="1" t="s">
        <v>22</v>
      </c>
      <c r="O211" s="1"/>
      <c r="P211" s="1" t="s">
        <v>17</v>
      </c>
      <c r="Q211" s="43">
        <v>45919</v>
      </c>
      <c r="R211" s="1"/>
      <c r="S211" s="1" t="s">
        <v>23</v>
      </c>
      <c r="T211" s="1" t="s">
        <v>4120</v>
      </c>
      <c r="U211" s="1"/>
      <c r="V211" s="1"/>
      <c r="W211" s="133">
        <f t="shared" si="30"/>
        <v>45921.431574074071</v>
      </c>
      <c r="X211" s="134">
        <f t="shared" si="31"/>
        <v>4</v>
      </c>
      <c r="Y211" s="134">
        <f t="shared" ca="1" si="32"/>
        <v>24.56842592592875</v>
      </c>
      <c r="Z211" s="134">
        <f t="shared" ca="1" si="33"/>
        <v>18</v>
      </c>
      <c r="AA211" s="134">
        <f t="shared" ca="1" si="34"/>
        <v>6.5684259259287501</v>
      </c>
      <c r="AB211" s="134">
        <f t="shared" ca="1" si="35"/>
        <v>18</v>
      </c>
      <c r="AC211" s="134">
        <f t="shared" ca="1" si="36"/>
        <v>14</v>
      </c>
      <c r="AD211" s="135">
        <f t="shared" ca="1" si="37"/>
        <v>-18.56842592592875</v>
      </c>
      <c r="AE211" s="127" t="str">
        <f t="shared" ca="1" si="38"/>
        <v>VENCIDO</v>
      </c>
    </row>
    <row r="212" spans="1:31" customFormat="1" ht="15" x14ac:dyDescent="0.25">
      <c r="A212" s="110">
        <v>23541026</v>
      </c>
      <c r="B212" s="39" t="e">
        <f>VLOOKUP(A212,[1]BASE!$A:$A,1,0)</f>
        <v>#N/A</v>
      </c>
      <c r="C212" s="39" t="e">
        <f>VLOOKUP(A212,'INGRESO DIARIO'!A:A,1,0)</f>
        <v>#N/A</v>
      </c>
      <c r="D212" s="40" t="s">
        <v>3882</v>
      </c>
      <c r="E212" s="1" t="s">
        <v>19</v>
      </c>
      <c r="F212" s="41">
        <v>45916.659895833334</v>
      </c>
      <c r="G212" s="41">
        <v>45916.659930555557</v>
      </c>
      <c r="H212" s="1">
        <v>1128468791</v>
      </c>
      <c r="I212" s="1" t="s">
        <v>3802</v>
      </c>
      <c r="J212" s="1" t="s">
        <v>3857</v>
      </c>
      <c r="K212" s="1" t="s">
        <v>15</v>
      </c>
      <c r="L212" s="1" t="s">
        <v>3803</v>
      </c>
      <c r="M212" s="1" t="s">
        <v>16</v>
      </c>
      <c r="N212" s="1" t="s">
        <v>22</v>
      </c>
      <c r="O212" s="1"/>
      <c r="P212" s="1" t="s">
        <v>17</v>
      </c>
      <c r="Q212" s="43">
        <v>45919</v>
      </c>
      <c r="R212" s="1"/>
      <c r="S212" s="1" t="s">
        <v>23</v>
      </c>
      <c r="T212" s="1" t="s">
        <v>4150</v>
      </c>
      <c r="U212" s="1"/>
      <c r="V212" s="1"/>
      <c r="W212" s="133">
        <f t="shared" si="30"/>
        <v>45920.659930555557</v>
      </c>
      <c r="X212" s="134">
        <f t="shared" si="31"/>
        <v>4</v>
      </c>
      <c r="Y212" s="134">
        <f t="shared" ca="1" si="32"/>
        <v>25.340069444442634</v>
      </c>
      <c r="Z212" s="134">
        <f t="shared" ca="1" si="33"/>
        <v>19</v>
      </c>
      <c r="AA212" s="134">
        <f t="shared" ca="1" si="34"/>
        <v>6.3400694444426335</v>
      </c>
      <c r="AB212" s="134">
        <f t="shared" ca="1" si="35"/>
        <v>19</v>
      </c>
      <c r="AC212" s="134">
        <f t="shared" ca="1" si="36"/>
        <v>15</v>
      </c>
      <c r="AD212" s="135">
        <f t="shared" ca="1" si="37"/>
        <v>-19.340069444442634</v>
      </c>
      <c r="AE212" s="127" t="str">
        <f t="shared" ca="1" si="38"/>
        <v>VENCIDO</v>
      </c>
    </row>
    <row r="213" spans="1:31" customFormat="1" ht="15" x14ac:dyDescent="0.25">
      <c r="A213" s="110">
        <v>23542682</v>
      </c>
      <c r="B213" s="39" t="e">
        <f>VLOOKUP(A213,[1]BASE!$A:$A,1,0)</f>
        <v>#N/A</v>
      </c>
      <c r="C213" s="39" t="e">
        <f>VLOOKUP(A213,'INGRESO DIARIO'!A:A,1,0)</f>
        <v>#N/A</v>
      </c>
      <c r="D213" s="40" t="s">
        <v>4072</v>
      </c>
      <c r="E213" s="1" t="s">
        <v>19</v>
      </c>
      <c r="F213" s="41">
        <v>45918.495208333334</v>
      </c>
      <c r="G213" s="41">
        <v>45918.495243055557</v>
      </c>
      <c r="H213" s="1">
        <v>43075373</v>
      </c>
      <c r="I213" s="1" t="s">
        <v>3937</v>
      </c>
      <c r="J213" s="1" t="s">
        <v>4047</v>
      </c>
      <c r="K213" s="1" t="s">
        <v>15</v>
      </c>
      <c r="L213" s="1" t="s">
        <v>3938</v>
      </c>
      <c r="M213" s="1" t="s">
        <v>16</v>
      </c>
      <c r="N213" s="1" t="s">
        <v>20</v>
      </c>
      <c r="O213" s="1"/>
      <c r="P213" s="1" t="s">
        <v>17</v>
      </c>
      <c r="Q213" s="43">
        <v>45919</v>
      </c>
      <c r="R213" s="1"/>
      <c r="S213" s="1" t="s">
        <v>23</v>
      </c>
      <c r="T213" s="1" t="s">
        <v>4123</v>
      </c>
      <c r="U213" s="1" t="s">
        <v>17</v>
      </c>
      <c r="V213" s="1" t="s">
        <v>475</v>
      </c>
      <c r="W213" s="133">
        <f t="shared" si="30"/>
        <v>45922.495243055557</v>
      </c>
      <c r="X213" s="134">
        <f t="shared" si="31"/>
        <v>4</v>
      </c>
      <c r="Y213" s="134">
        <f t="shared" ca="1" si="32"/>
        <v>23.504756944443216</v>
      </c>
      <c r="Z213" s="134">
        <f t="shared" ca="1" si="33"/>
        <v>17</v>
      </c>
      <c r="AA213" s="134">
        <f t="shared" ca="1" si="34"/>
        <v>6.5047569444432156</v>
      </c>
      <c r="AB213" s="134">
        <f t="shared" ca="1" si="35"/>
        <v>17</v>
      </c>
      <c r="AC213" s="134">
        <f t="shared" ca="1" si="36"/>
        <v>13</v>
      </c>
      <c r="AD213" s="135">
        <f t="shared" ca="1" si="37"/>
        <v>-17.504756944443216</v>
      </c>
      <c r="AE213" s="127" t="str">
        <f t="shared" ca="1" si="38"/>
        <v>VENCIDO</v>
      </c>
    </row>
    <row r="214" spans="1:31" customFormat="1" ht="15" x14ac:dyDescent="0.25">
      <c r="A214" s="110">
        <v>23542637</v>
      </c>
      <c r="B214" s="39" t="e">
        <f>VLOOKUP(A214,[1]BASE!$A:$A,1,0)</f>
        <v>#N/A</v>
      </c>
      <c r="C214" s="39" t="e">
        <f>VLOOKUP(A214,'INGRESO DIARIO'!A:A,1,0)</f>
        <v>#N/A</v>
      </c>
      <c r="D214" s="40" t="s">
        <v>4078</v>
      </c>
      <c r="E214" s="1" t="s">
        <v>19</v>
      </c>
      <c r="F214" s="41">
        <v>45918.471435185187</v>
      </c>
      <c r="G214" s="41">
        <v>45918.47146990741</v>
      </c>
      <c r="H214" s="1">
        <v>22143273</v>
      </c>
      <c r="I214" s="1" t="s">
        <v>3945</v>
      </c>
      <c r="J214" s="1" t="s">
        <v>4049</v>
      </c>
      <c r="K214" s="1" t="s">
        <v>15</v>
      </c>
      <c r="L214" s="1" t="s">
        <v>3946</v>
      </c>
      <c r="M214" s="1" t="s">
        <v>16</v>
      </c>
      <c r="N214" s="1" t="s">
        <v>20</v>
      </c>
      <c r="O214" s="1"/>
      <c r="P214" s="1" t="s">
        <v>17</v>
      </c>
      <c r="Q214" s="43">
        <v>45919</v>
      </c>
      <c r="R214" s="1"/>
      <c r="S214" s="1" t="s">
        <v>23</v>
      </c>
      <c r="T214" s="1" t="s">
        <v>4122</v>
      </c>
      <c r="U214" s="1" t="s">
        <v>17</v>
      </c>
      <c r="V214" s="1" t="s">
        <v>17</v>
      </c>
      <c r="W214" s="133">
        <f t="shared" si="30"/>
        <v>45922.47146990741</v>
      </c>
      <c r="X214" s="134">
        <f t="shared" si="31"/>
        <v>4</v>
      </c>
      <c r="Y214" s="134">
        <f t="shared" ca="1" si="32"/>
        <v>23.52853009258979</v>
      </c>
      <c r="Z214" s="134">
        <f t="shared" ca="1" si="33"/>
        <v>17</v>
      </c>
      <c r="AA214" s="134">
        <f t="shared" ca="1" si="34"/>
        <v>6.52853009258979</v>
      </c>
      <c r="AB214" s="134">
        <f t="shared" ca="1" si="35"/>
        <v>17</v>
      </c>
      <c r="AC214" s="134">
        <f t="shared" ca="1" si="36"/>
        <v>13</v>
      </c>
      <c r="AD214" s="135">
        <f t="shared" ca="1" si="37"/>
        <v>-17.52853009258979</v>
      </c>
      <c r="AE214" s="127" t="str">
        <f t="shared" ca="1" si="38"/>
        <v>VENCIDO</v>
      </c>
    </row>
    <row r="215" spans="1:31" customFormat="1" ht="15" x14ac:dyDescent="0.25">
      <c r="A215" s="110">
        <v>23542614</v>
      </c>
      <c r="B215" s="39" t="e">
        <f>VLOOKUP(A215,[1]BASE!$A:$A,1,0)</f>
        <v>#N/A</v>
      </c>
      <c r="C215" s="39" t="e">
        <f>VLOOKUP(A215,'INGRESO DIARIO'!A:A,1,0)</f>
        <v>#N/A</v>
      </c>
      <c r="D215" s="40" t="s">
        <v>4079</v>
      </c>
      <c r="E215" s="1" t="s">
        <v>19</v>
      </c>
      <c r="F215" s="41">
        <v>45918.460972222223</v>
      </c>
      <c r="G215" s="41">
        <v>45918.461006944446</v>
      </c>
      <c r="H215" s="1">
        <v>22143273</v>
      </c>
      <c r="I215" s="1" t="s">
        <v>3945</v>
      </c>
      <c r="J215" s="1" t="s">
        <v>4049</v>
      </c>
      <c r="K215" s="1" t="s">
        <v>15</v>
      </c>
      <c r="L215" s="1" t="s">
        <v>3947</v>
      </c>
      <c r="M215" s="1" t="s">
        <v>16</v>
      </c>
      <c r="N215" s="1" t="s">
        <v>20</v>
      </c>
      <c r="O215" s="1"/>
      <c r="P215" s="1" t="s">
        <v>17</v>
      </c>
      <c r="Q215" s="43">
        <v>45919</v>
      </c>
      <c r="R215" s="1"/>
      <c r="S215" s="1" t="s">
        <v>23</v>
      </c>
      <c r="T215" s="1" t="s">
        <v>4122</v>
      </c>
      <c r="U215" s="1" t="s">
        <v>17</v>
      </c>
      <c r="V215" s="1" t="s">
        <v>17</v>
      </c>
      <c r="W215" s="133">
        <f t="shared" ref="W215:W246" si="39">+IF(M215="RURAL",(G215+8),IF(M215="URBANA",(G215+4),""))</f>
        <v>45922.461006944446</v>
      </c>
      <c r="X215" s="134">
        <f t="shared" si="31"/>
        <v>4</v>
      </c>
      <c r="Y215" s="134">
        <f t="shared" ca="1" si="32"/>
        <v>23.538993055553874</v>
      </c>
      <c r="Z215" s="134">
        <f t="shared" ca="1" si="33"/>
        <v>17</v>
      </c>
      <c r="AA215" s="134">
        <f t="shared" ca="1" si="34"/>
        <v>6.538993055553874</v>
      </c>
      <c r="AB215" s="134">
        <f t="shared" ca="1" si="35"/>
        <v>17</v>
      </c>
      <c r="AC215" s="134">
        <f t="shared" ca="1" si="36"/>
        <v>13</v>
      </c>
      <c r="AD215" s="135">
        <f t="shared" ca="1" si="37"/>
        <v>-17.538993055553874</v>
      </c>
      <c r="AE215" s="127" t="str">
        <f t="shared" ca="1" si="38"/>
        <v>VENCIDO</v>
      </c>
    </row>
    <row r="216" spans="1:31" customFormat="1" ht="15" x14ac:dyDescent="0.25">
      <c r="A216" s="110">
        <v>23542788</v>
      </c>
      <c r="B216" s="39" t="e">
        <f>VLOOKUP(A216,[1]BASE!$A:$A,1,0)</f>
        <v>#N/A</v>
      </c>
      <c r="C216" s="39" t="e">
        <f>VLOOKUP(A216,'INGRESO DIARIO'!A:A,1,0)</f>
        <v>#N/A</v>
      </c>
      <c r="D216" s="40" t="s">
        <v>4080</v>
      </c>
      <c r="E216" s="1" t="s">
        <v>19</v>
      </c>
      <c r="F216" s="41">
        <v>45918.579814814817</v>
      </c>
      <c r="G216" s="41">
        <v>45918.579861111109</v>
      </c>
      <c r="H216" s="1">
        <v>1022092858</v>
      </c>
      <c r="I216" s="1" t="s">
        <v>3948</v>
      </c>
      <c r="J216" s="1" t="s">
        <v>4050</v>
      </c>
      <c r="K216" s="1" t="s">
        <v>15</v>
      </c>
      <c r="L216" s="1" t="s">
        <v>3949</v>
      </c>
      <c r="M216" s="1" t="s">
        <v>16</v>
      </c>
      <c r="N216" s="1" t="s">
        <v>20</v>
      </c>
      <c r="O216" s="1"/>
      <c r="P216" s="1" t="s">
        <v>17</v>
      </c>
      <c r="Q216" s="43">
        <v>45919</v>
      </c>
      <c r="R216" s="1"/>
      <c r="S216" s="1" t="s">
        <v>23</v>
      </c>
      <c r="T216" s="1" t="s">
        <v>4124</v>
      </c>
      <c r="U216" s="1" t="s">
        <v>17</v>
      </c>
      <c r="V216" s="1" t="s">
        <v>17</v>
      </c>
      <c r="W216" s="133">
        <f t="shared" si="39"/>
        <v>45922.579861111109</v>
      </c>
      <c r="X216" s="134">
        <f t="shared" si="31"/>
        <v>4</v>
      </c>
      <c r="Y216" s="134">
        <f t="shared" ca="1" si="32"/>
        <v>23.420138888890506</v>
      </c>
      <c r="Z216" s="134">
        <f t="shared" ca="1" si="33"/>
        <v>17</v>
      </c>
      <c r="AA216" s="134">
        <f t="shared" ca="1" si="34"/>
        <v>6.4201388888905058</v>
      </c>
      <c r="AB216" s="134">
        <f t="shared" ca="1" si="35"/>
        <v>17</v>
      </c>
      <c r="AC216" s="134">
        <f t="shared" ca="1" si="36"/>
        <v>13</v>
      </c>
      <c r="AD216" s="135">
        <f t="shared" ca="1" si="37"/>
        <v>-17.420138888890506</v>
      </c>
      <c r="AE216" s="127" t="str">
        <f t="shared" ca="1" si="38"/>
        <v>VENCIDO</v>
      </c>
    </row>
    <row r="217" spans="1:31" customFormat="1" ht="15" x14ac:dyDescent="0.25">
      <c r="A217" s="110">
        <v>23541247</v>
      </c>
      <c r="B217" s="39" t="e">
        <f>VLOOKUP(A217,[1]BASE!$A:$A,1,0)</f>
        <v>#N/A</v>
      </c>
      <c r="C217" s="39" t="e">
        <f>VLOOKUP(A217,'INGRESO DIARIO'!A:A,1,0)</f>
        <v>#N/A</v>
      </c>
      <c r="D217" s="1" t="s">
        <v>3836</v>
      </c>
      <c r="E217" s="1" t="s">
        <v>19</v>
      </c>
      <c r="F217" s="41">
        <v>45917.368668981479</v>
      </c>
      <c r="G217" s="41">
        <v>45917.369386574072</v>
      </c>
      <c r="H217" s="1">
        <v>43155637</v>
      </c>
      <c r="I217" s="1" t="s">
        <v>3837</v>
      </c>
      <c r="J217" s="1" t="s">
        <v>3866</v>
      </c>
      <c r="K217" s="1" t="s">
        <v>15</v>
      </c>
      <c r="L217" s="1" t="s">
        <v>3838</v>
      </c>
      <c r="M217" s="1" t="s">
        <v>18</v>
      </c>
      <c r="N217" s="1" t="s">
        <v>22</v>
      </c>
      <c r="O217" s="1"/>
      <c r="P217" s="1" t="s">
        <v>17</v>
      </c>
      <c r="Q217" s="43">
        <v>45919</v>
      </c>
      <c r="R217" s="1"/>
      <c r="S217" s="1" t="s">
        <v>23</v>
      </c>
      <c r="T217" s="1" t="s">
        <v>4138</v>
      </c>
      <c r="U217" s="1" t="s">
        <v>17</v>
      </c>
      <c r="V217" s="1" t="s">
        <v>17</v>
      </c>
      <c r="W217" s="133">
        <f t="shared" si="39"/>
        <v>45925.369386574072</v>
      </c>
      <c r="X217" s="134">
        <f t="shared" si="31"/>
        <v>8</v>
      </c>
      <c r="Y217" s="134">
        <f t="shared" ca="1" si="32"/>
        <v>24.630613425928459</v>
      </c>
      <c r="Z217" s="134">
        <f t="shared" ca="1" si="33"/>
        <v>18</v>
      </c>
      <c r="AA217" s="134">
        <f t="shared" ca="1" si="34"/>
        <v>6.630613425928459</v>
      </c>
      <c r="AB217" s="134">
        <f t="shared" ca="1" si="35"/>
        <v>18</v>
      </c>
      <c r="AC217" s="134">
        <f t="shared" ca="1" si="36"/>
        <v>10</v>
      </c>
      <c r="AD217" s="135">
        <f t="shared" ca="1" si="37"/>
        <v>-14.630613425928459</v>
      </c>
      <c r="AE217" s="127" t="str">
        <f t="shared" ca="1" si="38"/>
        <v>VENCIDO</v>
      </c>
    </row>
    <row r="218" spans="1:31" customFormat="1" ht="15" x14ac:dyDescent="0.25">
      <c r="A218" s="110">
        <v>23540445</v>
      </c>
      <c r="B218" s="39" t="e">
        <f>VLOOKUP(A218,[1]BASE!$A:$A,1,0)</f>
        <v>#N/A</v>
      </c>
      <c r="C218" s="39" t="e">
        <f>VLOOKUP(A218,'INGRESO DIARIO'!A:A,1,0)</f>
        <v>#N/A</v>
      </c>
      <c r="D218" s="40" t="s">
        <v>3675</v>
      </c>
      <c r="E218" s="1" t="s">
        <v>19</v>
      </c>
      <c r="F218" s="41">
        <v>45916.392511574071</v>
      </c>
      <c r="G218" s="41">
        <v>45916.392546296294</v>
      </c>
      <c r="H218" s="1">
        <v>1152219453</v>
      </c>
      <c r="I218" s="1" t="s">
        <v>3562</v>
      </c>
      <c r="J218" s="1" t="s">
        <v>3642</v>
      </c>
      <c r="K218" s="1" t="s">
        <v>15</v>
      </c>
      <c r="L218" s="1" t="s">
        <v>3563</v>
      </c>
      <c r="M218" s="1" t="s">
        <v>16</v>
      </c>
      <c r="N218" s="1" t="s">
        <v>22</v>
      </c>
      <c r="O218" s="1"/>
      <c r="P218" s="1"/>
      <c r="Q218" s="43">
        <v>45919</v>
      </c>
      <c r="R218" s="1"/>
      <c r="S218" s="1" t="s">
        <v>23</v>
      </c>
      <c r="T218" s="1" t="s">
        <v>4211</v>
      </c>
      <c r="U218" s="1" t="s">
        <v>17</v>
      </c>
      <c r="V218" s="1" t="s">
        <v>17</v>
      </c>
      <c r="W218" s="133">
        <f t="shared" si="39"/>
        <v>45920.392546296294</v>
      </c>
      <c r="X218" s="134">
        <f t="shared" si="31"/>
        <v>4</v>
      </c>
      <c r="Y218" s="134">
        <f t="shared" ca="1" si="32"/>
        <v>25.607453703705687</v>
      </c>
      <c r="Z218" s="134">
        <f t="shared" ca="1" si="33"/>
        <v>19</v>
      </c>
      <c r="AA218" s="134">
        <f t="shared" ca="1" si="34"/>
        <v>6.6074537037056871</v>
      </c>
      <c r="AB218" s="134">
        <f t="shared" ca="1" si="35"/>
        <v>19</v>
      </c>
      <c r="AC218" s="134">
        <f t="shared" ca="1" si="36"/>
        <v>15</v>
      </c>
      <c r="AD218" s="135">
        <f t="shared" ca="1" si="37"/>
        <v>-19.607453703705687</v>
      </c>
      <c r="AE218" s="127" t="str">
        <f t="shared" ca="1" si="38"/>
        <v>VENCIDO</v>
      </c>
    </row>
    <row r="219" spans="1:31" customFormat="1" ht="15" x14ac:dyDescent="0.25">
      <c r="A219" s="110">
        <v>23536205</v>
      </c>
      <c r="B219" s="39" t="e">
        <f>VLOOKUP(A219,[1]BASE!$A:$A,1,0)</f>
        <v>#N/A</v>
      </c>
      <c r="C219" s="39" t="e">
        <f>VLOOKUP(A219,'INGRESO DIARIO'!A:A,1,0)</f>
        <v>#N/A</v>
      </c>
      <c r="D219" s="40" t="s">
        <v>1244</v>
      </c>
      <c r="E219" s="1" t="s">
        <v>409</v>
      </c>
      <c r="F219" s="41">
        <v>45910.861458333333</v>
      </c>
      <c r="G219" s="41">
        <v>45910.861504629633</v>
      </c>
      <c r="H219" s="1">
        <v>1036615278</v>
      </c>
      <c r="I219" s="1" t="s">
        <v>1151</v>
      </c>
      <c r="J219" s="1" t="s">
        <v>1217</v>
      </c>
      <c r="K219" s="1" t="s">
        <v>15</v>
      </c>
      <c r="L219" s="1" t="s">
        <v>1152</v>
      </c>
      <c r="M219" s="1" t="s">
        <v>16</v>
      </c>
      <c r="N219" s="1" t="s">
        <v>26</v>
      </c>
      <c r="O219" s="1"/>
      <c r="P219" s="129" t="s">
        <v>25</v>
      </c>
      <c r="Q219" s="132">
        <v>45919</v>
      </c>
      <c r="R219" s="129"/>
      <c r="S219" s="129" t="s">
        <v>753</v>
      </c>
      <c r="T219" s="1" t="s">
        <v>3495</v>
      </c>
      <c r="U219" s="1" t="s">
        <v>17</v>
      </c>
      <c r="V219" s="1" t="s">
        <v>17</v>
      </c>
      <c r="W219" s="46">
        <f t="shared" si="39"/>
        <v>45914.861504629633</v>
      </c>
      <c r="X219" s="47">
        <f t="shared" si="31"/>
        <v>4</v>
      </c>
      <c r="Y219" s="47">
        <f t="shared" ca="1" si="32"/>
        <v>31.138495370367309</v>
      </c>
      <c r="Z219" s="47">
        <f t="shared" ca="1" si="33"/>
        <v>23</v>
      </c>
      <c r="AA219" s="47">
        <f t="shared" ca="1" si="34"/>
        <v>8.1384953703673091</v>
      </c>
      <c r="AB219" s="47">
        <f t="shared" ca="1" si="35"/>
        <v>23</v>
      </c>
      <c r="AC219" s="47">
        <f t="shared" ca="1" si="36"/>
        <v>19</v>
      </c>
      <c r="AD219" s="48">
        <f t="shared" ca="1" si="37"/>
        <v>-25.138495370367309</v>
      </c>
      <c r="AE219" s="42" t="str">
        <f t="shared" si="38"/>
        <v>EJECUTADO</v>
      </c>
    </row>
    <row r="220" spans="1:31" customFormat="1" ht="15" x14ac:dyDescent="0.25">
      <c r="A220" s="126">
        <v>23525343</v>
      </c>
      <c r="B220" s="128" t="e">
        <f>VLOOKUP(A220,[1]BASE!$A:$A,1,0)</f>
        <v>#N/A</v>
      </c>
      <c r="C220" s="128" t="e">
        <f>VLOOKUP(A220,'INGRESO DIARIO'!A:A,1,0)</f>
        <v>#N/A</v>
      </c>
      <c r="D220" s="136" t="s">
        <v>3230</v>
      </c>
      <c r="E220" s="129" t="s">
        <v>409</v>
      </c>
      <c r="F220" s="130">
        <v>45897.465162037035</v>
      </c>
      <c r="G220" s="130">
        <v>45901.906782407408</v>
      </c>
      <c r="H220" s="129">
        <v>21677219</v>
      </c>
      <c r="I220" s="129" t="s">
        <v>2412</v>
      </c>
      <c r="J220" s="129" t="s">
        <v>2883</v>
      </c>
      <c r="K220" s="129" t="s">
        <v>15</v>
      </c>
      <c r="L220" s="129" t="s">
        <v>2416</v>
      </c>
      <c r="M220" s="129" t="s">
        <v>16</v>
      </c>
      <c r="N220" s="129" t="s">
        <v>26</v>
      </c>
      <c r="O220" s="129"/>
      <c r="P220" s="129" t="s">
        <v>25</v>
      </c>
      <c r="Q220" s="132">
        <v>45919</v>
      </c>
      <c r="R220" s="129"/>
      <c r="S220" s="129" t="s">
        <v>753</v>
      </c>
      <c r="T220" s="129" t="s">
        <v>3229</v>
      </c>
      <c r="U220" s="129"/>
      <c r="V220" s="129"/>
      <c r="W220" s="133">
        <f t="shared" si="39"/>
        <v>45905.906782407408</v>
      </c>
      <c r="X220" s="134">
        <f t="shared" si="31"/>
        <v>4</v>
      </c>
      <c r="Y220" s="134">
        <f t="shared" ca="1" si="32"/>
        <v>40.093217592591827</v>
      </c>
      <c r="Z220" s="134">
        <f t="shared" ca="1" si="33"/>
        <v>30</v>
      </c>
      <c r="AA220" s="134">
        <f t="shared" ca="1" si="34"/>
        <v>10.093217592591827</v>
      </c>
      <c r="AB220" s="134">
        <f t="shared" ca="1" si="35"/>
        <v>30</v>
      </c>
      <c r="AC220" s="134">
        <f t="shared" ca="1" si="36"/>
        <v>26</v>
      </c>
      <c r="AD220" s="135">
        <f t="shared" ca="1" si="37"/>
        <v>-34.093217592591827</v>
      </c>
      <c r="AE220" s="127" t="str">
        <f t="shared" si="38"/>
        <v>EJECUTADO</v>
      </c>
    </row>
    <row r="221" spans="1:31" ht="14.25" customHeight="1" x14ac:dyDescent="0.25">
      <c r="A221" s="126">
        <v>23525379</v>
      </c>
      <c r="B221" s="128" t="e">
        <f>VLOOKUP(A221,[1]BASE!$A:$A,1,0)</f>
        <v>#N/A</v>
      </c>
      <c r="C221" s="128" t="e">
        <f>VLOOKUP(A221,'INGRESO DIARIO'!A:A,1,0)</f>
        <v>#N/A</v>
      </c>
      <c r="D221" s="136" t="s">
        <v>3231</v>
      </c>
      <c r="E221" s="129" t="s">
        <v>409</v>
      </c>
      <c r="F221" s="130">
        <v>45897.479699074072</v>
      </c>
      <c r="G221" s="130">
        <v>45901.906886574077</v>
      </c>
      <c r="H221" s="129">
        <v>21677219</v>
      </c>
      <c r="I221" s="129" t="s">
        <v>2412</v>
      </c>
      <c r="J221" s="129" t="s">
        <v>2883</v>
      </c>
      <c r="K221" s="129" t="s">
        <v>15</v>
      </c>
      <c r="L221" s="129" t="s">
        <v>2426</v>
      </c>
      <c r="M221" s="129" t="s">
        <v>16</v>
      </c>
      <c r="N221" s="129" t="s">
        <v>26</v>
      </c>
      <c r="O221" s="129"/>
      <c r="P221" s="129" t="s">
        <v>25</v>
      </c>
      <c r="Q221" s="132">
        <v>45919</v>
      </c>
      <c r="R221" s="129"/>
      <c r="S221" s="129" t="s">
        <v>753</v>
      </c>
      <c r="T221" s="129" t="s">
        <v>3229</v>
      </c>
      <c r="U221" s="129"/>
      <c r="V221" s="129"/>
      <c r="W221" s="133">
        <f t="shared" si="39"/>
        <v>45905.906886574077</v>
      </c>
      <c r="X221" s="134">
        <f t="shared" si="31"/>
        <v>4</v>
      </c>
      <c r="Y221" s="134">
        <f t="shared" ca="1" si="32"/>
        <v>40.093113425922638</v>
      </c>
      <c r="Z221" s="134">
        <f t="shared" ca="1" si="33"/>
        <v>30</v>
      </c>
      <c r="AA221" s="134">
        <f t="shared" ca="1" si="34"/>
        <v>10.093113425922638</v>
      </c>
      <c r="AB221" s="134">
        <f t="shared" ca="1" si="35"/>
        <v>30</v>
      </c>
      <c r="AC221" s="134">
        <f t="shared" ca="1" si="36"/>
        <v>26</v>
      </c>
      <c r="AD221" s="135">
        <f t="shared" ca="1" si="37"/>
        <v>-34.093113425922638</v>
      </c>
      <c r="AE221" s="127" t="str">
        <f t="shared" si="38"/>
        <v>EJECUTADO</v>
      </c>
    </row>
    <row r="222" spans="1:31" ht="14.25" customHeight="1" x14ac:dyDescent="0.25">
      <c r="A222" s="126">
        <v>23525398</v>
      </c>
      <c r="B222" s="128" t="e">
        <f>VLOOKUP(A222,[1]BASE!$A:$A,1,0)</f>
        <v>#N/A</v>
      </c>
      <c r="C222" s="128" t="e">
        <f>VLOOKUP(A222,'INGRESO DIARIO'!A:A,1,0)</f>
        <v>#N/A</v>
      </c>
      <c r="D222" s="136" t="s">
        <v>3154</v>
      </c>
      <c r="E222" s="129" t="s">
        <v>409</v>
      </c>
      <c r="F222" s="130">
        <v>45897.4921412037</v>
      </c>
      <c r="G222" s="130">
        <v>45901.90697916667</v>
      </c>
      <c r="H222" s="129">
        <v>21677219</v>
      </c>
      <c r="I222" s="129" t="s">
        <v>2412</v>
      </c>
      <c r="J222" s="129">
        <v>-3105461815</v>
      </c>
      <c r="K222" s="129" t="s">
        <v>15</v>
      </c>
      <c r="L222" s="129" t="s">
        <v>2430</v>
      </c>
      <c r="M222" s="129" t="s">
        <v>16</v>
      </c>
      <c r="N222" s="129" t="s">
        <v>26</v>
      </c>
      <c r="O222" s="129"/>
      <c r="P222" s="129" t="s">
        <v>25</v>
      </c>
      <c r="Q222" s="132">
        <v>45919</v>
      </c>
      <c r="R222" s="129"/>
      <c r="S222" s="129" t="s">
        <v>753</v>
      </c>
      <c r="T222" s="129" t="s">
        <v>3228</v>
      </c>
      <c r="U222" s="129"/>
      <c r="V222" s="129"/>
      <c r="W222" s="133">
        <f t="shared" si="39"/>
        <v>45905.90697916667</v>
      </c>
      <c r="X222" s="134">
        <f t="shared" si="31"/>
        <v>4</v>
      </c>
      <c r="Y222" s="134">
        <f t="shared" ca="1" si="32"/>
        <v>40.093020833330229</v>
      </c>
      <c r="Z222" s="134">
        <f t="shared" ca="1" si="33"/>
        <v>30</v>
      </c>
      <c r="AA222" s="134">
        <f t="shared" ca="1" si="34"/>
        <v>10.093020833330229</v>
      </c>
      <c r="AB222" s="134">
        <f t="shared" ca="1" si="35"/>
        <v>30</v>
      </c>
      <c r="AC222" s="134">
        <f t="shared" ca="1" si="36"/>
        <v>26</v>
      </c>
      <c r="AD222" s="135">
        <f t="shared" ca="1" si="37"/>
        <v>-34.093020833330229</v>
      </c>
      <c r="AE222" s="127" t="str">
        <f t="shared" si="38"/>
        <v>EJECUTADO</v>
      </c>
    </row>
    <row r="223" spans="1:31" customFormat="1" ht="15" x14ac:dyDescent="0.25">
      <c r="A223" s="110">
        <v>23514382</v>
      </c>
      <c r="B223" s="39" t="e">
        <f>VLOOKUP(A223,[1]BASE!$A:$A,1,0)</f>
        <v>#N/A</v>
      </c>
      <c r="C223" s="39" t="e">
        <f>VLOOKUP(A223,'INGRESO DIARIO'!A:A,1,0)</f>
        <v>#N/A</v>
      </c>
      <c r="D223" s="1" t="s">
        <v>3833</v>
      </c>
      <c r="E223" s="1" t="s">
        <v>19</v>
      </c>
      <c r="F223" s="41">
        <v>45884.444641203707</v>
      </c>
      <c r="G223" s="41">
        <v>45917.467569444445</v>
      </c>
      <c r="H223" s="1">
        <v>43154634</v>
      </c>
      <c r="I223" s="1" t="s">
        <v>3834</v>
      </c>
      <c r="J223" s="1" t="s">
        <v>3865</v>
      </c>
      <c r="K223" s="1" t="s">
        <v>15</v>
      </c>
      <c r="L223" s="1" t="s">
        <v>3835</v>
      </c>
      <c r="M223" s="1" t="s">
        <v>18</v>
      </c>
      <c r="N223" s="1" t="s">
        <v>22</v>
      </c>
      <c r="O223" s="1"/>
      <c r="P223" s="1" t="s">
        <v>3251</v>
      </c>
      <c r="Q223" s="43">
        <v>45919</v>
      </c>
      <c r="R223" s="1"/>
      <c r="S223" s="1" t="s">
        <v>753</v>
      </c>
      <c r="T223" s="1" t="s">
        <v>608</v>
      </c>
      <c r="U223" s="1"/>
      <c r="V223" s="1"/>
      <c r="W223" s="133">
        <f t="shared" si="39"/>
        <v>45925.467569444445</v>
      </c>
      <c r="X223" s="134">
        <f t="shared" si="31"/>
        <v>8</v>
      </c>
      <c r="Y223" s="134">
        <f t="shared" ca="1" si="32"/>
        <v>24.532430555555038</v>
      </c>
      <c r="Z223" s="134">
        <f t="shared" ca="1" si="33"/>
        <v>18</v>
      </c>
      <c r="AA223" s="134">
        <f t="shared" ca="1" si="34"/>
        <v>6.5324305555550382</v>
      </c>
      <c r="AB223" s="134">
        <f t="shared" ca="1" si="35"/>
        <v>18</v>
      </c>
      <c r="AC223" s="134">
        <f t="shared" ca="1" si="36"/>
        <v>10</v>
      </c>
      <c r="AD223" s="135">
        <f t="shared" ca="1" si="37"/>
        <v>-14.532430555555038</v>
      </c>
      <c r="AE223" s="127" t="str">
        <f t="shared" si="38"/>
        <v>EJECUTADO</v>
      </c>
    </row>
    <row r="224" spans="1:31" customFormat="1" ht="15" x14ac:dyDescent="0.25">
      <c r="A224" s="110">
        <v>23539841</v>
      </c>
      <c r="B224" s="39" t="e">
        <f>VLOOKUP(A224,[1]BASE!$A:$A,1,0)</f>
        <v>#N/A</v>
      </c>
      <c r="C224" s="39" t="e">
        <f>VLOOKUP(A224,'INGRESO DIARIO'!A:A,1,0)</f>
        <v>#N/A</v>
      </c>
      <c r="D224" s="1" t="s">
        <v>3605</v>
      </c>
      <c r="E224" s="1" t="s">
        <v>19</v>
      </c>
      <c r="F224" s="41">
        <v>45915.68440972222</v>
      </c>
      <c r="G224" s="41">
        <v>45915.684432870374</v>
      </c>
      <c r="H224" s="1">
        <v>1152687691</v>
      </c>
      <c r="I224" s="1" t="s">
        <v>3606</v>
      </c>
      <c r="J224" s="1" t="s">
        <v>3653</v>
      </c>
      <c r="K224" s="1" t="s">
        <v>15</v>
      </c>
      <c r="L224" s="1" t="s">
        <v>3607</v>
      </c>
      <c r="M224" s="1" t="s">
        <v>18</v>
      </c>
      <c r="N224" s="1" t="s">
        <v>22</v>
      </c>
      <c r="O224" s="1"/>
      <c r="P224" s="1" t="s">
        <v>3251</v>
      </c>
      <c r="Q224" s="43">
        <v>45919</v>
      </c>
      <c r="R224" s="1"/>
      <c r="S224" s="1" t="s">
        <v>753</v>
      </c>
      <c r="T224" s="43" t="s">
        <v>3889</v>
      </c>
      <c r="U224" s="1" t="s">
        <v>17</v>
      </c>
      <c r="V224" s="1" t="s">
        <v>17</v>
      </c>
      <c r="W224" s="133">
        <f t="shared" si="39"/>
        <v>45923.684432870374</v>
      </c>
      <c r="X224" s="134">
        <f t="shared" si="31"/>
        <v>8</v>
      </c>
      <c r="Y224" s="134">
        <f t="shared" ca="1" si="32"/>
        <v>26.315567129626288</v>
      </c>
      <c r="Z224" s="134">
        <f t="shared" ca="1" si="33"/>
        <v>20</v>
      </c>
      <c r="AA224" s="134">
        <f t="shared" ca="1" si="34"/>
        <v>6.3155671296262881</v>
      </c>
      <c r="AB224" s="134">
        <f t="shared" ca="1" si="35"/>
        <v>20</v>
      </c>
      <c r="AC224" s="134">
        <f t="shared" ca="1" si="36"/>
        <v>12</v>
      </c>
      <c r="AD224" s="135">
        <f t="shared" ca="1" si="37"/>
        <v>-16.315567129626288</v>
      </c>
      <c r="AE224" s="127" t="str">
        <f t="shared" si="38"/>
        <v>EJECUTADO</v>
      </c>
    </row>
    <row r="225" spans="1:31" customFormat="1" ht="15" x14ac:dyDescent="0.25">
      <c r="A225" s="110">
        <v>23534818</v>
      </c>
      <c r="B225" s="39" t="e">
        <f>VLOOKUP(A225,[1]BASE!$A:$A,1,0)</f>
        <v>#N/A</v>
      </c>
      <c r="C225" s="39" t="e">
        <f>VLOOKUP(A225,'INGRESO DIARIO'!A:A,1,0)</f>
        <v>#N/A</v>
      </c>
      <c r="D225" s="1" t="s">
        <v>862</v>
      </c>
      <c r="E225" s="1" t="s">
        <v>19</v>
      </c>
      <c r="F225" s="41">
        <v>45909.536354166667</v>
      </c>
      <c r="G225" s="41">
        <v>45909.53638888889</v>
      </c>
      <c r="H225" s="1">
        <v>43980108</v>
      </c>
      <c r="I225" s="1" t="s">
        <v>863</v>
      </c>
      <c r="J225" s="1" t="s">
        <v>904</v>
      </c>
      <c r="K225" s="1" t="s">
        <v>15</v>
      </c>
      <c r="L225" s="1" t="s">
        <v>864</v>
      </c>
      <c r="M225" s="1" t="s">
        <v>18</v>
      </c>
      <c r="N225" s="1" t="s">
        <v>22</v>
      </c>
      <c r="O225" s="1"/>
      <c r="P225" s="1" t="s">
        <v>3251</v>
      </c>
      <c r="Q225" s="43">
        <v>45919</v>
      </c>
      <c r="R225" s="1"/>
      <c r="S225" s="1" t="s">
        <v>753</v>
      </c>
      <c r="T225" s="1" t="s">
        <v>3687</v>
      </c>
      <c r="U225" s="1" t="s">
        <v>17</v>
      </c>
      <c r="V225" s="1" t="s">
        <v>17</v>
      </c>
      <c r="W225" s="46">
        <f t="shared" si="39"/>
        <v>45917.53638888889</v>
      </c>
      <c r="X225" s="47">
        <f t="shared" si="31"/>
        <v>8</v>
      </c>
      <c r="Y225" s="47">
        <f t="shared" ca="1" si="32"/>
        <v>32.463611111110367</v>
      </c>
      <c r="Z225" s="47">
        <f t="shared" ca="1" si="33"/>
        <v>24</v>
      </c>
      <c r="AA225" s="47">
        <f t="shared" ca="1" si="34"/>
        <v>8.4636111111103673</v>
      </c>
      <c r="AB225" s="47">
        <f t="shared" ca="1" si="35"/>
        <v>24</v>
      </c>
      <c r="AC225" s="47">
        <f t="shared" ca="1" si="36"/>
        <v>16</v>
      </c>
      <c r="AD225" s="48">
        <f t="shared" ca="1" si="37"/>
        <v>-22.463611111110367</v>
      </c>
      <c r="AE225" s="42" t="str">
        <f t="shared" si="38"/>
        <v>EJECUTADO</v>
      </c>
    </row>
    <row r="226" spans="1:31" customFormat="1" ht="15" x14ac:dyDescent="0.25">
      <c r="A226" s="110">
        <v>23539607</v>
      </c>
      <c r="B226" s="39" t="e">
        <f>VLOOKUP(A226,[1]BASE!$A:$A,1,0)</f>
        <v>#N/A</v>
      </c>
      <c r="C226" s="39" t="e">
        <f>VLOOKUP(A226,'INGRESO DIARIO'!A:A,1,0)</f>
        <v>#N/A</v>
      </c>
      <c r="D226" s="1" t="s">
        <v>3374</v>
      </c>
      <c r="E226" s="1" t="s">
        <v>19</v>
      </c>
      <c r="F226" s="41">
        <v>45915.571909722225</v>
      </c>
      <c r="G226" s="41">
        <v>45915.572627314818</v>
      </c>
      <c r="H226" s="1">
        <v>71640014</v>
      </c>
      <c r="I226" s="1" t="s">
        <v>3375</v>
      </c>
      <c r="J226" s="1" t="s">
        <v>3434</v>
      </c>
      <c r="K226" s="1" t="s">
        <v>15</v>
      </c>
      <c r="L226" s="1" t="s">
        <v>3376</v>
      </c>
      <c r="M226" s="1" t="s">
        <v>18</v>
      </c>
      <c r="N226" s="1" t="s">
        <v>22</v>
      </c>
      <c r="O226" s="1"/>
      <c r="P226" s="1" t="s">
        <v>3251</v>
      </c>
      <c r="Q226" s="43">
        <v>45919</v>
      </c>
      <c r="R226" s="1"/>
      <c r="S226" s="1" t="s">
        <v>753</v>
      </c>
      <c r="T226" s="1" t="s">
        <v>3690</v>
      </c>
      <c r="U226" s="1" t="s">
        <v>17</v>
      </c>
      <c r="V226" s="1" t="s">
        <v>17</v>
      </c>
      <c r="W226" s="133">
        <f t="shared" si="39"/>
        <v>45923.572627314818</v>
      </c>
      <c r="X226" s="134">
        <f t="shared" si="31"/>
        <v>8</v>
      </c>
      <c r="Y226" s="134">
        <f t="shared" ca="1" si="32"/>
        <v>26.42737268518249</v>
      </c>
      <c r="Z226" s="134">
        <f t="shared" ca="1" si="33"/>
        <v>20</v>
      </c>
      <c r="AA226" s="134">
        <f t="shared" ca="1" si="34"/>
        <v>6.4273726851824904</v>
      </c>
      <c r="AB226" s="134">
        <f t="shared" ca="1" si="35"/>
        <v>20</v>
      </c>
      <c r="AC226" s="134">
        <f t="shared" ca="1" si="36"/>
        <v>12</v>
      </c>
      <c r="AD226" s="135">
        <f t="shared" ca="1" si="37"/>
        <v>-16.42737268518249</v>
      </c>
      <c r="AE226" s="127" t="str">
        <f t="shared" si="38"/>
        <v>EJECUTADO</v>
      </c>
    </row>
    <row r="227" spans="1:31" customFormat="1" ht="15" x14ac:dyDescent="0.25">
      <c r="A227" s="110">
        <v>23532587</v>
      </c>
      <c r="B227" s="39" t="e">
        <f>VLOOKUP(A227,[1]BASE!$A:$A,1,0)</f>
        <v>#N/A</v>
      </c>
      <c r="C227" s="39" t="e">
        <f>VLOOKUP(A227,'INGRESO DIARIO'!A:A,1,0)</f>
        <v>#N/A</v>
      </c>
      <c r="D227" s="40" t="s">
        <v>570</v>
      </c>
      <c r="E227" s="1" t="s">
        <v>19</v>
      </c>
      <c r="F227" s="41">
        <v>45905.607118055559</v>
      </c>
      <c r="G227" s="41">
        <v>45913.622847222221</v>
      </c>
      <c r="H227" s="1">
        <v>1036630151</v>
      </c>
      <c r="I227" s="1" t="s">
        <v>473</v>
      </c>
      <c r="J227" s="1" t="s">
        <v>544</v>
      </c>
      <c r="K227" s="1" t="s">
        <v>15</v>
      </c>
      <c r="L227" s="1" t="s">
        <v>474</v>
      </c>
      <c r="M227" s="1" t="s">
        <v>16</v>
      </c>
      <c r="N227" s="1" t="s">
        <v>22</v>
      </c>
      <c r="O227" s="1"/>
      <c r="P227" s="1" t="s">
        <v>66</v>
      </c>
      <c r="Q227" s="43">
        <v>45919</v>
      </c>
      <c r="R227" s="1"/>
      <c r="S227" s="1" t="s">
        <v>753</v>
      </c>
      <c r="T227" s="1" t="s">
        <v>3734</v>
      </c>
      <c r="U227" s="1" t="s">
        <v>17</v>
      </c>
      <c r="V227" s="1" t="s">
        <v>17</v>
      </c>
      <c r="W227" s="46">
        <f t="shared" si="39"/>
        <v>45917.622847222221</v>
      </c>
      <c r="X227" s="47">
        <f t="shared" si="31"/>
        <v>4</v>
      </c>
      <c r="Y227" s="47">
        <f t="shared" ca="1" si="32"/>
        <v>28.377152777778974</v>
      </c>
      <c r="Z227" s="47">
        <f t="shared" ca="1" si="33"/>
        <v>20</v>
      </c>
      <c r="AA227" s="47">
        <f t="shared" ca="1" si="34"/>
        <v>8.3771527777789743</v>
      </c>
      <c r="AB227" s="47">
        <f t="shared" ca="1" si="35"/>
        <v>20</v>
      </c>
      <c r="AC227" s="47">
        <f t="shared" ca="1" si="36"/>
        <v>16</v>
      </c>
      <c r="AD227" s="48">
        <f t="shared" ca="1" si="37"/>
        <v>-22.377152777778974</v>
      </c>
      <c r="AE227" s="42" t="str">
        <f t="shared" si="38"/>
        <v>EJECUTADO</v>
      </c>
    </row>
    <row r="228" spans="1:31" customFormat="1" ht="15" x14ac:dyDescent="0.25">
      <c r="A228" s="110">
        <v>23518297</v>
      </c>
      <c r="B228" s="39" t="e">
        <f>VLOOKUP(A228,[1]BASE!$A:$A,1,0)</f>
        <v>#N/A</v>
      </c>
      <c r="C228" s="39" t="e">
        <f>VLOOKUP(A228,'INGRESO DIARIO'!A:A,1,0)</f>
        <v>#N/A</v>
      </c>
      <c r="D228" s="40" t="s">
        <v>3197</v>
      </c>
      <c r="E228" s="1" t="s">
        <v>19</v>
      </c>
      <c r="F228" s="41">
        <v>45890.457013888888</v>
      </c>
      <c r="G228" s="41">
        <v>45912.405659722222</v>
      </c>
      <c r="H228" s="1">
        <v>44008071</v>
      </c>
      <c r="I228" s="1" t="s">
        <v>2995</v>
      </c>
      <c r="J228" s="1" t="s">
        <v>3043</v>
      </c>
      <c r="K228" s="1" t="s">
        <v>15</v>
      </c>
      <c r="L228" s="1" t="s">
        <v>2996</v>
      </c>
      <c r="M228" s="1" t="s">
        <v>16</v>
      </c>
      <c r="N228" s="1" t="s">
        <v>22</v>
      </c>
      <c r="O228" s="1"/>
      <c r="P228" s="1" t="s">
        <v>66</v>
      </c>
      <c r="Q228" s="43">
        <v>45919</v>
      </c>
      <c r="R228" s="1"/>
      <c r="S228" s="1" t="s">
        <v>753</v>
      </c>
      <c r="T228" s="1" t="s">
        <v>3485</v>
      </c>
      <c r="U228" s="1"/>
      <c r="V228" s="1"/>
      <c r="W228" s="133">
        <f t="shared" si="39"/>
        <v>45916.405659722222</v>
      </c>
      <c r="X228" s="134">
        <f t="shared" si="31"/>
        <v>4</v>
      </c>
      <c r="Y228" s="134">
        <f t="shared" ca="1" si="32"/>
        <v>29.594340277777519</v>
      </c>
      <c r="Z228" s="134">
        <f t="shared" ca="1" si="33"/>
        <v>21</v>
      </c>
      <c r="AA228" s="134">
        <f t="shared" ca="1" si="34"/>
        <v>8.5943402777775191</v>
      </c>
      <c r="AB228" s="134">
        <f t="shared" ca="1" si="35"/>
        <v>21</v>
      </c>
      <c r="AC228" s="134">
        <f t="shared" ca="1" si="36"/>
        <v>17</v>
      </c>
      <c r="AD228" s="135">
        <f t="shared" ca="1" si="37"/>
        <v>-23.594340277777519</v>
      </c>
      <c r="AE228" s="127" t="str">
        <f t="shared" si="38"/>
        <v>EJECUTADO</v>
      </c>
    </row>
    <row r="229" spans="1:31" customFormat="1" ht="15" x14ac:dyDescent="0.25">
      <c r="A229" s="110">
        <v>23537112</v>
      </c>
      <c r="B229" s="39" t="e">
        <f>VLOOKUP(A229,[1]BASE!$A:$A,1,0)</f>
        <v>#N/A</v>
      </c>
      <c r="C229" s="39" t="e">
        <f>VLOOKUP(A229,'INGRESO DIARIO'!A:A,1,0)</f>
        <v>#N/A</v>
      </c>
      <c r="D229" s="40" t="s">
        <v>1233</v>
      </c>
      <c r="E229" s="1" t="s">
        <v>19</v>
      </c>
      <c r="F229" s="41">
        <v>45911.599421296298</v>
      </c>
      <c r="G229" s="41">
        <v>45911.599456018521</v>
      </c>
      <c r="H229" s="1">
        <v>1007476601</v>
      </c>
      <c r="I229" s="1" t="s">
        <v>1127</v>
      </c>
      <c r="J229" s="1" t="s">
        <v>1204</v>
      </c>
      <c r="K229" s="1" t="s">
        <v>15</v>
      </c>
      <c r="L229" s="1" t="s">
        <v>1128</v>
      </c>
      <c r="M229" s="1" t="s">
        <v>16</v>
      </c>
      <c r="N229" s="1" t="s">
        <v>22</v>
      </c>
      <c r="O229" s="1"/>
      <c r="P229" s="1" t="s">
        <v>66</v>
      </c>
      <c r="Q229" s="43">
        <v>45919</v>
      </c>
      <c r="R229" s="1"/>
      <c r="S229" s="1" t="s">
        <v>753</v>
      </c>
      <c r="T229" s="1" t="s">
        <v>2937</v>
      </c>
      <c r="U229" s="1" t="s">
        <v>17</v>
      </c>
      <c r="V229" s="1" t="s">
        <v>17</v>
      </c>
      <c r="W229" s="46">
        <f t="shared" si="39"/>
        <v>45915.599456018521</v>
      </c>
      <c r="X229" s="47">
        <f t="shared" si="31"/>
        <v>4</v>
      </c>
      <c r="Y229" s="47">
        <f t="shared" ca="1" si="32"/>
        <v>30.400543981479132</v>
      </c>
      <c r="Z229" s="47">
        <f t="shared" ca="1" si="33"/>
        <v>22</v>
      </c>
      <c r="AA229" s="47">
        <f t="shared" ca="1" si="34"/>
        <v>8.4005439814791316</v>
      </c>
      <c r="AB229" s="47">
        <f t="shared" ca="1" si="35"/>
        <v>22</v>
      </c>
      <c r="AC229" s="47">
        <f t="shared" ca="1" si="36"/>
        <v>18</v>
      </c>
      <c r="AD229" s="48">
        <f t="shared" ca="1" si="37"/>
        <v>-24.400543981479132</v>
      </c>
      <c r="AE229" s="42" t="str">
        <f t="shared" si="38"/>
        <v>EJECUTADO</v>
      </c>
    </row>
    <row r="230" spans="1:31" customFormat="1" ht="15" x14ac:dyDescent="0.25">
      <c r="A230" s="126">
        <v>23523809</v>
      </c>
      <c r="B230" s="128" t="e">
        <f>VLOOKUP(A230,[1]BASE!$A:$A,1,0)</f>
        <v>#N/A</v>
      </c>
      <c r="C230" s="128" t="e">
        <f>VLOOKUP(A230,'INGRESO DIARIO'!A:A,1,0)</f>
        <v>#N/A</v>
      </c>
      <c r="D230" s="129" t="s">
        <v>2216</v>
      </c>
      <c r="E230" s="129" t="s">
        <v>19</v>
      </c>
      <c r="F230" s="130">
        <v>45896.355046296296</v>
      </c>
      <c r="G230" s="130">
        <v>45901.906736111108</v>
      </c>
      <c r="H230" s="129">
        <v>78711129</v>
      </c>
      <c r="I230" s="129" t="s">
        <v>2214</v>
      </c>
      <c r="J230" s="129" t="s">
        <v>2851</v>
      </c>
      <c r="K230" s="129" t="s">
        <v>15</v>
      </c>
      <c r="L230" s="129" t="s">
        <v>2218</v>
      </c>
      <c r="M230" s="129" t="s">
        <v>18</v>
      </c>
      <c r="N230" s="129" t="s">
        <v>22</v>
      </c>
      <c r="O230" s="129"/>
      <c r="P230" s="129" t="s">
        <v>4134</v>
      </c>
      <c r="Q230" s="132">
        <v>45919</v>
      </c>
      <c r="R230" s="129"/>
      <c r="S230" s="129" t="s">
        <v>753</v>
      </c>
      <c r="T230" s="129" t="s">
        <v>3887</v>
      </c>
      <c r="U230" s="129"/>
      <c r="V230" s="129"/>
      <c r="W230" s="133">
        <f t="shared" si="39"/>
        <v>45909.906736111108</v>
      </c>
      <c r="X230" s="134">
        <f t="shared" si="31"/>
        <v>8</v>
      </c>
      <c r="Y230" s="134">
        <f t="shared" ca="1" si="32"/>
        <v>40.09326388889167</v>
      </c>
      <c r="Z230" s="134">
        <f t="shared" ca="1" si="33"/>
        <v>30</v>
      </c>
      <c r="AA230" s="134">
        <f t="shared" ca="1" si="34"/>
        <v>10.09326388889167</v>
      </c>
      <c r="AB230" s="134">
        <f t="shared" ca="1" si="35"/>
        <v>30</v>
      </c>
      <c r="AC230" s="134">
        <f t="shared" ca="1" si="36"/>
        <v>22</v>
      </c>
      <c r="AD230" s="135">
        <f t="shared" ca="1" si="37"/>
        <v>-30.09326388889167</v>
      </c>
      <c r="AE230" s="127" t="str">
        <f t="shared" si="38"/>
        <v>EJECUTADO</v>
      </c>
    </row>
    <row r="231" spans="1:31" customFormat="1" ht="15" x14ac:dyDescent="0.25">
      <c r="A231" s="110">
        <v>23494468</v>
      </c>
      <c r="B231" s="39" t="e">
        <f>VLOOKUP(A231,[1]BASE!$A:$A,1,0)</f>
        <v>#N/A</v>
      </c>
      <c r="C231" s="39" t="e">
        <f>VLOOKUP(A231,'INGRESO DIARIO'!A:A,1,0)</f>
        <v>#N/A</v>
      </c>
      <c r="D231" s="1" t="s">
        <v>1189</v>
      </c>
      <c r="E231" s="1" t="s">
        <v>409</v>
      </c>
      <c r="F231" s="41">
        <v>45860.689953703702</v>
      </c>
      <c r="G231" s="41">
        <v>45915.66605324074</v>
      </c>
      <c r="H231" s="1">
        <v>43740664</v>
      </c>
      <c r="I231" s="1" t="s">
        <v>1190</v>
      </c>
      <c r="J231" s="1" t="s">
        <v>3721</v>
      </c>
      <c r="K231" s="1" t="s">
        <v>15</v>
      </c>
      <c r="L231" s="1" t="s">
        <v>17</v>
      </c>
      <c r="M231" s="1" t="s">
        <v>18</v>
      </c>
      <c r="N231" s="1" t="s">
        <v>26</v>
      </c>
      <c r="O231" s="1"/>
      <c r="P231" s="1" t="s">
        <v>754</v>
      </c>
      <c r="Q231" s="43">
        <v>45919</v>
      </c>
      <c r="R231" s="1"/>
      <c r="S231" s="1" t="s">
        <v>753</v>
      </c>
      <c r="T231" s="1" t="s">
        <v>3720</v>
      </c>
      <c r="U231" s="1" t="s">
        <v>17</v>
      </c>
      <c r="V231" s="1" t="s">
        <v>17</v>
      </c>
      <c r="W231" s="46">
        <f t="shared" si="39"/>
        <v>45923.66605324074</v>
      </c>
      <c r="X231" s="47">
        <f t="shared" si="31"/>
        <v>8</v>
      </c>
      <c r="Y231" s="47">
        <f t="shared" ca="1" si="32"/>
        <v>26.333946759259561</v>
      </c>
      <c r="Z231" s="47">
        <f t="shared" ca="1" si="33"/>
        <v>20</v>
      </c>
      <c r="AA231" s="47">
        <f t="shared" ca="1" si="34"/>
        <v>6.3339467592595611</v>
      </c>
      <c r="AB231" s="47">
        <f t="shared" ca="1" si="35"/>
        <v>20</v>
      </c>
      <c r="AC231" s="47">
        <f t="shared" ca="1" si="36"/>
        <v>12</v>
      </c>
      <c r="AD231" s="48">
        <f t="shared" ca="1" si="37"/>
        <v>-16.333946759259561</v>
      </c>
      <c r="AE231" s="42" t="str">
        <f t="shared" si="38"/>
        <v>EJECUTADO</v>
      </c>
    </row>
    <row r="232" spans="1:31" customFormat="1" ht="15" x14ac:dyDescent="0.25">
      <c r="A232" s="110">
        <v>23540516</v>
      </c>
      <c r="B232" s="39" t="e">
        <f>VLOOKUP(A232,[1]BASE!$A:$A,1,0)</f>
        <v>#N/A</v>
      </c>
      <c r="C232" s="39" t="e">
        <f>VLOOKUP(A232,'INGRESO DIARIO'!A:A,1,0)</f>
        <v>#N/A</v>
      </c>
      <c r="D232" s="1" t="s">
        <v>3614</v>
      </c>
      <c r="E232" s="1" t="s">
        <v>409</v>
      </c>
      <c r="F232" s="41">
        <v>45916.418043981481</v>
      </c>
      <c r="G232" s="41">
        <v>45916.418344907404</v>
      </c>
      <c r="H232" s="1">
        <v>1040742293</v>
      </c>
      <c r="I232" s="1" t="s">
        <v>3615</v>
      </c>
      <c r="J232" s="1" t="s">
        <v>3656</v>
      </c>
      <c r="K232" s="1" t="s">
        <v>15</v>
      </c>
      <c r="L232" s="1" t="s">
        <v>3616</v>
      </c>
      <c r="M232" s="1" t="s">
        <v>18</v>
      </c>
      <c r="N232" s="1" t="s">
        <v>26</v>
      </c>
      <c r="O232" s="1"/>
      <c r="P232" s="1" t="s">
        <v>754</v>
      </c>
      <c r="Q232" s="43">
        <v>45919</v>
      </c>
      <c r="R232" s="1"/>
      <c r="S232" s="1" t="s">
        <v>753</v>
      </c>
      <c r="T232" s="43" t="s">
        <v>3722</v>
      </c>
      <c r="U232" s="1" t="s">
        <v>17</v>
      </c>
      <c r="V232" s="1" t="s">
        <v>475</v>
      </c>
      <c r="W232" s="133">
        <f t="shared" si="39"/>
        <v>45924.418344907404</v>
      </c>
      <c r="X232" s="134">
        <f t="shared" si="31"/>
        <v>8</v>
      </c>
      <c r="Y232" s="134">
        <f t="shared" ca="1" si="32"/>
        <v>25.581655092595611</v>
      </c>
      <c r="Z232" s="134">
        <f t="shared" ca="1" si="33"/>
        <v>19</v>
      </c>
      <c r="AA232" s="134">
        <f t="shared" ca="1" si="34"/>
        <v>6.5816550925956108</v>
      </c>
      <c r="AB232" s="134">
        <f t="shared" ca="1" si="35"/>
        <v>19</v>
      </c>
      <c r="AC232" s="134">
        <f t="shared" ca="1" si="36"/>
        <v>11</v>
      </c>
      <c r="AD232" s="135">
        <f t="shared" ca="1" si="37"/>
        <v>-15.581655092595611</v>
      </c>
      <c r="AE232" s="127" t="str">
        <f t="shared" si="38"/>
        <v>EJECUTADO</v>
      </c>
    </row>
    <row r="233" spans="1:31" customFormat="1" ht="15" x14ac:dyDescent="0.25">
      <c r="A233" s="110">
        <v>23515653</v>
      </c>
      <c r="B233" s="39" t="e">
        <f>VLOOKUP(A233,[1]BASE!$A:$A,1,0)</f>
        <v>#N/A</v>
      </c>
      <c r="C233" s="39" t="e">
        <f>VLOOKUP(A233,'INGRESO DIARIO'!A:A,1,0)</f>
        <v>#N/A</v>
      </c>
      <c r="D233" s="1" t="s">
        <v>698</v>
      </c>
      <c r="E233" s="1" t="s">
        <v>409</v>
      </c>
      <c r="F233" s="41">
        <v>45888.428761574076</v>
      </c>
      <c r="G233" s="41">
        <v>45911.579699074071</v>
      </c>
      <c r="H233" s="1">
        <v>42773418</v>
      </c>
      <c r="I233" s="1" t="s">
        <v>699</v>
      </c>
      <c r="J233" s="1" t="s">
        <v>728</v>
      </c>
      <c r="K233" s="1" t="s">
        <v>15</v>
      </c>
      <c r="L233" s="1" t="s">
        <v>17</v>
      </c>
      <c r="M233" s="1" t="s">
        <v>18</v>
      </c>
      <c r="N233" s="1" t="s">
        <v>26</v>
      </c>
      <c r="O233" s="1"/>
      <c r="P233" s="1" t="s">
        <v>754</v>
      </c>
      <c r="Q233" s="43">
        <v>45919</v>
      </c>
      <c r="R233" s="1"/>
      <c r="S233" s="1" t="s">
        <v>753</v>
      </c>
      <c r="T233" s="1" t="s">
        <v>2946</v>
      </c>
      <c r="U233" s="1" t="s">
        <v>17</v>
      </c>
      <c r="V233" s="1" t="s">
        <v>475</v>
      </c>
      <c r="W233" s="46">
        <f t="shared" si="39"/>
        <v>45919.579699074071</v>
      </c>
      <c r="X233" s="47">
        <f t="shared" si="31"/>
        <v>8</v>
      </c>
      <c r="Y233" s="47">
        <f t="shared" ca="1" si="32"/>
        <v>30.420300925929041</v>
      </c>
      <c r="Z233" s="47">
        <f t="shared" ca="1" si="33"/>
        <v>22</v>
      </c>
      <c r="AA233" s="47">
        <f t="shared" ca="1" si="34"/>
        <v>8.4203009259290411</v>
      </c>
      <c r="AB233" s="47">
        <f t="shared" ca="1" si="35"/>
        <v>22</v>
      </c>
      <c r="AC233" s="47">
        <f t="shared" ca="1" si="36"/>
        <v>14</v>
      </c>
      <c r="AD233" s="48">
        <f t="shared" ca="1" si="37"/>
        <v>-20.420300925929041</v>
      </c>
      <c r="AE233" s="42" t="str">
        <f t="shared" si="38"/>
        <v>EJECUTADO</v>
      </c>
    </row>
    <row r="234" spans="1:31" customFormat="1" ht="15" x14ac:dyDescent="0.25">
      <c r="A234" s="126">
        <v>23525649</v>
      </c>
      <c r="B234" s="128" t="e">
        <f>VLOOKUP(A234,[1]BASE!$A:$A,1,0)</f>
        <v>#N/A</v>
      </c>
      <c r="C234" s="128">
        <f>VLOOKUP(A234,'INGRESO DIARIO'!A:A,1,0)</f>
        <v>23525649</v>
      </c>
      <c r="D234" s="129" t="s">
        <v>2445</v>
      </c>
      <c r="E234" s="129" t="s">
        <v>19</v>
      </c>
      <c r="F234" s="130">
        <v>45897.638553240744</v>
      </c>
      <c r="G234" s="130">
        <v>45901.906944444447</v>
      </c>
      <c r="H234" s="129">
        <v>21778849</v>
      </c>
      <c r="I234" s="129" t="s">
        <v>2444</v>
      </c>
      <c r="J234" s="129" t="s">
        <v>2887</v>
      </c>
      <c r="K234" s="129" t="s">
        <v>15</v>
      </c>
      <c r="L234" s="129" t="s">
        <v>2447</v>
      </c>
      <c r="M234" s="129" t="s">
        <v>16</v>
      </c>
      <c r="N234" s="129" t="s">
        <v>20</v>
      </c>
      <c r="O234" s="129"/>
      <c r="P234" s="129"/>
      <c r="Q234" s="132">
        <v>45919</v>
      </c>
      <c r="R234" s="129"/>
      <c r="S234" s="129" t="s">
        <v>21</v>
      </c>
      <c r="T234" s="129" t="s">
        <v>4142</v>
      </c>
      <c r="U234" s="129"/>
      <c r="V234" s="129"/>
      <c r="W234" s="133">
        <f t="shared" si="39"/>
        <v>45905.906944444447</v>
      </c>
      <c r="X234" s="134">
        <f t="shared" si="31"/>
        <v>4</v>
      </c>
      <c r="Y234" s="134">
        <f t="shared" ca="1" si="32"/>
        <v>40.093055555553292</v>
      </c>
      <c r="Z234" s="134">
        <f t="shared" ca="1" si="33"/>
        <v>30</v>
      </c>
      <c r="AA234" s="134">
        <f t="shared" ca="1" si="34"/>
        <v>10.093055555553292</v>
      </c>
      <c r="AB234" s="134">
        <f t="shared" ca="1" si="35"/>
        <v>30</v>
      </c>
      <c r="AC234" s="134">
        <f t="shared" ca="1" si="36"/>
        <v>26</v>
      </c>
      <c r="AD234" s="135">
        <f t="shared" ca="1" si="37"/>
        <v>-34.093055555553292</v>
      </c>
      <c r="AE234" s="127" t="str">
        <f t="shared" ca="1" si="38"/>
        <v>VENCIDO</v>
      </c>
    </row>
    <row r="235" spans="1:31" customFormat="1" ht="15" x14ac:dyDescent="0.25">
      <c r="A235" s="110">
        <v>23536203</v>
      </c>
      <c r="B235" s="39" t="e">
        <f>VLOOKUP(A235,[1]BASE!$A:$A,1,0)</f>
        <v>#N/A</v>
      </c>
      <c r="C235" s="39">
        <f>VLOOKUP(A235,'INGRESO DIARIO'!A:A,1,0)</f>
        <v>23536203</v>
      </c>
      <c r="D235" s="1" t="s">
        <v>1172</v>
      </c>
      <c r="E235" s="1" t="s">
        <v>19</v>
      </c>
      <c r="F235" s="41">
        <v>45910.851782407408</v>
      </c>
      <c r="G235" s="41">
        <v>45910.851793981485</v>
      </c>
      <c r="H235" s="1">
        <v>1101387061</v>
      </c>
      <c r="I235" s="1" t="s">
        <v>1173</v>
      </c>
      <c r="J235" s="1" t="s">
        <v>1226</v>
      </c>
      <c r="K235" s="1" t="s">
        <v>15</v>
      </c>
      <c r="L235" s="1" t="s">
        <v>1174</v>
      </c>
      <c r="M235" s="1" t="s">
        <v>18</v>
      </c>
      <c r="N235" s="1" t="s">
        <v>22</v>
      </c>
      <c r="O235" s="1"/>
      <c r="P235" s="1" t="s">
        <v>17</v>
      </c>
      <c r="Q235" s="43">
        <v>45919</v>
      </c>
      <c r="R235" s="1"/>
      <c r="S235" s="1" t="s">
        <v>21</v>
      </c>
      <c r="T235" s="1" t="s">
        <v>4133</v>
      </c>
      <c r="U235" s="1" t="s">
        <v>17</v>
      </c>
      <c r="V235" s="1" t="s">
        <v>17</v>
      </c>
      <c r="W235" s="46">
        <f t="shared" si="39"/>
        <v>45918.851793981485</v>
      </c>
      <c r="X235" s="47">
        <f t="shared" si="31"/>
        <v>8</v>
      </c>
      <c r="Y235" s="47">
        <f t="shared" ca="1" si="32"/>
        <v>31.148206018515339</v>
      </c>
      <c r="Z235" s="47">
        <f t="shared" ca="1" si="33"/>
        <v>23</v>
      </c>
      <c r="AA235" s="47">
        <f t="shared" ca="1" si="34"/>
        <v>8.1482060185153387</v>
      </c>
      <c r="AB235" s="47">
        <f t="shared" ca="1" si="35"/>
        <v>23</v>
      </c>
      <c r="AC235" s="47">
        <f t="shared" ca="1" si="36"/>
        <v>15</v>
      </c>
      <c r="AD235" s="48">
        <f t="shared" ca="1" si="37"/>
        <v>-21.148206018515339</v>
      </c>
      <c r="AE235" s="42" t="str">
        <f t="shared" ca="1" si="38"/>
        <v>VENCIDO</v>
      </c>
    </row>
    <row r="236" spans="1:31" customFormat="1" ht="15" x14ac:dyDescent="0.25">
      <c r="A236" s="110">
        <v>23540658</v>
      </c>
      <c r="B236" s="39" t="e">
        <f>VLOOKUP(A236,[1]BASE!$A:$A,1,0)</f>
        <v>#N/A</v>
      </c>
      <c r="C236" s="39">
        <f>VLOOKUP(A236,'INGRESO DIARIO'!A:A,1,0)</f>
        <v>23540658</v>
      </c>
      <c r="D236" s="40" t="s">
        <v>3676</v>
      </c>
      <c r="E236" s="1" t="s">
        <v>19</v>
      </c>
      <c r="F236" s="41">
        <v>45916.468148148146</v>
      </c>
      <c r="G236" s="41">
        <v>45916.468182870369</v>
      </c>
      <c r="H236" s="1">
        <v>43152237</v>
      </c>
      <c r="I236" s="1" t="s">
        <v>260</v>
      </c>
      <c r="J236" s="1" t="s">
        <v>347</v>
      </c>
      <c r="K236" s="1" t="s">
        <v>15</v>
      </c>
      <c r="L236" s="1" t="s">
        <v>3566</v>
      </c>
      <c r="M236" s="1" t="s">
        <v>16</v>
      </c>
      <c r="N236" s="1" t="s">
        <v>22</v>
      </c>
      <c r="O236" s="1"/>
      <c r="P236" s="1"/>
      <c r="Q236" s="43">
        <v>45919</v>
      </c>
      <c r="R236" s="1"/>
      <c r="S236" s="1" t="s">
        <v>21</v>
      </c>
      <c r="T236" s="1" t="s">
        <v>4115</v>
      </c>
      <c r="U236" s="1" t="s">
        <v>17</v>
      </c>
      <c r="V236" s="1" t="s">
        <v>475</v>
      </c>
      <c r="W236" s="133">
        <f t="shared" si="39"/>
        <v>45920.468182870369</v>
      </c>
      <c r="X236" s="134">
        <f t="shared" si="31"/>
        <v>4</v>
      </c>
      <c r="Y236" s="134">
        <f t="shared" ca="1" si="32"/>
        <v>25.531817129631236</v>
      </c>
      <c r="Z236" s="134">
        <f t="shared" ca="1" si="33"/>
        <v>19</v>
      </c>
      <c r="AA236" s="134">
        <f t="shared" ca="1" si="34"/>
        <v>6.5318171296312357</v>
      </c>
      <c r="AB236" s="134">
        <f t="shared" ca="1" si="35"/>
        <v>19</v>
      </c>
      <c r="AC236" s="134">
        <f t="shared" ca="1" si="36"/>
        <v>15</v>
      </c>
      <c r="AD236" s="135">
        <f t="shared" ca="1" si="37"/>
        <v>-19.531817129631236</v>
      </c>
      <c r="AE236" s="127" t="str">
        <f t="shared" ca="1" si="38"/>
        <v>VENCIDO</v>
      </c>
    </row>
    <row r="237" spans="1:31" customFormat="1" ht="15" x14ac:dyDescent="0.25">
      <c r="A237" s="110">
        <v>23512504</v>
      </c>
      <c r="B237" s="39" t="e">
        <f>VLOOKUP(A237,[1]BASE!$A:$A,1,0)</f>
        <v>#N/A</v>
      </c>
      <c r="C237" s="39">
        <f>VLOOKUP(A237,'INGRESO DIARIO'!A:A,1,0)</f>
        <v>23512504</v>
      </c>
      <c r="D237" s="40" t="s">
        <v>3878</v>
      </c>
      <c r="E237" s="1" t="s">
        <v>19</v>
      </c>
      <c r="F237" s="41">
        <v>45882.683425925927</v>
      </c>
      <c r="G237" s="41">
        <v>45916.647164351853</v>
      </c>
      <c r="H237" s="1">
        <v>1047970182</v>
      </c>
      <c r="I237" s="1" t="s">
        <v>3787</v>
      </c>
      <c r="J237" s="1" t="s">
        <v>3853</v>
      </c>
      <c r="K237" s="1" t="s">
        <v>15</v>
      </c>
      <c r="L237" s="1" t="s">
        <v>3788</v>
      </c>
      <c r="M237" s="1" t="s">
        <v>16</v>
      </c>
      <c r="N237" s="1" t="s">
        <v>22</v>
      </c>
      <c r="O237" s="1"/>
      <c r="P237" s="1" t="s">
        <v>17</v>
      </c>
      <c r="Q237" s="43">
        <v>45919</v>
      </c>
      <c r="R237" s="1"/>
      <c r="S237" s="1" t="s">
        <v>21</v>
      </c>
      <c r="T237" s="1" t="s">
        <v>4116</v>
      </c>
      <c r="U237" s="1"/>
      <c r="V237" s="1"/>
      <c r="W237" s="133">
        <f t="shared" si="39"/>
        <v>45920.647164351853</v>
      </c>
      <c r="X237" s="134">
        <f t="shared" si="31"/>
        <v>4</v>
      </c>
      <c r="Y237" s="134">
        <f t="shared" ca="1" si="32"/>
        <v>25.352835648147448</v>
      </c>
      <c r="Z237" s="134">
        <f t="shared" ca="1" si="33"/>
        <v>19</v>
      </c>
      <c r="AA237" s="134">
        <f t="shared" ca="1" si="34"/>
        <v>6.3528356481474475</v>
      </c>
      <c r="AB237" s="134">
        <f t="shared" ca="1" si="35"/>
        <v>19</v>
      </c>
      <c r="AC237" s="134">
        <f t="shared" ca="1" si="36"/>
        <v>15</v>
      </c>
      <c r="AD237" s="135">
        <f t="shared" ca="1" si="37"/>
        <v>-19.352835648147448</v>
      </c>
      <c r="AE237" s="127" t="str">
        <f t="shared" ca="1" si="38"/>
        <v>VENCIDO</v>
      </c>
    </row>
    <row r="238" spans="1:31" customFormat="1" ht="15" x14ac:dyDescent="0.25">
      <c r="A238" s="110">
        <v>23541593</v>
      </c>
      <c r="B238" s="39" t="e">
        <f>VLOOKUP(A238,[1]BASE!$A:$A,1,0)</f>
        <v>#N/A</v>
      </c>
      <c r="C238" s="39">
        <f>VLOOKUP(A238,'INGRESO DIARIO'!A:A,1,0)</f>
        <v>23541593</v>
      </c>
      <c r="D238" s="40" t="s">
        <v>3879</v>
      </c>
      <c r="E238" s="1" t="s">
        <v>19</v>
      </c>
      <c r="F238" s="41">
        <v>45917.561354166668</v>
      </c>
      <c r="G238" s="41">
        <v>45917.561400462961</v>
      </c>
      <c r="H238" s="1">
        <v>43501815</v>
      </c>
      <c r="I238" s="1" t="s">
        <v>3792</v>
      </c>
      <c r="J238" s="1" t="s">
        <v>3854</v>
      </c>
      <c r="K238" s="1" t="s">
        <v>15</v>
      </c>
      <c r="L238" s="1" t="s">
        <v>3793</v>
      </c>
      <c r="M238" s="1" t="s">
        <v>16</v>
      </c>
      <c r="N238" s="1" t="s">
        <v>22</v>
      </c>
      <c r="O238" s="1"/>
      <c r="P238" s="1" t="s">
        <v>17</v>
      </c>
      <c r="Q238" s="43">
        <v>45919</v>
      </c>
      <c r="R238" s="1"/>
      <c r="S238" s="1" t="s">
        <v>21</v>
      </c>
      <c r="T238" s="1" t="s">
        <v>4118</v>
      </c>
      <c r="U238" s="1"/>
      <c r="V238" s="1"/>
      <c r="W238" s="133">
        <f t="shared" si="39"/>
        <v>45921.561400462961</v>
      </c>
      <c r="X238" s="134">
        <f t="shared" si="31"/>
        <v>4</v>
      </c>
      <c r="Y238" s="134">
        <f t="shared" ca="1" si="32"/>
        <v>24.438599537039408</v>
      </c>
      <c r="Z238" s="134">
        <f t="shared" ca="1" si="33"/>
        <v>18</v>
      </c>
      <c r="AA238" s="134">
        <f t="shared" ca="1" si="34"/>
        <v>6.4385995370394085</v>
      </c>
      <c r="AB238" s="134">
        <f t="shared" ca="1" si="35"/>
        <v>18</v>
      </c>
      <c r="AC238" s="134">
        <f t="shared" ca="1" si="36"/>
        <v>14</v>
      </c>
      <c r="AD238" s="135">
        <f t="shared" ca="1" si="37"/>
        <v>-18.438599537039408</v>
      </c>
      <c r="AE238" s="127" t="str">
        <f t="shared" ca="1" si="38"/>
        <v>VENCIDO</v>
      </c>
    </row>
    <row r="239" spans="1:31" customFormat="1" ht="15" x14ac:dyDescent="0.25">
      <c r="A239" s="126">
        <v>23512929</v>
      </c>
      <c r="B239" s="128" t="e">
        <f>VLOOKUP(A239,[1]BASE!$A:$A,1,0)</f>
        <v>#N/A</v>
      </c>
      <c r="C239" s="128">
        <f>VLOOKUP(A239,'INGRESO DIARIO'!A:A,1,0)</f>
        <v>23512929</v>
      </c>
      <c r="D239" s="129" t="s">
        <v>1727</v>
      </c>
      <c r="E239" s="129" t="s">
        <v>19</v>
      </c>
      <c r="F239" s="130">
        <v>45896.707546296297</v>
      </c>
      <c r="G239" s="41">
        <v>45922.434189814812</v>
      </c>
      <c r="H239" s="129">
        <v>43551470</v>
      </c>
      <c r="I239" s="129" t="s">
        <v>1725</v>
      </c>
      <c r="J239" s="129" t="s">
        <v>2768</v>
      </c>
      <c r="K239" s="129" t="s">
        <v>15</v>
      </c>
      <c r="L239" s="129" t="s">
        <v>1729</v>
      </c>
      <c r="M239" s="129" t="s">
        <v>16</v>
      </c>
      <c r="N239" s="129" t="s">
        <v>20</v>
      </c>
      <c r="O239" s="129"/>
      <c r="P239" s="129"/>
      <c r="Q239" s="132">
        <v>45919</v>
      </c>
      <c r="R239" s="129"/>
      <c r="S239" s="129"/>
      <c r="T239" s="129" t="s">
        <v>4141</v>
      </c>
      <c r="U239" s="129"/>
      <c r="V239" s="129"/>
      <c r="W239" s="133">
        <f t="shared" si="39"/>
        <v>45926.434189814812</v>
      </c>
      <c r="X239" s="134">
        <f t="shared" si="31"/>
        <v>4</v>
      </c>
      <c r="Y239" s="134">
        <f t="shared" ca="1" si="32"/>
        <v>19.565810185187729</v>
      </c>
      <c r="Z239" s="134">
        <f t="shared" ca="1" si="33"/>
        <v>15</v>
      </c>
      <c r="AA239" s="134">
        <f t="shared" ca="1" si="34"/>
        <v>4.5658101851877291</v>
      </c>
      <c r="AB239" s="134">
        <f t="shared" ca="1" si="35"/>
        <v>15</v>
      </c>
      <c r="AC239" s="134">
        <f t="shared" ca="1" si="36"/>
        <v>11</v>
      </c>
      <c r="AD239" s="135">
        <f t="shared" ca="1" si="37"/>
        <v>-13.565810185187729</v>
      </c>
      <c r="AE239" s="127" t="str">
        <f t="shared" ca="1" si="38"/>
        <v>VENCIDO</v>
      </c>
    </row>
    <row r="240" spans="1:31" customFormat="1" ht="15" x14ac:dyDescent="0.25">
      <c r="A240" s="126">
        <v>23524077</v>
      </c>
      <c r="B240" s="128" t="e">
        <f>VLOOKUP(A240,[1]BASE!$A:$A,1,0)</f>
        <v>#N/A</v>
      </c>
      <c r="C240" s="128">
        <f>VLOOKUP(A240,'INGRESO DIARIO'!A:A,1,0)</f>
        <v>23524077</v>
      </c>
      <c r="D240" s="129" t="s">
        <v>2239</v>
      </c>
      <c r="E240" s="129" t="s">
        <v>409</v>
      </c>
      <c r="F240" s="130">
        <v>45896.437060185184</v>
      </c>
      <c r="G240" s="41">
        <v>45922.374467592592</v>
      </c>
      <c r="H240" s="129">
        <v>43282212</v>
      </c>
      <c r="I240" s="129" t="s">
        <v>2238</v>
      </c>
      <c r="J240" s="129" t="s">
        <v>2855</v>
      </c>
      <c r="K240" s="129" t="s">
        <v>15</v>
      </c>
      <c r="L240" s="129" t="s">
        <v>2241</v>
      </c>
      <c r="M240" s="129" t="s">
        <v>18</v>
      </c>
      <c r="N240" s="129" t="s">
        <v>26</v>
      </c>
      <c r="O240" s="129"/>
      <c r="P240" s="129"/>
      <c r="Q240" s="132">
        <v>45919</v>
      </c>
      <c r="R240" s="129"/>
      <c r="S240" s="129"/>
      <c r="T240" s="129" t="s">
        <v>4147</v>
      </c>
      <c r="U240" s="129"/>
      <c r="V240" s="129"/>
      <c r="W240" s="133">
        <f t="shared" si="39"/>
        <v>45930.374467592592</v>
      </c>
      <c r="X240" s="134">
        <f t="shared" si="31"/>
        <v>8</v>
      </c>
      <c r="Y240" s="134">
        <f t="shared" ca="1" si="32"/>
        <v>19.625532407408173</v>
      </c>
      <c r="Z240" s="134">
        <f t="shared" ca="1" si="33"/>
        <v>15</v>
      </c>
      <c r="AA240" s="134">
        <f t="shared" ca="1" si="34"/>
        <v>4.6255324074081727</v>
      </c>
      <c r="AB240" s="134">
        <f t="shared" ca="1" si="35"/>
        <v>15</v>
      </c>
      <c r="AC240" s="134">
        <f t="shared" ca="1" si="36"/>
        <v>7</v>
      </c>
      <c r="AD240" s="135">
        <f t="shared" ca="1" si="37"/>
        <v>-9.6255324074081727</v>
      </c>
      <c r="AE240" s="127" t="str">
        <f t="shared" ca="1" si="38"/>
        <v>VENCIDO</v>
      </c>
    </row>
    <row r="241" spans="1:31" customFormat="1" ht="15" x14ac:dyDescent="0.25">
      <c r="A241" s="110">
        <v>23537628</v>
      </c>
      <c r="B241" s="39" t="e">
        <f>VLOOKUP(A241,[1]BASE!$A:$A,1,0)</f>
        <v>#N/A</v>
      </c>
      <c r="C241" s="39">
        <f>VLOOKUP(A241,'INGRESO DIARIO'!A:A,1,0)</f>
        <v>23537628</v>
      </c>
      <c r="D241" s="1" t="s">
        <v>3623</v>
      </c>
      <c r="E241" s="1" t="s">
        <v>19</v>
      </c>
      <c r="F241" s="41">
        <v>45912.38082175926</v>
      </c>
      <c r="G241" s="41">
        <v>45912.380844907406</v>
      </c>
      <c r="H241" s="1">
        <v>43102962</v>
      </c>
      <c r="I241" s="1" t="s">
        <v>3624</v>
      </c>
      <c r="J241" s="1" t="s">
        <v>3657</v>
      </c>
      <c r="K241" s="1" t="s">
        <v>15</v>
      </c>
      <c r="L241" s="1" t="s">
        <v>3625</v>
      </c>
      <c r="M241" s="1" t="s">
        <v>16</v>
      </c>
      <c r="N241" s="1" t="s">
        <v>22</v>
      </c>
      <c r="O241" s="1"/>
      <c r="P241" s="1"/>
      <c r="Q241" s="43">
        <v>45919</v>
      </c>
      <c r="R241" s="1"/>
      <c r="S241" s="1"/>
      <c r="T241" s="1" t="s">
        <v>4137</v>
      </c>
      <c r="U241" s="1" t="s">
        <v>17</v>
      </c>
      <c r="V241" s="1" t="s">
        <v>17</v>
      </c>
      <c r="W241" s="133">
        <f t="shared" si="39"/>
        <v>45916.380844907406</v>
      </c>
      <c r="X241" s="134">
        <f t="shared" si="31"/>
        <v>4</v>
      </c>
      <c r="Y241" s="134">
        <f t="shared" ca="1" si="32"/>
        <v>29.619155092594156</v>
      </c>
      <c r="Z241" s="134">
        <f t="shared" ca="1" si="33"/>
        <v>21</v>
      </c>
      <c r="AA241" s="134">
        <f t="shared" ca="1" si="34"/>
        <v>8.6191550925941556</v>
      </c>
      <c r="AB241" s="134">
        <f t="shared" ca="1" si="35"/>
        <v>21</v>
      </c>
      <c r="AC241" s="134">
        <f t="shared" ca="1" si="36"/>
        <v>17</v>
      </c>
      <c r="AD241" s="135">
        <f t="shared" ca="1" si="37"/>
        <v>-23.619155092594156</v>
      </c>
      <c r="AE241" s="127" t="str">
        <f t="shared" ca="1" si="38"/>
        <v>VENCIDO</v>
      </c>
    </row>
    <row r="242" spans="1:31" customFormat="1" ht="15" x14ac:dyDescent="0.25">
      <c r="A242" s="110">
        <v>23535775</v>
      </c>
      <c r="B242" s="39" t="e">
        <f>VLOOKUP(A242,[1]BASE!$A:$A,1,0)</f>
        <v>#N/A</v>
      </c>
      <c r="C242" s="39">
        <f>VLOOKUP(A242,'INGRESO DIARIO'!A:A,1,0)</f>
        <v>23535775</v>
      </c>
      <c r="D242" s="1" t="s">
        <v>3771</v>
      </c>
      <c r="E242" s="1" t="s">
        <v>19</v>
      </c>
      <c r="F242" s="41">
        <v>45910.505613425928</v>
      </c>
      <c r="G242" s="41">
        <v>45922.373437499999</v>
      </c>
      <c r="H242" s="1">
        <v>70131069</v>
      </c>
      <c r="I242" s="1" t="s">
        <v>3772</v>
      </c>
      <c r="J242" s="1" t="s">
        <v>3848</v>
      </c>
      <c r="K242" s="1" t="s">
        <v>15</v>
      </c>
      <c r="L242" s="1" t="s">
        <v>3773</v>
      </c>
      <c r="M242" s="1" t="s">
        <v>16</v>
      </c>
      <c r="N242" s="1" t="s">
        <v>20</v>
      </c>
      <c r="O242" s="1"/>
      <c r="P242" s="1" t="s">
        <v>17</v>
      </c>
      <c r="Q242" s="43">
        <v>45918</v>
      </c>
      <c r="R242" s="1"/>
      <c r="S242" s="1"/>
      <c r="T242" s="1" t="s">
        <v>4095</v>
      </c>
      <c r="U242" s="1"/>
      <c r="V242" s="1"/>
      <c r="W242" s="133">
        <f t="shared" si="39"/>
        <v>45926.373437499999</v>
      </c>
      <c r="X242" s="134">
        <f t="shared" si="31"/>
        <v>4</v>
      </c>
      <c r="Y242" s="134">
        <f t="shared" ca="1" si="32"/>
        <v>19.626562500001455</v>
      </c>
      <c r="Z242" s="134">
        <f t="shared" ca="1" si="33"/>
        <v>15</v>
      </c>
      <c r="AA242" s="134">
        <f t="shared" ca="1" si="34"/>
        <v>4.6265625000014552</v>
      </c>
      <c r="AB242" s="134">
        <f t="shared" ca="1" si="35"/>
        <v>15</v>
      </c>
      <c r="AC242" s="134">
        <f t="shared" ca="1" si="36"/>
        <v>11</v>
      </c>
      <c r="AD242" s="135">
        <f t="shared" ca="1" si="37"/>
        <v>-13.626562500001455</v>
      </c>
      <c r="AE242" s="127" t="str">
        <f t="shared" ca="1" si="38"/>
        <v>VENCIDO</v>
      </c>
    </row>
    <row r="243" spans="1:31" customFormat="1" ht="15" x14ac:dyDescent="0.25">
      <c r="A243" s="126">
        <v>23527122</v>
      </c>
      <c r="B243" s="128" t="e">
        <f>VLOOKUP(A243,[1]BASE!$A:$A,1,0)</f>
        <v>#N/A</v>
      </c>
      <c r="C243" s="128">
        <f>VLOOKUP(A243,'INGRESO DIARIO'!A:A,1,0)</f>
        <v>23527122</v>
      </c>
      <c r="D243" s="136" t="s">
        <v>3166</v>
      </c>
      <c r="E243" s="129" t="s">
        <v>413</v>
      </c>
      <c r="F243" s="130">
        <v>45899.317743055559</v>
      </c>
      <c r="G243" s="41">
        <v>45922.481099537035</v>
      </c>
      <c r="H243" s="129">
        <v>42876852</v>
      </c>
      <c r="I243" s="129" t="s">
        <v>2543</v>
      </c>
      <c r="J243" s="129" t="s">
        <v>2904</v>
      </c>
      <c r="K243" s="129" t="s">
        <v>15</v>
      </c>
      <c r="L243" s="129" t="s">
        <v>2546</v>
      </c>
      <c r="M243" s="129" t="s">
        <v>16</v>
      </c>
      <c r="N243" s="129" t="s">
        <v>26</v>
      </c>
      <c r="O243" s="129"/>
      <c r="P243" s="129"/>
      <c r="Q243" s="132">
        <v>45918</v>
      </c>
      <c r="R243" s="129"/>
      <c r="S243" s="129"/>
      <c r="T243" s="129" t="s">
        <v>3918</v>
      </c>
      <c r="U243" s="129"/>
      <c r="V243" s="129"/>
      <c r="W243" s="133">
        <f t="shared" si="39"/>
        <v>45926.481099537035</v>
      </c>
      <c r="X243" s="134">
        <f t="shared" si="31"/>
        <v>4</v>
      </c>
      <c r="Y243" s="134">
        <f t="shared" ca="1" si="32"/>
        <v>19.518900462964666</v>
      </c>
      <c r="Z243" s="134">
        <f t="shared" ca="1" si="33"/>
        <v>15</v>
      </c>
      <c r="AA243" s="134">
        <f t="shared" ca="1" si="34"/>
        <v>4.5189004629646661</v>
      </c>
      <c r="AB243" s="134">
        <f t="shared" ca="1" si="35"/>
        <v>15</v>
      </c>
      <c r="AC243" s="134">
        <f t="shared" ca="1" si="36"/>
        <v>11</v>
      </c>
      <c r="AD243" s="135">
        <f t="shared" ca="1" si="37"/>
        <v>-13.518900462964666</v>
      </c>
      <c r="AE243" s="127" t="str">
        <f t="shared" ca="1" si="38"/>
        <v>VENCIDO</v>
      </c>
    </row>
    <row r="244" spans="1:31" customFormat="1" ht="15" x14ac:dyDescent="0.25">
      <c r="A244" s="110">
        <v>23474113</v>
      </c>
      <c r="B244" s="39" t="e">
        <f>VLOOKUP(A244,[1]BASE!$A:$A,1,0)</f>
        <v>#N/A</v>
      </c>
      <c r="C244" s="39" t="e">
        <f>VLOOKUP(A244,'INGRESO DIARIO'!A:A,1,0)</f>
        <v>#N/A</v>
      </c>
      <c r="D244" s="40" t="s">
        <v>390</v>
      </c>
      <c r="E244" s="1" t="s">
        <v>19</v>
      </c>
      <c r="F244" s="41">
        <v>45834.359942129631</v>
      </c>
      <c r="G244" s="41">
        <v>45917.318761574075</v>
      </c>
      <c r="H244" s="1">
        <v>1128406235</v>
      </c>
      <c r="I244" s="1" t="s">
        <v>75</v>
      </c>
      <c r="J244" s="1" t="s">
        <v>74</v>
      </c>
      <c r="K244" s="1" t="s">
        <v>15</v>
      </c>
      <c r="L244" s="1" t="s">
        <v>17</v>
      </c>
      <c r="M244" s="1" t="s">
        <v>16</v>
      </c>
      <c r="N244" s="1" t="s">
        <v>22</v>
      </c>
      <c r="O244" s="1"/>
      <c r="P244" s="1"/>
      <c r="Q244" s="43">
        <v>45918</v>
      </c>
      <c r="R244" s="43"/>
      <c r="S244" s="1" t="s">
        <v>23</v>
      </c>
      <c r="T244" s="60" t="s">
        <v>4113</v>
      </c>
      <c r="U244" s="1"/>
      <c r="V244" s="1"/>
      <c r="W244" s="46">
        <f t="shared" si="39"/>
        <v>45921.318761574075</v>
      </c>
      <c r="X244" s="47">
        <f t="shared" si="31"/>
        <v>4</v>
      </c>
      <c r="Y244" s="47">
        <f t="shared" ca="1" si="32"/>
        <v>24.681238425924676</v>
      </c>
      <c r="Z244" s="47">
        <f t="shared" ca="1" si="33"/>
        <v>18</v>
      </c>
      <c r="AA244" s="47">
        <f t="shared" ca="1" si="34"/>
        <v>6.6812384259246755</v>
      </c>
      <c r="AB244" s="47">
        <f t="shared" ca="1" si="35"/>
        <v>18</v>
      </c>
      <c r="AC244" s="47">
        <f t="shared" ca="1" si="36"/>
        <v>14</v>
      </c>
      <c r="AD244" s="48">
        <f t="shared" ca="1" si="37"/>
        <v>-18.681238425924676</v>
      </c>
      <c r="AE244" s="42" t="str">
        <f t="shared" ca="1" si="38"/>
        <v>VENCIDO</v>
      </c>
    </row>
    <row r="245" spans="1:31" customFormat="1" ht="15" x14ac:dyDescent="0.25">
      <c r="A245" s="126">
        <v>23512962</v>
      </c>
      <c r="B245" s="128" t="e">
        <f>VLOOKUP(A245,[1]BASE!$A:$A,1,0)</f>
        <v>#N/A</v>
      </c>
      <c r="C245" s="128" t="e">
        <f>VLOOKUP(A245,'INGRESO DIARIO'!A:A,1,0)</f>
        <v>#N/A</v>
      </c>
      <c r="D245" s="129" t="s">
        <v>1732</v>
      </c>
      <c r="E245" s="129" t="s">
        <v>412</v>
      </c>
      <c r="F245" s="130">
        <v>45894.500613425924</v>
      </c>
      <c r="G245" s="130">
        <v>45901.906574074077</v>
      </c>
      <c r="H245" s="129">
        <v>1042062634</v>
      </c>
      <c r="I245" s="129" t="s">
        <v>1730</v>
      </c>
      <c r="J245" s="129" t="s">
        <v>2769</v>
      </c>
      <c r="K245" s="129" t="s">
        <v>15</v>
      </c>
      <c r="L245" s="129" t="s">
        <v>1734</v>
      </c>
      <c r="M245" s="129" t="s">
        <v>18</v>
      </c>
      <c r="N245" s="129" t="s">
        <v>26</v>
      </c>
      <c r="O245" s="129"/>
      <c r="P245" s="129"/>
      <c r="Q245" s="132">
        <v>45918</v>
      </c>
      <c r="R245" s="129"/>
      <c r="S245" s="129" t="s">
        <v>23</v>
      </c>
      <c r="T245" s="60" t="s">
        <v>4114</v>
      </c>
      <c r="U245" s="129"/>
      <c r="V245" s="129"/>
      <c r="W245" s="133">
        <f t="shared" si="39"/>
        <v>45909.906574074077</v>
      </c>
      <c r="X245" s="134">
        <f t="shared" si="31"/>
        <v>8</v>
      </c>
      <c r="Y245" s="134">
        <f t="shared" ca="1" si="32"/>
        <v>40.093425925922929</v>
      </c>
      <c r="Z245" s="134">
        <f t="shared" ca="1" si="33"/>
        <v>30</v>
      </c>
      <c r="AA245" s="134">
        <f t="shared" ca="1" si="34"/>
        <v>10.093425925922929</v>
      </c>
      <c r="AB245" s="134">
        <f t="shared" ca="1" si="35"/>
        <v>30</v>
      </c>
      <c r="AC245" s="134">
        <f t="shared" ca="1" si="36"/>
        <v>22</v>
      </c>
      <c r="AD245" s="135">
        <f t="shared" ca="1" si="37"/>
        <v>-30.093425925922929</v>
      </c>
      <c r="AE245" s="127" t="str">
        <f t="shared" ca="1" si="38"/>
        <v>VENCIDO</v>
      </c>
    </row>
    <row r="246" spans="1:31" customFormat="1" ht="15" x14ac:dyDescent="0.25">
      <c r="A246" s="110">
        <v>23513574</v>
      </c>
      <c r="B246" s="39" t="e">
        <f>VLOOKUP(A246,[1]BASE!$A:$A,1,0)</f>
        <v>#N/A</v>
      </c>
      <c r="C246" s="39" t="e">
        <f>VLOOKUP(A246,'INGRESO DIARIO'!A:A,1,0)</f>
        <v>#N/A</v>
      </c>
      <c r="D246" s="40" t="s">
        <v>3895</v>
      </c>
      <c r="E246" s="1" t="s">
        <v>412</v>
      </c>
      <c r="F246" s="1"/>
      <c r="G246" s="1"/>
      <c r="H246" s="1">
        <v>10001417995</v>
      </c>
      <c r="I246" s="1" t="s">
        <v>3896</v>
      </c>
      <c r="J246" s="110">
        <v>3009787438</v>
      </c>
      <c r="K246" s="110"/>
      <c r="L246" s="110"/>
      <c r="M246" s="143"/>
      <c r="N246" s="110" t="s">
        <v>26</v>
      </c>
      <c r="O246" s="110"/>
      <c r="P246" s="110"/>
      <c r="Q246" s="145">
        <v>45918</v>
      </c>
      <c r="R246" s="123"/>
      <c r="S246" s="42" t="s">
        <v>23</v>
      </c>
      <c r="T246" s="60" t="s">
        <v>4109</v>
      </c>
      <c r="U246" s="123"/>
      <c r="V246" s="123"/>
      <c r="W246" s="133" t="str">
        <f t="shared" si="39"/>
        <v/>
      </c>
      <c r="X246" s="134">
        <f t="shared" si="31"/>
        <v>0</v>
      </c>
      <c r="Y246" s="134">
        <f t="shared" ca="1" si="32"/>
        <v>45942</v>
      </c>
      <c r="Z246" s="134">
        <f t="shared" ca="1" si="33"/>
        <v>32815</v>
      </c>
      <c r="AA246" s="134">
        <f t="shared" ca="1" si="34"/>
        <v>13127</v>
      </c>
      <c r="AB246" s="134">
        <f t="shared" ca="1" si="35"/>
        <v>32815</v>
      </c>
      <c r="AC246" s="134">
        <f t="shared" ca="1" si="36"/>
        <v>32815</v>
      </c>
      <c r="AD246" s="135" t="e">
        <f t="shared" ca="1" si="37"/>
        <v>#VALUE!</v>
      </c>
      <c r="AE246" s="127" t="str">
        <f t="shared" ca="1" si="38"/>
        <v>VENCIDO</v>
      </c>
    </row>
    <row r="247" spans="1:31" customFormat="1" ht="15" x14ac:dyDescent="0.25">
      <c r="A247" s="126">
        <v>23525155</v>
      </c>
      <c r="B247" s="128" t="e">
        <f>VLOOKUP(A247,[1]BASE!$A:$A,1,0)</f>
        <v>#N/A</v>
      </c>
      <c r="C247" s="128" t="e">
        <f>VLOOKUP(A247,'INGRESO DIARIO'!A:A,1,0)</f>
        <v>#N/A</v>
      </c>
      <c r="D247" s="136" t="s">
        <v>3148</v>
      </c>
      <c r="E247" s="129" t="s">
        <v>409</v>
      </c>
      <c r="F247" s="130">
        <v>45897.384085648147</v>
      </c>
      <c r="G247" s="130">
        <v>45901.906678240739</v>
      </c>
      <c r="H247" s="129">
        <v>21515108</v>
      </c>
      <c r="I247" s="129" t="s">
        <v>2372</v>
      </c>
      <c r="J247" s="129" t="s">
        <v>2876</v>
      </c>
      <c r="K247" s="129" t="s">
        <v>15</v>
      </c>
      <c r="L247" s="129" t="s">
        <v>2376</v>
      </c>
      <c r="M247" s="129" t="s">
        <v>16</v>
      </c>
      <c r="N247" s="129" t="s">
        <v>26</v>
      </c>
      <c r="O247" s="129"/>
      <c r="P247" s="129"/>
      <c r="Q247" s="132">
        <v>45918</v>
      </c>
      <c r="R247" s="129"/>
      <c r="S247" s="129" t="s">
        <v>23</v>
      </c>
      <c r="T247" s="129" t="s">
        <v>4111</v>
      </c>
      <c r="U247" s="129"/>
      <c r="V247" s="129"/>
      <c r="W247" s="133">
        <f t="shared" ref="W247:W278" si="40">+IF(M247="RURAL",(G247+8),IF(M247="URBANA",(G247+4),""))</f>
        <v>45905.906678240739</v>
      </c>
      <c r="X247" s="134">
        <f t="shared" si="31"/>
        <v>4</v>
      </c>
      <c r="Y247" s="134">
        <f t="shared" ca="1" si="32"/>
        <v>40.093321759261016</v>
      </c>
      <c r="Z247" s="134">
        <f t="shared" ca="1" si="33"/>
        <v>30</v>
      </c>
      <c r="AA247" s="134">
        <f t="shared" ca="1" si="34"/>
        <v>10.093321759261016</v>
      </c>
      <c r="AB247" s="134">
        <f t="shared" ca="1" si="35"/>
        <v>30</v>
      </c>
      <c r="AC247" s="134">
        <f t="shared" ca="1" si="36"/>
        <v>26</v>
      </c>
      <c r="AD247" s="135">
        <f t="shared" ca="1" si="37"/>
        <v>-34.093321759261016</v>
      </c>
      <c r="AE247" s="127" t="str">
        <f t="shared" ca="1" si="38"/>
        <v>VENCIDO</v>
      </c>
    </row>
    <row r="248" spans="1:31" customFormat="1" ht="15" x14ac:dyDescent="0.25">
      <c r="A248" s="126">
        <v>23523143</v>
      </c>
      <c r="B248" s="128" t="e">
        <f>VLOOKUP(A248,[1]BASE!$A:$A,1,0)</f>
        <v>#N/A</v>
      </c>
      <c r="C248" s="128" t="e">
        <f>VLOOKUP(A248,'INGRESO DIARIO'!A:A,1,0)</f>
        <v>#N/A</v>
      </c>
      <c r="D248" s="136" t="s">
        <v>3131</v>
      </c>
      <c r="E248" s="129" t="s">
        <v>19</v>
      </c>
      <c r="F248" s="130">
        <v>45895.629166666666</v>
      </c>
      <c r="G248" s="130">
        <v>45901.906840277778</v>
      </c>
      <c r="H248" s="129">
        <v>1058816621</v>
      </c>
      <c r="I248" s="129" t="s">
        <v>2185</v>
      </c>
      <c r="J248" s="129" t="s">
        <v>2846</v>
      </c>
      <c r="K248" s="129" t="s">
        <v>15</v>
      </c>
      <c r="L248" s="129" t="s">
        <v>2189</v>
      </c>
      <c r="M248" s="129" t="s">
        <v>16</v>
      </c>
      <c r="N248" s="129" t="s">
        <v>20</v>
      </c>
      <c r="O248" s="129"/>
      <c r="P248" s="129"/>
      <c r="Q248" s="132">
        <v>45918</v>
      </c>
      <c r="R248" s="129"/>
      <c r="S248" s="129" t="s">
        <v>23</v>
      </c>
      <c r="T248" s="129" t="s">
        <v>4097</v>
      </c>
      <c r="U248" s="129"/>
      <c r="V248" s="129"/>
      <c r="W248" s="133">
        <f t="shared" si="40"/>
        <v>45905.906840277778</v>
      </c>
      <c r="X248" s="134">
        <f t="shared" si="31"/>
        <v>4</v>
      </c>
      <c r="Y248" s="134">
        <f t="shared" ca="1" si="32"/>
        <v>40.093159722222481</v>
      </c>
      <c r="Z248" s="134">
        <f t="shared" ca="1" si="33"/>
        <v>30</v>
      </c>
      <c r="AA248" s="134">
        <f t="shared" ca="1" si="34"/>
        <v>10.093159722222481</v>
      </c>
      <c r="AB248" s="134">
        <f t="shared" ca="1" si="35"/>
        <v>30</v>
      </c>
      <c r="AC248" s="134">
        <f t="shared" ca="1" si="36"/>
        <v>26</v>
      </c>
      <c r="AD248" s="135">
        <f t="shared" ca="1" si="37"/>
        <v>-34.093159722222481</v>
      </c>
      <c r="AE248" s="127" t="str">
        <f t="shared" ca="1" si="38"/>
        <v>VENCIDO</v>
      </c>
    </row>
    <row r="249" spans="1:31" customFormat="1" ht="15" x14ac:dyDescent="0.25">
      <c r="A249" s="110">
        <v>23536616</v>
      </c>
      <c r="B249" s="39" t="e">
        <f>VLOOKUP(A249,[1]BASE!$A:$A,1,0)</f>
        <v>#N/A</v>
      </c>
      <c r="C249" s="39" t="e">
        <f>VLOOKUP(A249,'INGRESO DIARIO'!A:A,1,0)</f>
        <v>#N/A</v>
      </c>
      <c r="D249" s="40" t="s">
        <v>1232</v>
      </c>
      <c r="E249" s="1" t="s">
        <v>19</v>
      </c>
      <c r="F249" s="41">
        <v>45911.402939814812</v>
      </c>
      <c r="G249" s="41">
        <v>45918.469780092593</v>
      </c>
      <c r="H249" s="1">
        <v>15456365</v>
      </c>
      <c r="I249" s="1" t="s">
        <v>1125</v>
      </c>
      <c r="J249" s="1" t="s">
        <v>1203</v>
      </c>
      <c r="K249" s="1" t="s">
        <v>15</v>
      </c>
      <c r="L249" s="1" t="s">
        <v>1126</v>
      </c>
      <c r="M249" s="1" t="s">
        <v>16</v>
      </c>
      <c r="N249" s="1" t="s">
        <v>22</v>
      </c>
      <c r="O249" s="1"/>
      <c r="P249" s="1" t="s">
        <v>17</v>
      </c>
      <c r="Q249" s="43">
        <v>45918</v>
      </c>
      <c r="R249" s="1"/>
      <c r="S249" s="1" t="s">
        <v>23</v>
      </c>
      <c r="T249" s="1" t="s">
        <v>3925</v>
      </c>
      <c r="U249" s="1" t="s">
        <v>17</v>
      </c>
      <c r="V249" s="1" t="s">
        <v>475</v>
      </c>
      <c r="W249" s="46">
        <f t="shared" si="40"/>
        <v>45922.469780092593</v>
      </c>
      <c r="X249" s="47">
        <f t="shared" si="31"/>
        <v>4</v>
      </c>
      <c r="Y249" s="47">
        <f t="shared" ca="1" si="32"/>
        <v>23.530219907406718</v>
      </c>
      <c r="Z249" s="47">
        <f t="shared" ca="1" si="33"/>
        <v>17</v>
      </c>
      <c r="AA249" s="47">
        <f t="shared" ca="1" si="34"/>
        <v>6.5302199074067175</v>
      </c>
      <c r="AB249" s="47">
        <f t="shared" ca="1" si="35"/>
        <v>17</v>
      </c>
      <c r="AC249" s="47">
        <f t="shared" ca="1" si="36"/>
        <v>13</v>
      </c>
      <c r="AD249" s="48">
        <f t="shared" ca="1" si="37"/>
        <v>-17.530219907406718</v>
      </c>
      <c r="AE249" s="42" t="str">
        <f t="shared" ca="1" si="38"/>
        <v>VENCIDO</v>
      </c>
    </row>
    <row r="250" spans="1:31" customFormat="1" ht="15" x14ac:dyDescent="0.25">
      <c r="A250" s="110">
        <v>23025888</v>
      </c>
      <c r="B250" s="39" t="e">
        <f>VLOOKUP(A250,[1]BASE!$A:$A,1,0)</f>
        <v>#N/A</v>
      </c>
      <c r="C250" s="39" t="e">
        <f>VLOOKUP(A250,'INGRESO DIARIO'!A:A,1,0)</f>
        <v>#N/A</v>
      </c>
      <c r="D250" s="40" t="s">
        <v>371</v>
      </c>
      <c r="E250" s="1" t="s">
        <v>19</v>
      </c>
      <c r="F250" s="41">
        <v>45341.418587962966</v>
      </c>
      <c r="G250" s="41">
        <v>45902.390162037038</v>
      </c>
      <c r="H250" s="1">
        <v>43029980</v>
      </c>
      <c r="I250" s="1" t="s">
        <v>113</v>
      </c>
      <c r="J250" s="1" t="s">
        <v>301</v>
      </c>
      <c r="K250" s="1" t="s">
        <v>15</v>
      </c>
      <c r="L250" s="1" t="s">
        <v>17</v>
      </c>
      <c r="M250" s="1" t="s">
        <v>16</v>
      </c>
      <c r="N250" s="1" t="str">
        <f>VLOOKUP(A250,[2]Hoja2!A:G,7,0)</f>
        <v>ORIENTE</v>
      </c>
      <c r="O250" s="1"/>
      <c r="P250" s="1"/>
      <c r="Q250" s="43">
        <v>45918</v>
      </c>
      <c r="R250" s="43"/>
      <c r="S250" s="1" t="s">
        <v>23</v>
      </c>
      <c r="T250" s="1" t="s">
        <v>4092</v>
      </c>
      <c r="U250" s="1"/>
      <c r="V250" s="1"/>
      <c r="W250" s="46">
        <f t="shared" si="40"/>
        <v>45906.390162037038</v>
      </c>
      <c r="X250" s="47">
        <f t="shared" si="31"/>
        <v>4</v>
      </c>
      <c r="Y250" s="47">
        <f t="shared" ca="1" si="32"/>
        <v>39.609837962962047</v>
      </c>
      <c r="Z250" s="47">
        <f t="shared" ca="1" si="33"/>
        <v>29</v>
      </c>
      <c r="AA250" s="47">
        <f t="shared" ca="1" si="34"/>
        <v>10.609837962962047</v>
      </c>
      <c r="AB250" s="47">
        <f t="shared" ca="1" si="35"/>
        <v>29</v>
      </c>
      <c r="AC250" s="47">
        <f t="shared" ca="1" si="36"/>
        <v>25</v>
      </c>
      <c r="AD250" s="48">
        <f t="shared" ca="1" si="37"/>
        <v>-33.609837962962047</v>
      </c>
      <c r="AE250" s="42" t="str">
        <f t="shared" ca="1" si="38"/>
        <v>VENCIDO</v>
      </c>
    </row>
    <row r="251" spans="1:31" customFormat="1" ht="15" x14ac:dyDescent="0.25">
      <c r="A251" s="126">
        <v>23367349</v>
      </c>
      <c r="B251" s="128" t="e">
        <f>VLOOKUP(A251,[1]BASE!$A:$A,1,0)</f>
        <v>#N/A</v>
      </c>
      <c r="C251" s="128" t="e">
        <f>VLOOKUP(A251,'INGRESO DIARIO'!A:A,1,0)</f>
        <v>#N/A</v>
      </c>
      <c r="D251" s="136" t="s">
        <v>3070</v>
      </c>
      <c r="E251" s="129" t="s">
        <v>19</v>
      </c>
      <c r="F251" s="130">
        <v>45897.680115740739</v>
      </c>
      <c r="G251" s="130">
        <v>45901.906504629631</v>
      </c>
      <c r="H251" s="129">
        <v>1017162498</v>
      </c>
      <c r="I251" s="129" t="s">
        <v>1381</v>
      </c>
      <c r="J251" s="129" t="s">
        <v>2710</v>
      </c>
      <c r="K251" s="129" t="s">
        <v>15</v>
      </c>
      <c r="L251" s="129" t="s">
        <v>1386</v>
      </c>
      <c r="M251" s="129" t="s">
        <v>16</v>
      </c>
      <c r="N251" s="129" t="s">
        <v>22</v>
      </c>
      <c r="O251" s="129"/>
      <c r="P251" s="129"/>
      <c r="Q251" s="132">
        <v>45918</v>
      </c>
      <c r="R251" s="129"/>
      <c r="S251" s="129" t="s">
        <v>23</v>
      </c>
      <c r="T251" s="1" t="s">
        <v>4153</v>
      </c>
      <c r="U251" s="129"/>
      <c r="V251" s="129"/>
      <c r="W251" s="133">
        <f t="shared" si="40"/>
        <v>45905.906504629631</v>
      </c>
      <c r="X251" s="134">
        <f t="shared" si="31"/>
        <v>4</v>
      </c>
      <c r="Y251" s="134">
        <f t="shared" ca="1" si="32"/>
        <v>40.093495370369055</v>
      </c>
      <c r="Z251" s="134">
        <f t="shared" ca="1" si="33"/>
        <v>30</v>
      </c>
      <c r="AA251" s="134">
        <f t="shared" ca="1" si="34"/>
        <v>10.093495370369055</v>
      </c>
      <c r="AB251" s="134">
        <f t="shared" ca="1" si="35"/>
        <v>30</v>
      </c>
      <c r="AC251" s="134">
        <f t="shared" ca="1" si="36"/>
        <v>26</v>
      </c>
      <c r="AD251" s="135">
        <f t="shared" ca="1" si="37"/>
        <v>-34.093495370369055</v>
      </c>
      <c r="AE251" s="127" t="str">
        <f t="shared" ca="1" si="38"/>
        <v>VENCIDO</v>
      </c>
    </row>
    <row r="252" spans="1:31" customFormat="1" ht="15" x14ac:dyDescent="0.25">
      <c r="A252" s="126">
        <v>23526528</v>
      </c>
      <c r="B252" s="128" t="e">
        <f>VLOOKUP(A252,[1]BASE!$A:$A,1,0)</f>
        <v>#N/A</v>
      </c>
      <c r="C252" s="128" t="e">
        <f>VLOOKUP(A252,'INGRESO DIARIO'!A:A,1,0)</f>
        <v>#N/A</v>
      </c>
      <c r="D252" s="136" t="s">
        <v>3160</v>
      </c>
      <c r="E252" s="129" t="s">
        <v>19</v>
      </c>
      <c r="F252" s="130">
        <v>45898.467349537037</v>
      </c>
      <c r="G252" s="130">
        <v>45901.906875000001</v>
      </c>
      <c r="H252" s="129">
        <v>8414680</v>
      </c>
      <c r="I252" s="129" t="s">
        <v>2488</v>
      </c>
      <c r="J252" s="129" t="s">
        <v>2895</v>
      </c>
      <c r="K252" s="129" t="s">
        <v>15</v>
      </c>
      <c r="L252" s="129" t="s">
        <v>2491</v>
      </c>
      <c r="M252" s="129" t="s">
        <v>16</v>
      </c>
      <c r="N252" s="129" t="s">
        <v>20</v>
      </c>
      <c r="O252" s="129"/>
      <c r="P252" s="129"/>
      <c r="Q252" s="132">
        <v>45918</v>
      </c>
      <c r="R252" s="129"/>
      <c r="S252" s="129" t="s">
        <v>23</v>
      </c>
      <c r="T252" s="129" t="s">
        <v>4098</v>
      </c>
      <c r="U252" s="129"/>
      <c r="V252" s="129"/>
      <c r="W252" s="133">
        <f t="shared" si="40"/>
        <v>45905.906875000001</v>
      </c>
      <c r="X252" s="134">
        <f t="shared" si="31"/>
        <v>4</v>
      </c>
      <c r="Y252" s="134">
        <f t="shared" ca="1" si="32"/>
        <v>40.093124999999418</v>
      </c>
      <c r="Z252" s="134">
        <f t="shared" ca="1" si="33"/>
        <v>30</v>
      </c>
      <c r="AA252" s="134">
        <f t="shared" ca="1" si="34"/>
        <v>10.093124999999418</v>
      </c>
      <c r="AB252" s="134">
        <f t="shared" ca="1" si="35"/>
        <v>30</v>
      </c>
      <c r="AC252" s="134">
        <f t="shared" ca="1" si="36"/>
        <v>26</v>
      </c>
      <c r="AD252" s="135">
        <f t="shared" ca="1" si="37"/>
        <v>-34.093124999999418</v>
      </c>
      <c r="AE252" s="127" t="str">
        <f t="shared" ca="1" si="38"/>
        <v>VENCIDO</v>
      </c>
    </row>
    <row r="253" spans="1:31" customFormat="1" ht="15" x14ac:dyDescent="0.25">
      <c r="A253" s="126">
        <v>23527668</v>
      </c>
      <c r="B253" s="128" t="e">
        <f>VLOOKUP(A253,[1]BASE!$A:$A,1,0)</f>
        <v>#N/A</v>
      </c>
      <c r="C253" s="128" t="e">
        <f>VLOOKUP(A253,'INGRESO DIARIO'!A:A,1,0)</f>
        <v>#N/A</v>
      </c>
      <c r="D253" s="136" t="s">
        <v>3177</v>
      </c>
      <c r="E253" s="129" t="s">
        <v>413</v>
      </c>
      <c r="F253" s="130">
        <v>45901.449212962965</v>
      </c>
      <c r="G253" s="130">
        <v>45901.906875000001</v>
      </c>
      <c r="H253" s="129">
        <v>42876852</v>
      </c>
      <c r="I253" s="129" t="s">
        <v>2543</v>
      </c>
      <c r="J253" s="129" t="s">
        <v>2904</v>
      </c>
      <c r="K253" s="129" t="s">
        <v>15</v>
      </c>
      <c r="L253" s="129" t="s">
        <v>2613</v>
      </c>
      <c r="M253" s="129" t="s">
        <v>16</v>
      </c>
      <c r="N253" s="129" t="s">
        <v>26</v>
      </c>
      <c r="O253" s="129"/>
      <c r="P253" s="129"/>
      <c r="Q253" s="132">
        <v>45918</v>
      </c>
      <c r="R253" s="129"/>
      <c r="S253" s="129" t="s">
        <v>23</v>
      </c>
      <c r="T253" s="129" t="s">
        <v>3918</v>
      </c>
      <c r="U253" s="129"/>
      <c r="V253" s="129"/>
      <c r="W253" s="133">
        <f t="shared" si="40"/>
        <v>45905.906875000001</v>
      </c>
      <c r="X253" s="134">
        <f t="shared" si="31"/>
        <v>4</v>
      </c>
      <c r="Y253" s="134">
        <f t="shared" ca="1" si="32"/>
        <v>40.093124999999418</v>
      </c>
      <c r="Z253" s="134">
        <f t="shared" ca="1" si="33"/>
        <v>30</v>
      </c>
      <c r="AA253" s="134">
        <f t="shared" ca="1" si="34"/>
        <v>10.093124999999418</v>
      </c>
      <c r="AB253" s="134">
        <f t="shared" ca="1" si="35"/>
        <v>30</v>
      </c>
      <c r="AC253" s="134">
        <f t="shared" ca="1" si="36"/>
        <v>26</v>
      </c>
      <c r="AD253" s="135">
        <f t="shared" ca="1" si="37"/>
        <v>-34.093124999999418</v>
      </c>
      <c r="AE253" s="127" t="str">
        <f t="shared" ca="1" si="38"/>
        <v>VENCIDO</v>
      </c>
    </row>
    <row r="254" spans="1:31" ht="14.25" customHeight="1" x14ac:dyDescent="0.25">
      <c r="A254" s="110">
        <v>23539418</v>
      </c>
      <c r="B254" s="39" t="e">
        <f>VLOOKUP(A254,[1]BASE!$A:$A,1,0)</f>
        <v>#N/A</v>
      </c>
      <c r="C254" s="39" t="e">
        <f>VLOOKUP(A254,'INGRESO DIARIO'!A:A,1,0)</f>
        <v>#N/A</v>
      </c>
      <c r="D254" s="40" t="s">
        <v>3443</v>
      </c>
      <c r="E254" s="1" t="s">
        <v>19</v>
      </c>
      <c r="F254" s="41">
        <v>45915.456134259257</v>
      </c>
      <c r="G254" s="41">
        <v>45915.45616898148</v>
      </c>
      <c r="H254" s="1">
        <v>11794757</v>
      </c>
      <c r="I254" s="1" t="s">
        <v>3270</v>
      </c>
      <c r="J254" s="1" t="s">
        <v>3406</v>
      </c>
      <c r="K254" s="1" t="s">
        <v>15</v>
      </c>
      <c r="L254" s="1" t="s">
        <v>3271</v>
      </c>
      <c r="M254" s="1" t="s">
        <v>16</v>
      </c>
      <c r="N254" s="1" t="s">
        <v>22</v>
      </c>
      <c r="O254" s="1"/>
      <c r="P254" s="1" t="s">
        <v>17</v>
      </c>
      <c r="Q254" s="43">
        <v>45918</v>
      </c>
      <c r="R254" s="1"/>
      <c r="S254" s="1" t="s">
        <v>23</v>
      </c>
      <c r="T254" s="1" t="s">
        <v>3909</v>
      </c>
      <c r="U254" s="1" t="s">
        <v>17</v>
      </c>
      <c r="V254" s="1" t="s">
        <v>475</v>
      </c>
      <c r="W254" s="133">
        <f t="shared" si="40"/>
        <v>45919.45616898148</v>
      </c>
      <c r="X254" s="134">
        <f t="shared" si="31"/>
        <v>4</v>
      </c>
      <c r="Y254" s="134">
        <f t="shared" ca="1" si="32"/>
        <v>26.543831018519995</v>
      </c>
      <c r="Z254" s="134">
        <f t="shared" ca="1" si="33"/>
        <v>20</v>
      </c>
      <c r="AA254" s="134">
        <f t="shared" ca="1" si="34"/>
        <v>6.5438310185199953</v>
      </c>
      <c r="AB254" s="134">
        <f t="shared" ca="1" si="35"/>
        <v>20</v>
      </c>
      <c r="AC254" s="134">
        <f t="shared" ca="1" si="36"/>
        <v>16</v>
      </c>
      <c r="AD254" s="135">
        <f t="shared" ca="1" si="37"/>
        <v>-20.543831018519995</v>
      </c>
      <c r="AE254" s="127" t="str">
        <f t="shared" ca="1" si="38"/>
        <v>VENCIDO</v>
      </c>
    </row>
    <row r="255" spans="1:31" ht="14.25" customHeight="1" x14ac:dyDescent="0.25">
      <c r="A255" s="110">
        <v>23539203</v>
      </c>
      <c r="B255" s="39" t="e">
        <f>VLOOKUP(A255,[1]BASE!$A:$A,1,0)</f>
        <v>#N/A</v>
      </c>
      <c r="C255" s="39" t="e">
        <f>VLOOKUP(A255,'INGRESO DIARIO'!A:A,1,0)</f>
        <v>#N/A</v>
      </c>
      <c r="D255" s="40" t="s">
        <v>3444</v>
      </c>
      <c r="E255" s="1" t="s">
        <v>19</v>
      </c>
      <c r="F255" s="41">
        <v>45915.391423611109</v>
      </c>
      <c r="G255" s="41">
        <v>45915.391446759262</v>
      </c>
      <c r="H255" s="1">
        <v>43220425</v>
      </c>
      <c r="I255" s="1" t="s">
        <v>3277</v>
      </c>
      <c r="J255" s="1" t="s">
        <v>3408</v>
      </c>
      <c r="K255" s="1" t="s">
        <v>15</v>
      </c>
      <c r="L255" s="1" t="s">
        <v>3278</v>
      </c>
      <c r="M255" s="1" t="s">
        <v>16</v>
      </c>
      <c r="N255" s="1" t="s">
        <v>22</v>
      </c>
      <c r="O255" s="1"/>
      <c r="P255" s="1" t="s">
        <v>17</v>
      </c>
      <c r="Q255" s="43">
        <v>45918</v>
      </c>
      <c r="R255" s="1"/>
      <c r="S255" s="1" t="s">
        <v>23</v>
      </c>
      <c r="T255" s="1" t="s">
        <v>4103</v>
      </c>
      <c r="U255" s="1" t="s">
        <v>17</v>
      </c>
      <c r="V255" s="1" t="s">
        <v>475</v>
      </c>
      <c r="W255" s="133">
        <f t="shared" si="40"/>
        <v>45919.391446759262</v>
      </c>
      <c r="X255" s="134">
        <f t="shared" si="31"/>
        <v>4</v>
      </c>
      <c r="Y255" s="134">
        <f t="shared" ca="1" si="32"/>
        <v>26.60855324073782</v>
      </c>
      <c r="Z255" s="134">
        <f t="shared" ca="1" si="33"/>
        <v>20</v>
      </c>
      <c r="AA255" s="134">
        <f t="shared" ca="1" si="34"/>
        <v>6.6085532407378196</v>
      </c>
      <c r="AB255" s="134">
        <f t="shared" ca="1" si="35"/>
        <v>20</v>
      </c>
      <c r="AC255" s="134">
        <f t="shared" ca="1" si="36"/>
        <v>16</v>
      </c>
      <c r="AD255" s="135">
        <f t="shared" ca="1" si="37"/>
        <v>-20.60855324073782</v>
      </c>
      <c r="AE255" s="127" t="str">
        <f t="shared" ca="1" si="38"/>
        <v>VENCIDO</v>
      </c>
    </row>
    <row r="256" spans="1:31" ht="14.25" customHeight="1" x14ac:dyDescent="0.25">
      <c r="A256" s="110">
        <v>23539392</v>
      </c>
      <c r="B256" s="39" t="e">
        <f>VLOOKUP(A256,[1]BASE!$A:$A,1,0)</f>
        <v>#N/A</v>
      </c>
      <c r="C256" s="39" t="e">
        <f>VLOOKUP(A256,'INGRESO DIARIO'!A:A,1,0)</f>
        <v>#N/A</v>
      </c>
      <c r="D256" s="40" t="s">
        <v>3454</v>
      </c>
      <c r="E256" s="1" t="s">
        <v>19</v>
      </c>
      <c r="F256" s="41">
        <v>45915.449687499997</v>
      </c>
      <c r="G256" s="41">
        <v>45915.44972222222</v>
      </c>
      <c r="H256" s="1">
        <v>3535557</v>
      </c>
      <c r="I256" s="1" t="s">
        <v>3315</v>
      </c>
      <c r="J256" s="1" t="s">
        <v>3419</v>
      </c>
      <c r="K256" s="1" t="s">
        <v>15</v>
      </c>
      <c r="L256" s="1" t="s">
        <v>3316</v>
      </c>
      <c r="M256" s="1" t="s">
        <v>16</v>
      </c>
      <c r="N256" s="1" t="s">
        <v>22</v>
      </c>
      <c r="O256" s="1"/>
      <c r="P256" s="1" t="s">
        <v>17</v>
      </c>
      <c r="Q256" s="43">
        <v>45918</v>
      </c>
      <c r="R256" s="1"/>
      <c r="S256" s="1" t="s">
        <v>23</v>
      </c>
      <c r="T256" s="1" t="s">
        <v>4099</v>
      </c>
      <c r="U256" s="1" t="s">
        <v>17</v>
      </c>
      <c r="V256" s="1" t="s">
        <v>17</v>
      </c>
      <c r="W256" s="133">
        <f t="shared" si="40"/>
        <v>45919.44972222222</v>
      </c>
      <c r="X256" s="134">
        <f t="shared" si="31"/>
        <v>4</v>
      </c>
      <c r="Y256" s="134">
        <f t="shared" ca="1" si="32"/>
        <v>26.550277777780138</v>
      </c>
      <c r="Z256" s="134">
        <f t="shared" ca="1" si="33"/>
        <v>20</v>
      </c>
      <c r="AA256" s="134">
        <f t="shared" ca="1" si="34"/>
        <v>6.5502777777801384</v>
      </c>
      <c r="AB256" s="134">
        <f t="shared" ca="1" si="35"/>
        <v>20</v>
      </c>
      <c r="AC256" s="134">
        <f t="shared" ca="1" si="36"/>
        <v>16</v>
      </c>
      <c r="AD256" s="135">
        <f t="shared" ca="1" si="37"/>
        <v>-20.550277777780138</v>
      </c>
      <c r="AE256" s="127" t="str">
        <f t="shared" ca="1" si="38"/>
        <v>VENCIDO</v>
      </c>
    </row>
    <row r="257" spans="1:31" customFormat="1" ht="15" x14ac:dyDescent="0.25">
      <c r="A257" s="110">
        <v>23538278</v>
      </c>
      <c r="B257" s="39" t="e">
        <f>VLOOKUP(A257,[1]BASE!$A:$A,1,0)</f>
        <v>#N/A</v>
      </c>
      <c r="C257" s="39" t="e">
        <f>VLOOKUP(A257,'INGRESO DIARIO'!A:A,1,0)</f>
        <v>#N/A</v>
      </c>
      <c r="D257" s="40" t="s">
        <v>3455</v>
      </c>
      <c r="E257" s="1" t="s">
        <v>19</v>
      </c>
      <c r="F257" s="41">
        <v>45912.69730324074</v>
      </c>
      <c r="G257" s="41">
        <v>45912.697337962964</v>
      </c>
      <c r="H257" s="1">
        <v>15533267</v>
      </c>
      <c r="I257" s="1" t="s">
        <v>3317</v>
      </c>
      <c r="J257" s="1" t="s">
        <v>3420</v>
      </c>
      <c r="K257" s="1" t="s">
        <v>15</v>
      </c>
      <c r="L257" s="1" t="s">
        <v>3318</v>
      </c>
      <c r="M257" s="1" t="s">
        <v>16</v>
      </c>
      <c r="N257" s="1" t="s">
        <v>22</v>
      </c>
      <c r="O257" s="1"/>
      <c r="P257" s="1" t="s">
        <v>17</v>
      </c>
      <c r="Q257" s="43">
        <v>45918</v>
      </c>
      <c r="R257" s="1"/>
      <c r="S257" s="1" t="s">
        <v>23</v>
      </c>
      <c r="T257" s="1" t="s">
        <v>3922</v>
      </c>
      <c r="U257" s="1" t="s">
        <v>17</v>
      </c>
      <c r="V257" s="1" t="s">
        <v>17</v>
      </c>
      <c r="W257" s="133">
        <f t="shared" si="40"/>
        <v>45916.697337962964</v>
      </c>
      <c r="X257" s="134">
        <f t="shared" si="31"/>
        <v>4</v>
      </c>
      <c r="Y257" s="134">
        <f t="shared" ca="1" si="32"/>
        <v>29.302662037036498</v>
      </c>
      <c r="Z257" s="134">
        <f t="shared" ca="1" si="33"/>
        <v>21</v>
      </c>
      <c r="AA257" s="134">
        <f t="shared" ca="1" si="34"/>
        <v>8.3026620370364981</v>
      </c>
      <c r="AB257" s="134">
        <f t="shared" ca="1" si="35"/>
        <v>21</v>
      </c>
      <c r="AC257" s="134">
        <f t="shared" ca="1" si="36"/>
        <v>17</v>
      </c>
      <c r="AD257" s="135">
        <f t="shared" ca="1" si="37"/>
        <v>-23.302662037036498</v>
      </c>
      <c r="AE257" s="127" t="str">
        <f t="shared" ca="1" si="38"/>
        <v>VENCIDO</v>
      </c>
    </row>
    <row r="258" spans="1:31" customFormat="1" ht="15" x14ac:dyDescent="0.25">
      <c r="A258" s="110">
        <v>23539299</v>
      </c>
      <c r="B258" s="39" t="e">
        <f>VLOOKUP(A258,[1]BASE!$A:$A,1,0)</f>
        <v>#N/A</v>
      </c>
      <c r="C258" s="39" t="e">
        <f>VLOOKUP(A258,'INGRESO DIARIO'!A:A,1,0)</f>
        <v>#N/A</v>
      </c>
      <c r="D258" s="40" t="s">
        <v>3456</v>
      </c>
      <c r="E258" s="1" t="s">
        <v>19</v>
      </c>
      <c r="F258" s="41">
        <v>45915.424907407411</v>
      </c>
      <c r="G258" s="41">
        <v>45915.424942129626</v>
      </c>
      <c r="H258" s="1">
        <v>43569566</v>
      </c>
      <c r="I258" s="1" t="s">
        <v>3319</v>
      </c>
      <c r="J258" s="1" t="s">
        <v>3421</v>
      </c>
      <c r="K258" s="1" t="s">
        <v>15</v>
      </c>
      <c r="L258" s="1" t="s">
        <v>3320</v>
      </c>
      <c r="M258" s="1" t="s">
        <v>16</v>
      </c>
      <c r="N258" s="1" t="s">
        <v>22</v>
      </c>
      <c r="O258" s="1"/>
      <c r="P258" s="1" t="s">
        <v>17</v>
      </c>
      <c r="Q258" s="43">
        <v>45918</v>
      </c>
      <c r="R258" s="1"/>
      <c r="S258" s="1" t="s">
        <v>23</v>
      </c>
      <c r="T258" s="1" t="s">
        <v>4100</v>
      </c>
      <c r="U258" s="1" t="s">
        <v>17</v>
      </c>
      <c r="V258" s="1" t="s">
        <v>17</v>
      </c>
      <c r="W258" s="133">
        <f t="shared" si="40"/>
        <v>45919.424942129626</v>
      </c>
      <c r="X258" s="134">
        <f t="shared" ref="X258:X321" si="41">+IF(M258="URBANA",4,IF(M258="RURAL",8,0))</f>
        <v>4</v>
      </c>
      <c r="Y258" s="134">
        <f t="shared" ref="Y258:Y321" ca="1" si="42">+TODAY()-G258+1</f>
        <v>26.575057870373712</v>
      </c>
      <c r="Z258" s="134">
        <f t="shared" ref="Z258:Z321" ca="1" si="43">+NETWORKDAYS.INTL(G258,NOW(),1)-MOD(H258,1)</f>
        <v>20</v>
      </c>
      <c r="AA258" s="134">
        <f t="shared" ref="AA258:AA321" ca="1" si="44">+Y258-Z258</f>
        <v>6.5750578703737119</v>
      </c>
      <c r="AB258" s="134">
        <f t="shared" ref="AB258:AB321" ca="1" si="45">+(((TODAY()-G258)+1)-AA258)</f>
        <v>20</v>
      </c>
      <c r="AC258" s="134">
        <f t="shared" ref="AC258:AC321" ca="1" si="46">+AB258-X258</f>
        <v>16</v>
      </c>
      <c r="AD258" s="135">
        <f t="shared" ref="AD258:AD321" ca="1" si="47">IF(W258&lt;&gt;0,+W258-TODAY()+1,"")</f>
        <v>-20.575057870373712</v>
      </c>
      <c r="AE258" s="127" t="str">
        <f t="shared" ref="AE258:AE321" ca="1" si="48">IF(S258&lt;&gt;"OK",IF(AC258&gt;=0,"VENCIDO",IF(AND(AC258&lt;0,AC258&gt;=-2.1),"ALERTA","A TIEMPO")),"EJECUTADO")</f>
        <v>VENCIDO</v>
      </c>
    </row>
    <row r="259" spans="1:31" customFormat="1" ht="15" x14ac:dyDescent="0.25">
      <c r="A259" s="110">
        <v>23539595</v>
      </c>
      <c r="B259" s="39" t="e">
        <f>VLOOKUP(A259,[1]BASE!$A:$A,1,0)</f>
        <v>#N/A</v>
      </c>
      <c r="C259" s="39" t="e">
        <f>VLOOKUP(A259,'INGRESO DIARIO'!A:A,1,0)</f>
        <v>#N/A</v>
      </c>
      <c r="D259" s="1" t="s">
        <v>3328</v>
      </c>
      <c r="E259" s="1" t="s">
        <v>19</v>
      </c>
      <c r="F259" s="41">
        <v>45915.567453703705</v>
      </c>
      <c r="G259" s="41">
        <v>45915.567488425928</v>
      </c>
      <c r="H259" s="1">
        <v>1065375753</v>
      </c>
      <c r="I259" s="1" t="s">
        <v>3329</v>
      </c>
      <c r="J259" s="1" t="s">
        <v>3424</v>
      </c>
      <c r="K259" s="1" t="s">
        <v>15</v>
      </c>
      <c r="L259" s="1" t="s">
        <v>3330</v>
      </c>
      <c r="M259" s="1" t="s">
        <v>16</v>
      </c>
      <c r="N259" s="1" t="s">
        <v>22</v>
      </c>
      <c r="O259" s="1"/>
      <c r="P259" s="1" t="s">
        <v>17</v>
      </c>
      <c r="Q259" s="43">
        <v>45918</v>
      </c>
      <c r="R259" s="1"/>
      <c r="S259" s="1" t="s">
        <v>23</v>
      </c>
      <c r="T259" s="1" t="s">
        <v>4102</v>
      </c>
      <c r="U259" s="1" t="s">
        <v>17</v>
      </c>
      <c r="V259" s="1" t="s">
        <v>17</v>
      </c>
      <c r="W259" s="133">
        <f t="shared" si="40"/>
        <v>45919.567488425928</v>
      </c>
      <c r="X259" s="134">
        <f t="shared" si="41"/>
        <v>4</v>
      </c>
      <c r="Y259" s="134">
        <f t="shared" ca="1" si="42"/>
        <v>26.432511574072123</v>
      </c>
      <c r="Z259" s="134">
        <f t="shared" ca="1" si="43"/>
        <v>20</v>
      </c>
      <c r="AA259" s="134">
        <f t="shared" ca="1" si="44"/>
        <v>6.432511574072123</v>
      </c>
      <c r="AB259" s="134">
        <f t="shared" ca="1" si="45"/>
        <v>20</v>
      </c>
      <c r="AC259" s="134">
        <f t="shared" ca="1" si="46"/>
        <v>16</v>
      </c>
      <c r="AD259" s="135">
        <f t="shared" ca="1" si="47"/>
        <v>-20.432511574072123</v>
      </c>
      <c r="AE259" s="127" t="str">
        <f t="shared" ca="1" si="48"/>
        <v>VENCIDO</v>
      </c>
    </row>
    <row r="260" spans="1:31" customFormat="1" ht="15" x14ac:dyDescent="0.25">
      <c r="A260" s="110">
        <v>23433651</v>
      </c>
      <c r="B260" s="39" t="e">
        <f>VLOOKUP(A260,[1]BASE!$A:$A,1,0)</f>
        <v>#N/A</v>
      </c>
      <c r="C260" s="39" t="e">
        <f>VLOOKUP(A260,'INGRESO DIARIO'!A:A,1,0)</f>
        <v>#N/A</v>
      </c>
      <c r="D260" s="1" t="s">
        <v>3342</v>
      </c>
      <c r="E260" s="1" t="s">
        <v>19</v>
      </c>
      <c r="F260" s="41">
        <v>45785.643865740742</v>
      </c>
      <c r="G260" s="41">
        <v>45912.686076388891</v>
      </c>
      <c r="H260" s="1">
        <v>1128471326</v>
      </c>
      <c r="I260" s="1" t="s">
        <v>3343</v>
      </c>
      <c r="J260" s="1" t="s">
        <v>3428</v>
      </c>
      <c r="K260" s="1" t="s">
        <v>15</v>
      </c>
      <c r="L260" s="1" t="s">
        <v>3344</v>
      </c>
      <c r="M260" s="1" t="s">
        <v>16</v>
      </c>
      <c r="N260" s="1" t="s">
        <v>22</v>
      </c>
      <c r="O260" s="1"/>
      <c r="P260" s="1" t="s">
        <v>17</v>
      </c>
      <c r="Q260" s="43">
        <v>45918</v>
      </c>
      <c r="R260" s="1"/>
      <c r="S260" s="1" t="s">
        <v>23</v>
      </c>
      <c r="T260" s="1" t="s">
        <v>3921</v>
      </c>
      <c r="U260" s="1" t="s">
        <v>17</v>
      </c>
      <c r="V260" s="1" t="s">
        <v>17</v>
      </c>
      <c r="W260" s="133">
        <f t="shared" si="40"/>
        <v>45916.686076388891</v>
      </c>
      <c r="X260" s="134">
        <f t="shared" si="41"/>
        <v>4</v>
      </c>
      <c r="Y260" s="134">
        <f t="shared" ca="1" si="42"/>
        <v>29.313923611109203</v>
      </c>
      <c r="Z260" s="134">
        <f t="shared" ca="1" si="43"/>
        <v>21</v>
      </c>
      <c r="AA260" s="134">
        <f t="shared" ca="1" si="44"/>
        <v>8.3139236111092032</v>
      </c>
      <c r="AB260" s="134">
        <f t="shared" ca="1" si="45"/>
        <v>21</v>
      </c>
      <c r="AC260" s="134">
        <f t="shared" ca="1" si="46"/>
        <v>17</v>
      </c>
      <c r="AD260" s="135">
        <f t="shared" ca="1" si="47"/>
        <v>-23.313923611109203</v>
      </c>
      <c r="AE260" s="127" t="str">
        <f t="shared" ca="1" si="48"/>
        <v>VENCIDO</v>
      </c>
    </row>
    <row r="261" spans="1:31" customFormat="1" ht="15" x14ac:dyDescent="0.25">
      <c r="A261" s="110">
        <v>23539982</v>
      </c>
      <c r="B261" s="39" t="e">
        <f>VLOOKUP(A261,[1]BASE!$A:$A,1,0)</f>
        <v>#N/A</v>
      </c>
      <c r="C261" s="39" t="e">
        <f>VLOOKUP(A261,'INGRESO DIARIO'!A:A,1,0)</f>
        <v>#N/A</v>
      </c>
      <c r="D261" s="40" t="s">
        <v>3670</v>
      </c>
      <c r="E261" s="1" t="s">
        <v>19</v>
      </c>
      <c r="F261" s="41">
        <v>45915.865277777775</v>
      </c>
      <c r="G261" s="41">
        <v>45915.865358796298</v>
      </c>
      <c r="H261" s="1">
        <v>39306966</v>
      </c>
      <c r="I261" s="1" t="s">
        <v>3549</v>
      </c>
      <c r="J261" s="1" t="s">
        <v>3637</v>
      </c>
      <c r="K261" s="1" t="s">
        <v>15</v>
      </c>
      <c r="L261" s="1" t="s">
        <v>3550</v>
      </c>
      <c r="M261" s="1" t="s">
        <v>16</v>
      </c>
      <c r="N261" s="1" t="s">
        <v>20</v>
      </c>
      <c r="O261" s="1"/>
      <c r="P261" s="1"/>
      <c r="Q261" s="43">
        <v>45918</v>
      </c>
      <c r="R261" s="1"/>
      <c r="S261" s="1" t="s">
        <v>23</v>
      </c>
      <c r="T261" s="1" t="s">
        <v>3926</v>
      </c>
      <c r="U261" s="1" t="s">
        <v>17</v>
      </c>
      <c r="V261" s="1" t="s">
        <v>475</v>
      </c>
      <c r="W261" s="133">
        <f t="shared" si="40"/>
        <v>45919.865358796298</v>
      </c>
      <c r="X261" s="134">
        <f t="shared" si="41"/>
        <v>4</v>
      </c>
      <c r="Y261" s="134">
        <f t="shared" ca="1" si="42"/>
        <v>26.134641203701904</v>
      </c>
      <c r="Z261" s="134">
        <f t="shared" ca="1" si="43"/>
        <v>20</v>
      </c>
      <c r="AA261" s="134">
        <f t="shared" ca="1" si="44"/>
        <v>6.1346412037019036</v>
      </c>
      <c r="AB261" s="134">
        <f t="shared" ca="1" si="45"/>
        <v>20</v>
      </c>
      <c r="AC261" s="134">
        <f t="shared" ca="1" si="46"/>
        <v>16</v>
      </c>
      <c r="AD261" s="135">
        <f t="shared" ca="1" si="47"/>
        <v>-20.134641203701904</v>
      </c>
      <c r="AE261" s="127" t="str">
        <f t="shared" ca="1" si="48"/>
        <v>VENCIDO</v>
      </c>
    </row>
    <row r="262" spans="1:31" customFormat="1" ht="15" x14ac:dyDescent="0.25">
      <c r="A262" s="110">
        <v>23540742</v>
      </c>
      <c r="B262" s="39" t="e">
        <f>VLOOKUP(A262,[1]BASE!$A:$A,1,0)</f>
        <v>#N/A</v>
      </c>
      <c r="C262" s="39" t="e">
        <f>VLOOKUP(A262,'INGRESO DIARIO'!A:A,1,0)</f>
        <v>#N/A</v>
      </c>
      <c r="D262" s="40" t="s">
        <v>3678</v>
      </c>
      <c r="E262" s="1" t="s">
        <v>19</v>
      </c>
      <c r="F262" s="41">
        <v>45916.499837962961</v>
      </c>
      <c r="G262" s="41">
        <v>45916.499872685185</v>
      </c>
      <c r="H262" s="1">
        <v>43482676</v>
      </c>
      <c r="I262" s="1" t="s">
        <v>3573</v>
      </c>
      <c r="J262" s="1" t="s">
        <v>3644</v>
      </c>
      <c r="K262" s="1" t="s">
        <v>15</v>
      </c>
      <c r="L262" s="1" t="s">
        <v>3574</v>
      </c>
      <c r="M262" s="1" t="s">
        <v>16</v>
      </c>
      <c r="N262" s="1" t="s">
        <v>22</v>
      </c>
      <c r="O262" s="1"/>
      <c r="P262" s="1"/>
      <c r="Q262" s="43">
        <v>45918</v>
      </c>
      <c r="R262" s="1"/>
      <c r="S262" s="1" t="s">
        <v>23</v>
      </c>
      <c r="T262" s="1" t="s">
        <v>3907</v>
      </c>
      <c r="U262" s="1" t="s">
        <v>17</v>
      </c>
      <c r="V262" s="1" t="s">
        <v>475</v>
      </c>
      <c r="W262" s="133">
        <f t="shared" si="40"/>
        <v>45920.499872685185</v>
      </c>
      <c r="X262" s="134">
        <f t="shared" si="41"/>
        <v>4</v>
      </c>
      <c r="Y262" s="134">
        <f t="shared" ca="1" si="42"/>
        <v>25.500127314815472</v>
      </c>
      <c r="Z262" s="134">
        <f t="shared" ca="1" si="43"/>
        <v>19</v>
      </c>
      <c r="AA262" s="134">
        <f t="shared" ca="1" si="44"/>
        <v>6.5001273148154723</v>
      </c>
      <c r="AB262" s="134">
        <f t="shared" ca="1" si="45"/>
        <v>19</v>
      </c>
      <c r="AC262" s="134">
        <f t="shared" ca="1" si="46"/>
        <v>15</v>
      </c>
      <c r="AD262" s="135">
        <f t="shared" ca="1" si="47"/>
        <v>-19.500127314815472</v>
      </c>
      <c r="AE262" s="127" t="str">
        <f t="shared" ca="1" si="48"/>
        <v>VENCIDO</v>
      </c>
    </row>
    <row r="263" spans="1:31" customFormat="1" ht="15" x14ac:dyDescent="0.25">
      <c r="A263" s="110">
        <v>23540912</v>
      </c>
      <c r="B263" s="39" t="e">
        <f>VLOOKUP(A263,[1]BASE!$A:$A,1,0)</f>
        <v>#N/A</v>
      </c>
      <c r="C263" s="39" t="e">
        <f>VLOOKUP(A263,'INGRESO DIARIO'!A:A,1,0)</f>
        <v>#N/A</v>
      </c>
      <c r="D263" s="40" t="s">
        <v>3679</v>
      </c>
      <c r="E263" s="1" t="s">
        <v>19</v>
      </c>
      <c r="F263" s="41">
        <v>45916.60297453704</v>
      </c>
      <c r="G263" s="41">
        <v>45916.603009259263</v>
      </c>
      <c r="H263" s="1">
        <v>1037653670</v>
      </c>
      <c r="I263" s="1" t="s">
        <v>3575</v>
      </c>
      <c r="J263" s="1" t="s">
        <v>3645</v>
      </c>
      <c r="K263" s="1" t="s">
        <v>15</v>
      </c>
      <c r="L263" s="1" t="s">
        <v>3576</v>
      </c>
      <c r="M263" s="1" t="s">
        <v>16</v>
      </c>
      <c r="N263" s="1" t="s">
        <v>22</v>
      </c>
      <c r="O263" s="1"/>
      <c r="P263" s="1"/>
      <c r="Q263" s="43">
        <v>45918</v>
      </c>
      <c r="R263" s="1"/>
      <c r="S263" s="1" t="s">
        <v>23</v>
      </c>
      <c r="T263" s="1" t="s">
        <v>3930</v>
      </c>
      <c r="U263" s="1" t="s">
        <v>17</v>
      </c>
      <c r="V263" s="1" t="s">
        <v>17</v>
      </c>
      <c r="W263" s="133">
        <f t="shared" si="40"/>
        <v>45920.603009259263</v>
      </c>
      <c r="X263" s="134">
        <f t="shared" si="41"/>
        <v>4</v>
      </c>
      <c r="Y263" s="134">
        <f t="shared" ca="1" si="42"/>
        <v>25.396990740737238</v>
      </c>
      <c r="Z263" s="134">
        <f t="shared" ca="1" si="43"/>
        <v>19</v>
      </c>
      <c r="AA263" s="134">
        <f t="shared" ca="1" si="44"/>
        <v>6.3969907407372375</v>
      </c>
      <c r="AB263" s="134">
        <f t="shared" ca="1" si="45"/>
        <v>19</v>
      </c>
      <c r="AC263" s="134">
        <f t="shared" ca="1" si="46"/>
        <v>15</v>
      </c>
      <c r="AD263" s="135">
        <f t="shared" ca="1" si="47"/>
        <v>-19.396990740737238</v>
      </c>
      <c r="AE263" s="127" t="str">
        <f t="shared" ca="1" si="48"/>
        <v>VENCIDO</v>
      </c>
    </row>
    <row r="264" spans="1:31" customFormat="1" ht="15" x14ac:dyDescent="0.25">
      <c r="A264" s="110">
        <v>23540608</v>
      </c>
      <c r="B264" s="39" t="e">
        <f>VLOOKUP(A264,[1]BASE!$A:$A,1,0)</f>
        <v>#N/A</v>
      </c>
      <c r="C264" s="39" t="e">
        <f>VLOOKUP(A264,'INGRESO DIARIO'!A:A,1,0)</f>
        <v>#N/A</v>
      </c>
      <c r="D264" s="1" t="s">
        <v>3597</v>
      </c>
      <c r="E264" s="1" t="s">
        <v>19</v>
      </c>
      <c r="F264" s="41">
        <v>45916.449745370373</v>
      </c>
      <c r="G264" s="41">
        <v>45916.450462962966</v>
      </c>
      <c r="H264" s="1">
        <v>43453127</v>
      </c>
      <c r="I264" s="1" t="s">
        <v>3598</v>
      </c>
      <c r="J264" s="1" t="s">
        <v>3651</v>
      </c>
      <c r="K264" s="1" t="s">
        <v>15</v>
      </c>
      <c r="L264" s="1" t="s">
        <v>3599</v>
      </c>
      <c r="M264" s="1" t="s">
        <v>18</v>
      </c>
      <c r="N264" s="1" t="s">
        <v>22</v>
      </c>
      <c r="O264" s="1"/>
      <c r="P264" s="1"/>
      <c r="Q264" s="43">
        <v>45918</v>
      </c>
      <c r="R264" s="1"/>
      <c r="S264" s="1" t="s">
        <v>23</v>
      </c>
      <c r="T264" s="1" t="s">
        <v>3911</v>
      </c>
      <c r="U264" s="1" t="s">
        <v>17</v>
      </c>
      <c r="V264" s="1" t="s">
        <v>17</v>
      </c>
      <c r="W264" s="133">
        <f t="shared" si="40"/>
        <v>45924.450462962966</v>
      </c>
      <c r="X264" s="134">
        <f t="shared" si="41"/>
        <v>8</v>
      </c>
      <c r="Y264" s="134">
        <f t="shared" ca="1" si="42"/>
        <v>25.549537037033588</v>
      </c>
      <c r="Z264" s="134">
        <f t="shared" ca="1" si="43"/>
        <v>19</v>
      </c>
      <c r="AA264" s="134">
        <f t="shared" ca="1" si="44"/>
        <v>6.5495370370335877</v>
      </c>
      <c r="AB264" s="134">
        <f t="shared" ca="1" si="45"/>
        <v>19</v>
      </c>
      <c r="AC264" s="134">
        <f t="shared" ca="1" si="46"/>
        <v>11</v>
      </c>
      <c r="AD264" s="135">
        <f t="shared" ca="1" si="47"/>
        <v>-15.549537037033588</v>
      </c>
      <c r="AE264" s="127" t="str">
        <f t="shared" ca="1" si="48"/>
        <v>VENCIDO</v>
      </c>
    </row>
    <row r="265" spans="1:31" customFormat="1" ht="15" x14ac:dyDescent="0.25">
      <c r="A265" s="110">
        <v>23541282</v>
      </c>
      <c r="B265" s="39" t="e">
        <f>VLOOKUP(A265,[1]BASE!$A:$A,1,0)</f>
        <v>#N/A</v>
      </c>
      <c r="C265" s="39" t="e">
        <f>VLOOKUP(A265,'INGRESO DIARIO'!A:A,1,0)</f>
        <v>#N/A</v>
      </c>
      <c r="D265" s="40" t="s">
        <v>3869</v>
      </c>
      <c r="E265" s="1" t="s">
        <v>19</v>
      </c>
      <c r="F265" s="41">
        <v>45917.389143518521</v>
      </c>
      <c r="G265" s="41">
        <v>45917.389178240737</v>
      </c>
      <c r="H265" s="1">
        <v>70088153</v>
      </c>
      <c r="I265" s="1" t="s">
        <v>3752</v>
      </c>
      <c r="J265" s="1" t="s">
        <v>3842</v>
      </c>
      <c r="K265" s="1" t="s">
        <v>15</v>
      </c>
      <c r="L265" s="1" t="s">
        <v>3753</v>
      </c>
      <c r="M265" s="1" t="s">
        <v>16</v>
      </c>
      <c r="N265" s="1" t="s">
        <v>20</v>
      </c>
      <c r="O265" s="1"/>
      <c r="P265" s="1" t="s">
        <v>17</v>
      </c>
      <c r="Q265" s="43">
        <v>45918</v>
      </c>
      <c r="R265" s="1"/>
      <c r="S265" s="1" t="s">
        <v>23</v>
      </c>
      <c r="T265" s="1" t="s">
        <v>3254</v>
      </c>
      <c r="U265" s="1"/>
      <c r="V265" s="1"/>
      <c r="W265" s="133">
        <f t="shared" si="40"/>
        <v>45921.389178240737</v>
      </c>
      <c r="X265" s="134">
        <f t="shared" si="41"/>
        <v>4</v>
      </c>
      <c r="Y265" s="134">
        <f t="shared" ca="1" si="42"/>
        <v>24.610821759262762</v>
      </c>
      <c r="Z265" s="134">
        <f t="shared" ca="1" si="43"/>
        <v>18</v>
      </c>
      <c r="AA265" s="134">
        <f t="shared" ca="1" si="44"/>
        <v>6.6108217592627625</v>
      </c>
      <c r="AB265" s="134">
        <f t="shared" ca="1" si="45"/>
        <v>18</v>
      </c>
      <c r="AC265" s="134">
        <f t="shared" ca="1" si="46"/>
        <v>14</v>
      </c>
      <c r="AD265" s="135">
        <f t="shared" ca="1" si="47"/>
        <v>-18.610821759262762</v>
      </c>
      <c r="AE265" s="127" t="str">
        <f t="shared" ca="1" si="48"/>
        <v>VENCIDO</v>
      </c>
    </row>
    <row r="266" spans="1:31" customFormat="1" ht="15" x14ac:dyDescent="0.25">
      <c r="A266" s="110">
        <v>23340738</v>
      </c>
      <c r="B266" s="39" t="e">
        <f>VLOOKUP(A266,[1]BASE!$A:$A,1,0)</f>
        <v>#N/A</v>
      </c>
      <c r="C266" s="39" t="e">
        <f>VLOOKUP(A266,'INGRESO DIARIO'!A:A,1,0)</f>
        <v>#N/A</v>
      </c>
      <c r="D266" s="40" t="s">
        <v>3871</v>
      </c>
      <c r="E266" s="1" t="s">
        <v>19</v>
      </c>
      <c r="F266" s="41">
        <v>45684.513495370367</v>
      </c>
      <c r="G266" s="41">
        <v>45917.382557870369</v>
      </c>
      <c r="H266" s="1">
        <v>39282097</v>
      </c>
      <c r="I266" s="1" t="s">
        <v>3763</v>
      </c>
      <c r="J266" s="1" t="s">
        <v>3845</v>
      </c>
      <c r="K266" s="1" t="s">
        <v>15</v>
      </c>
      <c r="L266" s="1" t="s">
        <v>3764</v>
      </c>
      <c r="M266" s="1" t="s">
        <v>16</v>
      </c>
      <c r="N266" s="1" t="s">
        <v>20</v>
      </c>
      <c r="O266" s="1"/>
      <c r="P266" s="1" t="s">
        <v>17</v>
      </c>
      <c r="Q266" s="43">
        <v>45918</v>
      </c>
      <c r="R266" s="1"/>
      <c r="S266" s="1" t="s">
        <v>23</v>
      </c>
      <c r="T266" s="43" t="s">
        <v>3928</v>
      </c>
      <c r="U266" s="1"/>
      <c r="V266" s="1"/>
      <c r="W266" s="133">
        <f t="shared" si="40"/>
        <v>45921.382557870369</v>
      </c>
      <c r="X266" s="134">
        <f t="shared" si="41"/>
        <v>4</v>
      </c>
      <c r="Y266" s="134">
        <f t="shared" ca="1" si="42"/>
        <v>24.617442129630945</v>
      </c>
      <c r="Z266" s="134">
        <f t="shared" ca="1" si="43"/>
        <v>18</v>
      </c>
      <c r="AA266" s="134">
        <f t="shared" ca="1" si="44"/>
        <v>6.6174421296309447</v>
      </c>
      <c r="AB266" s="134">
        <f t="shared" ca="1" si="45"/>
        <v>18</v>
      </c>
      <c r="AC266" s="134">
        <f t="shared" ca="1" si="46"/>
        <v>14</v>
      </c>
      <c r="AD266" s="135">
        <f t="shared" ca="1" si="47"/>
        <v>-18.617442129630945</v>
      </c>
      <c r="AE266" s="127" t="str">
        <f t="shared" ca="1" si="48"/>
        <v>VENCIDO</v>
      </c>
    </row>
    <row r="267" spans="1:31" customFormat="1" ht="15" x14ac:dyDescent="0.25">
      <c r="A267" s="110">
        <v>23390390</v>
      </c>
      <c r="B267" s="39" t="e">
        <f>VLOOKUP(A267,[1]BASE!$A:$A,1,0)</f>
        <v>#N/A</v>
      </c>
      <c r="C267" s="39">
        <f>VLOOKUP(A267,'INGRESO DIARIO'!A:A,1,0)</f>
        <v>23390390</v>
      </c>
      <c r="D267" s="40" t="s">
        <v>3873</v>
      </c>
      <c r="E267" s="1" t="s">
        <v>19</v>
      </c>
      <c r="F267" s="41">
        <v>45734.395925925928</v>
      </c>
      <c r="G267" s="41">
        <v>45923.314641203702</v>
      </c>
      <c r="H267" s="1">
        <v>1039086467</v>
      </c>
      <c r="I267" s="1" t="s">
        <v>3768</v>
      </c>
      <c r="J267" s="1" t="s">
        <v>3847</v>
      </c>
      <c r="K267" s="1" t="s">
        <v>15</v>
      </c>
      <c r="L267" s="1" t="s">
        <v>17</v>
      </c>
      <c r="M267" s="1" t="s">
        <v>16</v>
      </c>
      <c r="N267" s="1" t="s">
        <v>20</v>
      </c>
      <c r="O267" s="1"/>
      <c r="P267" s="1" t="s">
        <v>17</v>
      </c>
      <c r="Q267" s="43">
        <v>45918</v>
      </c>
      <c r="R267" s="1"/>
      <c r="S267" s="1"/>
      <c r="T267" s="1" t="s">
        <v>4096</v>
      </c>
      <c r="U267" s="1"/>
      <c r="V267" s="1"/>
      <c r="W267" s="133">
        <f t="shared" si="40"/>
        <v>45927.314641203702</v>
      </c>
      <c r="X267" s="134">
        <f t="shared" si="41"/>
        <v>4</v>
      </c>
      <c r="Y267" s="134">
        <f t="shared" ca="1" si="42"/>
        <v>18.685358796297805</v>
      </c>
      <c r="Z267" s="134">
        <f t="shared" ca="1" si="43"/>
        <v>14</v>
      </c>
      <c r="AA267" s="134">
        <f t="shared" ca="1" si="44"/>
        <v>4.6853587962978054</v>
      </c>
      <c r="AB267" s="134">
        <f t="shared" ca="1" si="45"/>
        <v>14</v>
      </c>
      <c r="AC267" s="134">
        <f t="shared" ca="1" si="46"/>
        <v>10</v>
      </c>
      <c r="AD267" s="135">
        <f t="shared" ca="1" si="47"/>
        <v>-12.685358796297805</v>
      </c>
      <c r="AE267" s="127" t="str">
        <f t="shared" ca="1" si="48"/>
        <v>VENCIDO</v>
      </c>
    </row>
    <row r="268" spans="1:31" customFormat="1" ht="15" x14ac:dyDescent="0.25">
      <c r="A268" s="110">
        <v>23541132</v>
      </c>
      <c r="B268" s="39" t="e">
        <f>VLOOKUP(A268,[1]BASE!$A:$A,1,0)</f>
        <v>#N/A</v>
      </c>
      <c r="C268" s="39" t="e">
        <f>VLOOKUP(A268,'INGRESO DIARIO'!A:A,1,0)</f>
        <v>#N/A</v>
      </c>
      <c r="D268" s="40" t="s">
        <v>3880</v>
      </c>
      <c r="E268" s="1" t="s">
        <v>19</v>
      </c>
      <c r="F268" s="41">
        <v>45916.846458333333</v>
      </c>
      <c r="G268" s="41">
        <v>45916.846493055556</v>
      </c>
      <c r="H268" s="1">
        <v>1040320106</v>
      </c>
      <c r="I268" s="1" t="s">
        <v>3795</v>
      </c>
      <c r="J268" s="1" t="s">
        <v>3855</v>
      </c>
      <c r="K268" s="1" t="s">
        <v>15</v>
      </c>
      <c r="L268" s="1" t="s">
        <v>3796</v>
      </c>
      <c r="M268" s="1" t="s">
        <v>16</v>
      </c>
      <c r="N268" s="1" t="s">
        <v>22</v>
      </c>
      <c r="O268" s="1"/>
      <c r="P268" s="1" t="s">
        <v>17</v>
      </c>
      <c r="Q268" s="43">
        <v>45918</v>
      </c>
      <c r="R268" s="1"/>
      <c r="S268" s="1" t="s">
        <v>23</v>
      </c>
      <c r="T268" s="1" t="s">
        <v>4101</v>
      </c>
      <c r="U268" s="1"/>
      <c r="V268" s="1"/>
      <c r="W268" s="133">
        <f t="shared" si="40"/>
        <v>45920.846493055556</v>
      </c>
      <c r="X268" s="134">
        <f t="shared" si="41"/>
        <v>4</v>
      </c>
      <c r="Y268" s="134">
        <f t="shared" ca="1" si="42"/>
        <v>25.153506944443507</v>
      </c>
      <c r="Z268" s="134">
        <f t="shared" ca="1" si="43"/>
        <v>19</v>
      </c>
      <c r="AA268" s="134">
        <f t="shared" ca="1" si="44"/>
        <v>6.1535069444435067</v>
      </c>
      <c r="AB268" s="134">
        <f t="shared" ca="1" si="45"/>
        <v>19</v>
      </c>
      <c r="AC268" s="134">
        <f t="shared" ca="1" si="46"/>
        <v>15</v>
      </c>
      <c r="AD268" s="135">
        <f t="shared" ca="1" si="47"/>
        <v>-19.153506944443507</v>
      </c>
      <c r="AE268" s="127" t="str">
        <f t="shared" ca="1" si="48"/>
        <v>VENCIDO</v>
      </c>
    </row>
    <row r="269" spans="1:31" customFormat="1" ht="15" x14ac:dyDescent="0.25">
      <c r="A269" s="110">
        <v>23540933</v>
      </c>
      <c r="B269" s="39" t="e">
        <f>VLOOKUP(A269,[1]BASE!$A:$A,1,0)</f>
        <v>#N/A</v>
      </c>
      <c r="C269" s="39" t="e">
        <f>VLOOKUP(A269,'INGRESO DIARIO'!A:A,1,0)</f>
        <v>#N/A</v>
      </c>
      <c r="D269" s="40" t="s">
        <v>3883</v>
      </c>
      <c r="E269" s="1" t="s">
        <v>19</v>
      </c>
      <c r="F269" s="41">
        <v>45916.616724537038</v>
      </c>
      <c r="G269" s="41">
        <v>45916.616759259261</v>
      </c>
      <c r="H269" s="1">
        <v>1067169777</v>
      </c>
      <c r="I269" s="1" t="s">
        <v>3804</v>
      </c>
      <c r="J269" s="1" t="s">
        <v>3858</v>
      </c>
      <c r="K269" s="1" t="s">
        <v>15</v>
      </c>
      <c r="L269" s="1" t="s">
        <v>3805</v>
      </c>
      <c r="M269" s="1" t="s">
        <v>16</v>
      </c>
      <c r="N269" s="1" t="s">
        <v>22</v>
      </c>
      <c r="O269" s="1"/>
      <c r="P269" s="1" t="s">
        <v>17</v>
      </c>
      <c r="Q269" s="43">
        <v>45918</v>
      </c>
      <c r="R269" s="1"/>
      <c r="S269" s="1" t="s">
        <v>23</v>
      </c>
      <c r="T269" s="1" t="s">
        <v>4094</v>
      </c>
      <c r="U269" s="1"/>
      <c r="V269" s="1"/>
      <c r="W269" s="133">
        <f t="shared" si="40"/>
        <v>45920.616759259261</v>
      </c>
      <c r="X269" s="134">
        <f t="shared" si="41"/>
        <v>4</v>
      </c>
      <c r="Y269" s="134">
        <f t="shared" ca="1" si="42"/>
        <v>25.383240740738984</v>
      </c>
      <c r="Z269" s="134">
        <f t="shared" ca="1" si="43"/>
        <v>19</v>
      </c>
      <c r="AA269" s="134">
        <f t="shared" ca="1" si="44"/>
        <v>6.3832407407389837</v>
      </c>
      <c r="AB269" s="134">
        <f t="shared" ca="1" si="45"/>
        <v>19</v>
      </c>
      <c r="AC269" s="134">
        <f t="shared" ca="1" si="46"/>
        <v>15</v>
      </c>
      <c r="AD269" s="135">
        <f t="shared" ca="1" si="47"/>
        <v>-19.383240740738984</v>
      </c>
      <c r="AE269" s="127" t="str">
        <f t="shared" ca="1" si="48"/>
        <v>VENCIDO</v>
      </c>
    </row>
    <row r="270" spans="1:31" customFormat="1" ht="15" x14ac:dyDescent="0.25">
      <c r="A270" s="110">
        <v>23541126</v>
      </c>
      <c r="B270" s="39" t="e">
        <f>VLOOKUP(A270,[1]BASE!$A:$A,1,0)</f>
        <v>#N/A</v>
      </c>
      <c r="C270" s="39" t="e">
        <f>VLOOKUP(A270,'INGRESO DIARIO'!A:A,1,0)</f>
        <v>#N/A</v>
      </c>
      <c r="D270" s="40" t="s">
        <v>3885</v>
      </c>
      <c r="E270" s="1" t="s">
        <v>19</v>
      </c>
      <c r="F270" s="41">
        <v>45916.801655092589</v>
      </c>
      <c r="G270" s="41">
        <v>45916.801689814813</v>
      </c>
      <c r="H270" s="1">
        <v>21759177</v>
      </c>
      <c r="I270" s="1" t="s">
        <v>3808</v>
      </c>
      <c r="J270" s="1" t="s">
        <v>3860</v>
      </c>
      <c r="K270" s="1" t="s">
        <v>15</v>
      </c>
      <c r="L270" s="1" t="s">
        <v>3809</v>
      </c>
      <c r="M270" s="1" t="s">
        <v>16</v>
      </c>
      <c r="N270" s="1" t="s">
        <v>22</v>
      </c>
      <c r="O270" s="1"/>
      <c r="P270" s="1" t="s">
        <v>17</v>
      </c>
      <c r="Q270" s="43">
        <v>45918</v>
      </c>
      <c r="R270" s="1"/>
      <c r="S270" s="1" t="s">
        <v>23</v>
      </c>
      <c r="T270" s="43" t="s">
        <v>3931</v>
      </c>
      <c r="U270" s="1"/>
      <c r="V270" s="1"/>
      <c r="W270" s="133">
        <f t="shared" si="40"/>
        <v>45920.801689814813</v>
      </c>
      <c r="X270" s="134">
        <f t="shared" si="41"/>
        <v>4</v>
      </c>
      <c r="Y270" s="134">
        <f t="shared" ca="1" si="42"/>
        <v>25.198310185187438</v>
      </c>
      <c r="Z270" s="134">
        <f t="shared" ca="1" si="43"/>
        <v>19</v>
      </c>
      <c r="AA270" s="134">
        <f t="shared" ca="1" si="44"/>
        <v>6.198310185187438</v>
      </c>
      <c r="AB270" s="134">
        <f t="shared" ca="1" si="45"/>
        <v>19</v>
      </c>
      <c r="AC270" s="134">
        <f t="shared" ca="1" si="46"/>
        <v>15</v>
      </c>
      <c r="AD270" s="135">
        <f t="shared" ca="1" si="47"/>
        <v>-19.198310185187438</v>
      </c>
      <c r="AE270" s="127" t="str">
        <f t="shared" ca="1" si="48"/>
        <v>VENCIDO</v>
      </c>
    </row>
    <row r="271" spans="1:31" customFormat="1" ht="15" x14ac:dyDescent="0.25">
      <c r="A271" s="110">
        <v>23541127</v>
      </c>
      <c r="B271" s="39" t="e">
        <f>VLOOKUP(A271,[1]BASE!$A:$A,1,0)</f>
        <v>#N/A</v>
      </c>
      <c r="C271" s="39" t="e">
        <f>VLOOKUP(A271,'INGRESO DIARIO'!A:A,1,0)</f>
        <v>#N/A</v>
      </c>
      <c r="D271" s="40" t="s">
        <v>3886</v>
      </c>
      <c r="E271" s="1" t="s">
        <v>19</v>
      </c>
      <c r="F271" s="41">
        <v>45916.802673611113</v>
      </c>
      <c r="G271" s="41">
        <v>45916.80269675926</v>
      </c>
      <c r="H271" s="1">
        <v>21759177</v>
      </c>
      <c r="I271" s="1" t="s">
        <v>3808</v>
      </c>
      <c r="J271" s="1" t="s">
        <v>3860</v>
      </c>
      <c r="K271" s="1" t="s">
        <v>15</v>
      </c>
      <c r="L271" s="1" t="s">
        <v>3810</v>
      </c>
      <c r="M271" s="1" t="s">
        <v>16</v>
      </c>
      <c r="N271" s="1" t="s">
        <v>22</v>
      </c>
      <c r="O271" s="1"/>
      <c r="P271" s="1" t="s">
        <v>17</v>
      </c>
      <c r="Q271" s="43">
        <v>45918</v>
      </c>
      <c r="R271" s="1"/>
      <c r="S271" s="1" t="s">
        <v>23</v>
      </c>
      <c r="T271" s="43" t="s">
        <v>3931</v>
      </c>
      <c r="U271" s="1"/>
      <c r="V271" s="1"/>
      <c r="W271" s="133">
        <f t="shared" si="40"/>
        <v>45920.80269675926</v>
      </c>
      <c r="X271" s="134">
        <f t="shared" si="41"/>
        <v>4</v>
      </c>
      <c r="Y271" s="134">
        <f t="shared" ca="1" si="42"/>
        <v>25.197303240740439</v>
      </c>
      <c r="Z271" s="134">
        <f t="shared" ca="1" si="43"/>
        <v>19</v>
      </c>
      <c r="AA271" s="134">
        <f t="shared" ca="1" si="44"/>
        <v>6.1973032407404389</v>
      </c>
      <c r="AB271" s="134">
        <f t="shared" ca="1" si="45"/>
        <v>19</v>
      </c>
      <c r="AC271" s="134">
        <f t="shared" ca="1" si="46"/>
        <v>15</v>
      </c>
      <c r="AD271" s="135">
        <f t="shared" ca="1" si="47"/>
        <v>-19.197303240740439</v>
      </c>
      <c r="AE271" s="127" t="str">
        <f t="shared" ca="1" si="48"/>
        <v>VENCIDO</v>
      </c>
    </row>
    <row r="272" spans="1:31" customFormat="1" ht="15" x14ac:dyDescent="0.25">
      <c r="A272" s="110">
        <v>23536168</v>
      </c>
      <c r="B272" s="39" t="e">
        <f>VLOOKUP(A272,[1]BASE!$A:$A,1,0)</f>
        <v>#N/A</v>
      </c>
      <c r="C272" s="39" t="e">
        <f>VLOOKUP(A272,'INGRESO DIARIO'!A:A,1,0)</f>
        <v>#N/A</v>
      </c>
      <c r="D272" s="40" t="s">
        <v>1245</v>
      </c>
      <c r="E272" s="1" t="s">
        <v>409</v>
      </c>
      <c r="F272" s="41">
        <v>45910.721446759257</v>
      </c>
      <c r="G272" s="41">
        <v>45910.72148148148</v>
      </c>
      <c r="H272" s="1">
        <v>22135850</v>
      </c>
      <c r="I272" s="1" t="s">
        <v>1153</v>
      </c>
      <c r="J272" s="1" t="s">
        <v>1218</v>
      </c>
      <c r="K272" s="1" t="s">
        <v>15</v>
      </c>
      <c r="L272" s="1" t="s">
        <v>1154</v>
      </c>
      <c r="M272" s="1" t="s">
        <v>16</v>
      </c>
      <c r="N272" s="1" t="s">
        <v>26</v>
      </c>
      <c r="O272" s="1"/>
      <c r="P272" s="1" t="s">
        <v>25</v>
      </c>
      <c r="Q272" s="43">
        <v>45918</v>
      </c>
      <c r="R272" s="1"/>
      <c r="S272" s="1" t="s">
        <v>753</v>
      </c>
      <c r="T272" s="1" t="s">
        <v>3494</v>
      </c>
      <c r="U272" s="1" t="s">
        <v>17</v>
      </c>
      <c r="V272" s="1" t="s">
        <v>475</v>
      </c>
      <c r="W272" s="46">
        <f t="shared" si="40"/>
        <v>45914.72148148148</v>
      </c>
      <c r="X272" s="47">
        <f t="shared" si="41"/>
        <v>4</v>
      </c>
      <c r="Y272" s="47">
        <f t="shared" ca="1" si="42"/>
        <v>31.278518518520286</v>
      </c>
      <c r="Z272" s="47">
        <f t="shared" ca="1" si="43"/>
        <v>23</v>
      </c>
      <c r="AA272" s="47">
        <f t="shared" ca="1" si="44"/>
        <v>8.2785185185202863</v>
      </c>
      <c r="AB272" s="47">
        <f t="shared" ca="1" si="45"/>
        <v>23</v>
      </c>
      <c r="AC272" s="47">
        <f t="shared" ca="1" si="46"/>
        <v>19</v>
      </c>
      <c r="AD272" s="48">
        <f t="shared" ca="1" si="47"/>
        <v>-25.278518518520286</v>
      </c>
      <c r="AE272" s="42" t="str">
        <f t="shared" si="48"/>
        <v>EJECUTADO</v>
      </c>
    </row>
    <row r="273" spans="1:31" customFormat="1" ht="15" x14ac:dyDescent="0.25">
      <c r="A273" s="110">
        <v>23539311</v>
      </c>
      <c r="B273" s="39" t="e">
        <f>VLOOKUP(A273,[1]BASE!$A:$A,1,0)</f>
        <v>#N/A</v>
      </c>
      <c r="C273" s="39" t="e">
        <f>VLOOKUP(A273,'INGRESO DIARIO'!A:A,1,0)</f>
        <v>#N/A</v>
      </c>
      <c r="D273" s="40" t="s">
        <v>3441</v>
      </c>
      <c r="E273" s="1" t="s">
        <v>19</v>
      </c>
      <c r="F273" s="41">
        <v>45915.429247685184</v>
      </c>
      <c r="G273" s="41">
        <v>45915.429270833331</v>
      </c>
      <c r="H273" s="1">
        <v>75038603</v>
      </c>
      <c r="I273" s="1" t="s">
        <v>3266</v>
      </c>
      <c r="J273" s="1" t="s">
        <v>3404</v>
      </c>
      <c r="K273" s="1" t="s">
        <v>15</v>
      </c>
      <c r="L273" s="1" t="s">
        <v>3267</v>
      </c>
      <c r="M273" s="1" t="s">
        <v>16</v>
      </c>
      <c r="N273" s="1" t="s">
        <v>26</v>
      </c>
      <c r="O273" s="1"/>
      <c r="P273" s="1" t="s">
        <v>25</v>
      </c>
      <c r="Q273" s="43">
        <v>45918</v>
      </c>
      <c r="R273" s="1"/>
      <c r="S273" s="1" t="s">
        <v>753</v>
      </c>
      <c r="T273" s="1" t="s">
        <v>3702</v>
      </c>
      <c r="U273" s="1" t="s">
        <v>17</v>
      </c>
      <c r="V273" s="1" t="s">
        <v>17</v>
      </c>
      <c r="W273" s="133">
        <f t="shared" si="40"/>
        <v>45919.429270833331</v>
      </c>
      <c r="X273" s="134">
        <f t="shared" si="41"/>
        <v>4</v>
      </c>
      <c r="Y273" s="134">
        <f t="shared" ca="1" si="42"/>
        <v>26.57072916666948</v>
      </c>
      <c r="Z273" s="134">
        <f t="shared" ca="1" si="43"/>
        <v>20</v>
      </c>
      <c r="AA273" s="134">
        <f t="shared" ca="1" si="44"/>
        <v>6.57072916666948</v>
      </c>
      <c r="AB273" s="134">
        <f t="shared" ca="1" si="45"/>
        <v>20</v>
      </c>
      <c r="AC273" s="134">
        <f t="shared" ca="1" si="46"/>
        <v>16</v>
      </c>
      <c r="AD273" s="135">
        <f t="shared" ca="1" si="47"/>
        <v>-20.57072916666948</v>
      </c>
      <c r="AE273" s="127" t="str">
        <f t="shared" si="48"/>
        <v>EJECUTADO</v>
      </c>
    </row>
    <row r="274" spans="1:31" customFormat="1" ht="15" x14ac:dyDescent="0.25">
      <c r="A274" s="110">
        <v>23538931</v>
      </c>
      <c r="B274" s="39" t="e">
        <f>VLOOKUP(A274,[1]BASE!$A:$A,1,0)</f>
        <v>#N/A</v>
      </c>
      <c r="C274" s="39" t="e">
        <f>VLOOKUP(A274,'INGRESO DIARIO'!A:A,1,0)</f>
        <v>#N/A</v>
      </c>
      <c r="D274" s="40" t="s">
        <v>3442</v>
      </c>
      <c r="E274" s="1" t="s">
        <v>19</v>
      </c>
      <c r="F274" s="41">
        <v>45914.591666666667</v>
      </c>
      <c r="G274" s="41">
        <v>45914.59171296296</v>
      </c>
      <c r="H274" s="1">
        <v>1040758373</v>
      </c>
      <c r="I274" s="1" t="s">
        <v>3268</v>
      </c>
      <c r="J274" s="1" t="s">
        <v>3405</v>
      </c>
      <c r="K274" s="1" t="s">
        <v>15</v>
      </c>
      <c r="L274" s="1" t="s">
        <v>3269</v>
      </c>
      <c r="M274" s="1" t="s">
        <v>16</v>
      </c>
      <c r="N274" s="1" t="s">
        <v>26</v>
      </c>
      <c r="O274" s="1"/>
      <c r="P274" s="1" t="s">
        <v>25</v>
      </c>
      <c r="Q274" s="43">
        <v>45918</v>
      </c>
      <c r="R274" s="1"/>
      <c r="S274" s="1" t="s">
        <v>753</v>
      </c>
      <c r="T274" s="1" t="s">
        <v>3701</v>
      </c>
      <c r="U274" s="1" t="s">
        <v>17</v>
      </c>
      <c r="V274" s="1" t="s">
        <v>17</v>
      </c>
      <c r="W274" s="133">
        <f t="shared" si="40"/>
        <v>45918.59171296296</v>
      </c>
      <c r="X274" s="134">
        <f t="shared" si="41"/>
        <v>4</v>
      </c>
      <c r="Y274" s="134">
        <f t="shared" ca="1" si="42"/>
        <v>27.408287037040282</v>
      </c>
      <c r="Z274" s="134">
        <f t="shared" ca="1" si="43"/>
        <v>20</v>
      </c>
      <c r="AA274" s="134">
        <f t="shared" ca="1" si="44"/>
        <v>7.4082870370402816</v>
      </c>
      <c r="AB274" s="134">
        <f t="shared" ca="1" si="45"/>
        <v>20</v>
      </c>
      <c r="AC274" s="134">
        <f t="shared" ca="1" si="46"/>
        <v>16</v>
      </c>
      <c r="AD274" s="135">
        <f t="shared" ca="1" si="47"/>
        <v>-21.408287037040282</v>
      </c>
      <c r="AE274" s="127" t="str">
        <f t="shared" si="48"/>
        <v>EJECUTADO</v>
      </c>
    </row>
    <row r="275" spans="1:31" customFormat="1" ht="15" x14ac:dyDescent="0.25">
      <c r="A275" s="110">
        <v>23528649</v>
      </c>
      <c r="B275" s="39" t="e">
        <f>VLOOKUP(A275,[1]BASE!$A:$A,1,0)</f>
        <v>#N/A</v>
      </c>
      <c r="C275" s="39" t="e">
        <f>VLOOKUP(A275,'INGRESO DIARIO'!A:A,1,0)</f>
        <v>#N/A</v>
      </c>
      <c r="D275" s="40" t="s">
        <v>231</v>
      </c>
      <c r="E275" s="1" t="s">
        <v>411</v>
      </c>
      <c r="F275" s="41">
        <v>45902.388657407406</v>
      </c>
      <c r="G275" s="41">
        <v>45902.388668981483</v>
      </c>
      <c r="H275" s="1">
        <v>1026144193</v>
      </c>
      <c r="I275" s="1" t="s">
        <v>232</v>
      </c>
      <c r="J275" s="1" t="s">
        <v>68</v>
      </c>
      <c r="K275" s="1" t="s">
        <v>15</v>
      </c>
      <c r="L275" s="1" t="s">
        <v>233</v>
      </c>
      <c r="M275" s="1" t="s">
        <v>18</v>
      </c>
      <c r="N275" s="1" t="str">
        <f>VLOOKUP(A275,[2]Hoja2!A:G,7,0)</f>
        <v>SUR – SABANETA</v>
      </c>
      <c r="O275" s="1"/>
      <c r="P275" s="1" t="s">
        <v>25</v>
      </c>
      <c r="Q275" s="43">
        <v>45918</v>
      </c>
      <c r="R275" s="43"/>
      <c r="S275" s="1" t="s">
        <v>753</v>
      </c>
      <c r="T275" s="1" t="s">
        <v>234</v>
      </c>
      <c r="U275" s="1"/>
      <c r="V275" s="1"/>
      <c r="W275" s="46">
        <f t="shared" si="40"/>
        <v>45910.388668981483</v>
      </c>
      <c r="X275" s="47">
        <f t="shared" si="41"/>
        <v>8</v>
      </c>
      <c r="Y275" s="47">
        <f t="shared" ca="1" si="42"/>
        <v>39.611331018517376</v>
      </c>
      <c r="Z275" s="47">
        <f t="shared" ca="1" si="43"/>
        <v>29</v>
      </c>
      <c r="AA275" s="47">
        <f t="shared" ca="1" si="44"/>
        <v>10.611331018517376</v>
      </c>
      <c r="AB275" s="47">
        <f t="shared" ca="1" si="45"/>
        <v>29</v>
      </c>
      <c r="AC275" s="47">
        <f t="shared" ca="1" si="46"/>
        <v>21</v>
      </c>
      <c r="AD275" s="48">
        <f t="shared" ca="1" si="47"/>
        <v>-29.611331018517376</v>
      </c>
      <c r="AE275" s="42" t="str">
        <f t="shared" si="48"/>
        <v>EJECUTADO</v>
      </c>
    </row>
    <row r="276" spans="1:31" customFormat="1" ht="15" x14ac:dyDescent="0.25">
      <c r="A276" s="126">
        <v>23515278</v>
      </c>
      <c r="B276" s="128" t="e">
        <f>VLOOKUP(A276,[1]BASE!$A:$A,1,0)</f>
        <v>#N/A</v>
      </c>
      <c r="C276" s="128" t="e">
        <f>VLOOKUP(A276,'INGRESO DIARIO'!A:A,1,0)</f>
        <v>#N/A</v>
      </c>
      <c r="D276" s="129" t="s">
        <v>1805</v>
      </c>
      <c r="E276" s="129" t="s">
        <v>19</v>
      </c>
      <c r="F276" s="130">
        <v>45887.388368055559</v>
      </c>
      <c r="G276" s="130">
        <v>45901.906608796293</v>
      </c>
      <c r="H276" s="129">
        <v>39178439</v>
      </c>
      <c r="I276" s="129" t="s">
        <v>1803</v>
      </c>
      <c r="J276" s="129" t="s">
        <v>2781</v>
      </c>
      <c r="K276" s="129" t="s">
        <v>15</v>
      </c>
      <c r="L276" s="129" t="s">
        <v>1807</v>
      </c>
      <c r="M276" s="129" t="s">
        <v>18</v>
      </c>
      <c r="N276" s="129" t="s">
        <v>22</v>
      </c>
      <c r="O276" s="129"/>
      <c r="P276" s="129" t="s">
        <v>3251</v>
      </c>
      <c r="Q276" s="132">
        <v>45918</v>
      </c>
      <c r="R276" s="129"/>
      <c r="S276" s="129" t="s">
        <v>753</v>
      </c>
      <c r="T276" s="129" t="s">
        <v>3262</v>
      </c>
      <c r="U276" s="129"/>
      <c r="V276" s="129"/>
      <c r="W276" s="133">
        <f t="shared" si="40"/>
        <v>45909.906608796293</v>
      </c>
      <c r="X276" s="134">
        <f t="shared" si="41"/>
        <v>8</v>
      </c>
      <c r="Y276" s="134">
        <f t="shared" ca="1" si="42"/>
        <v>40.093391203707142</v>
      </c>
      <c r="Z276" s="134">
        <f t="shared" ca="1" si="43"/>
        <v>30</v>
      </c>
      <c r="AA276" s="134">
        <f t="shared" ca="1" si="44"/>
        <v>10.093391203707142</v>
      </c>
      <c r="AB276" s="134">
        <f t="shared" ca="1" si="45"/>
        <v>30</v>
      </c>
      <c r="AC276" s="134">
        <f t="shared" ca="1" si="46"/>
        <v>22</v>
      </c>
      <c r="AD276" s="135">
        <f t="shared" ca="1" si="47"/>
        <v>-30.093391203707142</v>
      </c>
      <c r="AE276" s="127" t="str">
        <f t="shared" si="48"/>
        <v>EJECUTADO</v>
      </c>
    </row>
    <row r="277" spans="1:31" customFormat="1" ht="15" x14ac:dyDescent="0.25">
      <c r="A277" s="126">
        <v>23525320</v>
      </c>
      <c r="B277" s="128" t="e">
        <f>VLOOKUP(A277,[1]BASE!$A:$A,1,0)</f>
        <v>#N/A</v>
      </c>
      <c r="C277" s="128" t="e">
        <f>VLOOKUP(A277,'INGRESO DIARIO'!A:A,1,0)</f>
        <v>#N/A</v>
      </c>
      <c r="D277" s="129" t="s">
        <v>2403</v>
      </c>
      <c r="E277" s="129" t="s">
        <v>19</v>
      </c>
      <c r="F277" s="130">
        <v>45897.457662037035</v>
      </c>
      <c r="G277" s="130">
        <v>45901.906944444447</v>
      </c>
      <c r="H277" s="129">
        <v>1048018638</v>
      </c>
      <c r="I277" s="129" t="s">
        <v>2402</v>
      </c>
      <c r="J277" s="129" t="s">
        <v>2881</v>
      </c>
      <c r="K277" s="129" t="s">
        <v>15</v>
      </c>
      <c r="L277" s="129" t="s">
        <v>2405</v>
      </c>
      <c r="M277" s="129" t="s">
        <v>18</v>
      </c>
      <c r="N277" s="129" t="s">
        <v>22</v>
      </c>
      <c r="O277" s="129"/>
      <c r="P277" s="129" t="s">
        <v>3251</v>
      </c>
      <c r="Q277" s="132">
        <v>45918</v>
      </c>
      <c r="R277" s="129"/>
      <c r="S277" s="129" t="s">
        <v>753</v>
      </c>
      <c r="T277" s="129" t="s">
        <v>3263</v>
      </c>
      <c r="U277" s="129"/>
      <c r="V277" s="129"/>
      <c r="W277" s="133">
        <f t="shared" si="40"/>
        <v>45909.906944444447</v>
      </c>
      <c r="X277" s="134">
        <f t="shared" si="41"/>
        <v>8</v>
      </c>
      <c r="Y277" s="134">
        <f t="shared" ca="1" si="42"/>
        <v>40.093055555553292</v>
      </c>
      <c r="Z277" s="134">
        <f t="shared" ca="1" si="43"/>
        <v>30</v>
      </c>
      <c r="AA277" s="134">
        <f t="shared" ca="1" si="44"/>
        <v>10.093055555553292</v>
      </c>
      <c r="AB277" s="134">
        <f t="shared" ca="1" si="45"/>
        <v>30</v>
      </c>
      <c r="AC277" s="134">
        <f t="shared" ca="1" si="46"/>
        <v>22</v>
      </c>
      <c r="AD277" s="135">
        <f t="shared" ca="1" si="47"/>
        <v>-30.093055555553292</v>
      </c>
      <c r="AE277" s="127" t="str">
        <f t="shared" si="48"/>
        <v>EJECUTADO</v>
      </c>
    </row>
    <row r="278" spans="1:31" customFormat="1" ht="15" x14ac:dyDescent="0.25">
      <c r="A278" s="110">
        <v>23256187</v>
      </c>
      <c r="B278" s="39" t="e">
        <f>VLOOKUP(A278,[1]BASE!$A:$A,1,0)</f>
        <v>#N/A</v>
      </c>
      <c r="C278" s="39" t="e">
        <f>VLOOKUP(A278,'INGRESO DIARIO'!A:A,1,0)</f>
        <v>#N/A</v>
      </c>
      <c r="D278" s="40" t="s">
        <v>3465</v>
      </c>
      <c r="E278" s="1" t="s">
        <v>19</v>
      </c>
      <c r="F278" s="41">
        <v>45590.383414351854</v>
      </c>
      <c r="G278" s="41">
        <v>45915.540497685186</v>
      </c>
      <c r="H278" s="1">
        <v>1216721828</v>
      </c>
      <c r="I278" s="1" t="s">
        <v>3351</v>
      </c>
      <c r="J278" s="1" t="s">
        <v>3432</v>
      </c>
      <c r="K278" s="1" t="s">
        <v>15</v>
      </c>
      <c r="L278" s="1" t="s">
        <v>3352</v>
      </c>
      <c r="M278" s="1" t="s">
        <v>16</v>
      </c>
      <c r="N278" s="1" t="s">
        <v>22</v>
      </c>
      <c r="O278" s="1"/>
      <c r="P278" s="1" t="s">
        <v>66</v>
      </c>
      <c r="Q278" s="43">
        <v>45918</v>
      </c>
      <c r="R278" s="1"/>
      <c r="S278" s="1" t="s">
        <v>753</v>
      </c>
      <c r="T278" s="1" t="s">
        <v>3731</v>
      </c>
      <c r="U278" s="1" t="s">
        <v>17</v>
      </c>
      <c r="V278" s="1" t="s">
        <v>17</v>
      </c>
      <c r="W278" s="133">
        <f t="shared" si="40"/>
        <v>45919.540497685186</v>
      </c>
      <c r="X278" s="134">
        <f t="shared" si="41"/>
        <v>4</v>
      </c>
      <c r="Y278" s="134">
        <f t="shared" ca="1" si="42"/>
        <v>26.459502314814017</v>
      </c>
      <c r="Z278" s="134">
        <f t="shared" ca="1" si="43"/>
        <v>20</v>
      </c>
      <c r="AA278" s="134">
        <f t="shared" ca="1" si="44"/>
        <v>6.4595023148140172</v>
      </c>
      <c r="AB278" s="134">
        <f t="shared" ca="1" si="45"/>
        <v>20</v>
      </c>
      <c r="AC278" s="134">
        <f t="shared" ca="1" si="46"/>
        <v>16</v>
      </c>
      <c r="AD278" s="135">
        <f t="shared" ca="1" si="47"/>
        <v>-20.459502314814017</v>
      </c>
      <c r="AE278" s="127" t="str">
        <f t="shared" si="48"/>
        <v>EJECUTADO</v>
      </c>
    </row>
    <row r="279" spans="1:31" customFormat="1" ht="15" x14ac:dyDescent="0.25">
      <c r="A279" s="110">
        <v>23537810</v>
      </c>
      <c r="B279" s="39" t="e">
        <f>VLOOKUP(A279,[1]BASE!$A:$A,1,0)</f>
        <v>#N/A</v>
      </c>
      <c r="C279" s="39" t="e">
        <f>VLOOKUP(A279,'INGRESO DIARIO'!A:A,1,0)</f>
        <v>#N/A</v>
      </c>
      <c r="D279" s="1" t="s">
        <v>2997</v>
      </c>
      <c r="E279" s="1" t="s">
        <v>19</v>
      </c>
      <c r="F279" s="41">
        <v>45912.47724537037</v>
      </c>
      <c r="G279" s="41">
        <v>45912.477268518516</v>
      </c>
      <c r="H279" s="1">
        <v>5945911</v>
      </c>
      <c r="I279" s="1" t="s">
        <v>2998</v>
      </c>
      <c r="J279" s="1" t="s">
        <v>3044</v>
      </c>
      <c r="K279" s="1" t="s">
        <v>15</v>
      </c>
      <c r="L279" s="1" t="s">
        <v>2999</v>
      </c>
      <c r="M279" s="1" t="s">
        <v>16</v>
      </c>
      <c r="N279" s="1" t="s">
        <v>22</v>
      </c>
      <c r="O279" s="1"/>
      <c r="P279" s="1" t="s">
        <v>66</v>
      </c>
      <c r="Q279" s="43">
        <v>45918</v>
      </c>
      <c r="R279" s="1"/>
      <c r="S279" s="1" t="s">
        <v>753</v>
      </c>
      <c r="T279" s="1" t="s">
        <v>3486</v>
      </c>
      <c r="U279" s="1"/>
      <c r="V279" s="1"/>
      <c r="W279" s="133">
        <f t="shared" ref="W279:W310" si="49">+IF(M279="RURAL",(G279+8),IF(M279="URBANA",(G279+4),""))</f>
        <v>45916.477268518516</v>
      </c>
      <c r="X279" s="134">
        <f t="shared" si="41"/>
        <v>4</v>
      </c>
      <c r="Y279" s="134">
        <f t="shared" ca="1" si="42"/>
        <v>29.522731481483788</v>
      </c>
      <c r="Z279" s="134">
        <f t="shared" ca="1" si="43"/>
        <v>21</v>
      </c>
      <c r="AA279" s="134">
        <f t="shared" ca="1" si="44"/>
        <v>8.5227314814837882</v>
      </c>
      <c r="AB279" s="134">
        <f t="shared" ca="1" si="45"/>
        <v>21</v>
      </c>
      <c r="AC279" s="134">
        <f t="shared" ca="1" si="46"/>
        <v>17</v>
      </c>
      <c r="AD279" s="135">
        <f t="shared" ca="1" si="47"/>
        <v>-23.522731481483788</v>
      </c>
      <c r="AE279" s="127" t="str">
        <f t="shared" si="48"/>
        <v>EJECUTADO</v>
      </c>
    </row>
    <row r="280" spans="1:31" customFormat="1" ht="15" x14ac:dyDescent="0.25">
      <c r="A280" s="110">
        <v>23497425</v>
      </c>
      <c r="B280" s="39" t="e">
        <f>VLOOKUP(A280,[1]BASE!$A:$A,1,0)</f>
        <v>#N/A</v>
      </c>
      <c r="C280" s="39" t="e">
        <f>VLOOKUP(A280,'INGRESO DIARIO'!A:A,1,0)</f>
        <v>#N/A</v>
      </c>
      <c r="D280" s="40" t="s">
        <v>3201</v>
      </c>
      <c r="E280" s="1" t="s">
        <v>19</v>
      </c>
      <c r="F280" s="41">
        <v>45863.535532407404</v>
      </c>
      <c r="G280" s="41">
        <v>45912.460856481484</v>
      </c>
      <c r="H280" s="1">
        <v>1216717939</v>
      </c>
      <c r="I280" s="1" t="s">
        <v>3005</v>
      </c>
      <c r="J280" s="1" t="s">
        <v>3047</v>
      </c>
      <c r="K280" s="1" t="s">
        <v>15</v>
      </c>
      <c r="L280" s="1" t="s">
        <v>3006</v>
      </c>
      <c r="M280" s="1" t="s">
        <v>16</v>
      </c>
      <c r="N280" s="1" t="s">
        <v>22</v>
      </c>
      <c r="O280" s="1"/>
      <c r="P280" s="1" t="s">
        <v>66</v>
      </c>
      <c r="Q280" s="43">
        <v>45918</v>
      </c>
      <c r="R280" s="1"/>
      <c r="S280" s="1" t="s">
        <v>753</v>
      </c>
      <c r="T280" s="1" t="s">
        <v>3489</v>
      </c>
      <c r="U280" s="1"/>
      <c r="V280" s="1"/>
      <c r="W280" s="133">
        <f t="shared" si="49"/>
        <v>45916.460856481484</v>
      </c>
      <c r="X280" s="134">
        <f t="shared" si="41"/>
        <v>4</v>
      </c>
      <c r="Y280" s="134">
        <f t="shared" ca="1" si="42"/>
        <v>29.53914351851563</v>
      </c>
      <c r="Z280" s="134">
        <f t="shared" ca="1" si="43"/>
        <v>21</v>
      </c>
      <c r="AA280" s="134">
        <f t="shared" ca="1" si="44"/>
        <v>8.5391435185156297</v>
      </c>
      <c r="AB280" s="134">
        <f t="shared" ca="1" si="45"/>
        <v>21</v>
      </c>
      <c r="AC280" s="134">
        <f t="shared" ca="1" si="46"/>
        <v>17</v>
      </c>
      <c r="AD280" s="135">
        <f t="shared" ca="1" si="47"/>
        <v>-23.53914351851563</v>
      </c>
      <c r="AE280" s="127" t="str">
        <f t="shared" si="48"/>
        <v>EJECUTADO</v>
      </c>
    </row>
    <row r="281" spans="1:31" customFormat="1" ht="15" x14ac:dyDescent="0.25">
      <c r="A281" s="110">
        <v>23491735</v>
      </c>
      <c r="B281" s="39" t="e">
        <f>VLOOKUP(A281,[1]BASE!$A:$A,1,0)</f>
        <v>#N/A</v>
      </c>
      <c r="C281" s="39" t="e">
        <f>VLOOKUP(A281,'INGRESO DIARIO'!A:A,1,0)</f>
        <v>#N/A</v>
      </c>
      <c r="D281" s="40" t="s">
        <v>3191</v>
      </c>
      <c r="E281" s="1" t="s">
        <v>19</v>
      </c>
      <c r="F281" s="41">
        <v>45856.535358796296</v>
      </c>
      <c r="G281" s="41">
        <v>45912.626712962963</v>
      </c>
      <c r="H281" s="1">
        <v>43277435</v>
      </c>
      <c r="I281" s="1" t="s">
        <v>2971</v>
      </c>
      <c r="J281" s="1" t="s">
        <v>3037</v>
      </c>
      <c r="K281" s="1" t="s">
        <v>15</v>
      </c>
      <c r="L281" s="1" t="s">
        <v>2972</v>
      </c>
      <c r="M281" s="1" t="s">
        <v>16</v>
      </c>
      <c r="N281" s="1" t="s">
        <v>20</v>
      </c>
      <c r="O281" s="1"/>
      <c r="P281" s="1" t="s">
        <v>754</v>
      </c>
      <c r="Q281" s="43">
        <v>45918</v>
      </c>
      <c r="R281" s="1"/>
      <c r="S281" s="1" t="s">
        <v>753</v>
      </c>
      <c r="T281" s="1" t="s">
        <v>3499</v>
      </c>
      <c r="U281" s="1"/>
      <c r="V281" s="1"/>
      <c r="W281" s="133">
        <f t="shared" si="49"/>
        <v>45916.626712962963</v>
      </c>
      <c r="X281" s="134">
        <f t="shared" si="41"/>
        <v>4</v>
      </c>
      <c r="Y281" s="134">
        <f t="shared" ca="1" si="42"/>
        <v>29.373287037036789</v>
      </c>
      <c r="Z281" s="134">
        <f t="shared" ca="1" si="43"/>
        <v>21</v>
      </c>
      <c r="AA281" s="134">
        <f t="shared" ca="1" si="44"/>
        <v>8.3732870370367891</v>
      </c>
      <c r="AB281" s="134">
        <f t="shared" ca="1" si="45"/>
        <v>21</v>
      </c>
      <c r="AC281" s="134">
        <f t="shared" ca="1" si="46"/>
        <v>17</v>
      </c>
      <c r="AD281" s="135">
        <f t="shared" ca="1" si="47"/>
        <v>-23.373287037036789</v>
      </c>
      <c r="AE281" s="127" t="str">
        <f t="shared" si="48"/>
        <v>EJECUTADO</v>
      </c>
    </row>
    <row r="282" spans="1:31" customFormat="1" ht="15" x14ac:dyDescent="0.25">
      <c r="A282" s="110">
        <v>23533439</v>
      </c>
      <c r="B282" s="39" t="e">
        <f>VLOOKUP(A282,[1]BASE!$A:$A,1,0)</f>
        <v>#N/A</v>
      </c>
      <c r="C282" s="39" t="e">
        <f>VLOOKUP(A282,'INGRESO DIARIO'!A:A,1,0)</f>
        <v>#N/A</v>
      </c>
      <c r="D282" s="40" t="s">
        <v>732</v>
      </c>
      <c r="E282" s="1" t="s">
        <v>19</v>
      </c>
      <c r="F282" s="41">
        <v>45908.39261574074</v>
      </c>
      <c r="G282" s="41">
        <v>45908.392650462964</v>
      </c>
      <c r="H282" s="1">
        <v>1017212642</v>
      </c>
      <c r="I282" s="1" t="s">
        <v>638</v>
      </c>
      <c r="J282" s="1" t="s">
        <v>703</v>
      </c>
      <c r="K282" s="1" t="s">
        <v>15</v>
      </c>
      <c r="L282" s="1" t="s">
        <v>639</v>
      </c>
      <c r="M282" s="1" t="s">
        <v>16</v>
      </c>
      <c r="N282" s="1" t="s">
        <v>20</v>
      </c>
      <c r="O282" s="1"/>
      <c r="P282" s="1" t="s">
        <v>754</v>
      </c>
      <c r="Q282" s="43">
        <v>45918</v>
      </c>
      <c r="R282" s="1"/>
      <c r="S282" s="1" t="s">
        <v>753</v>
      </c>
      <c r="T282" s="1" t="s">
        <v>947</v>
      </c>
      <c r="U282" s="1" t="s">
        <v>17</v>
      </c>
      <c r="V282" s="1" t="s">
        <v>17</v>
      </c>
      <c r="W282" s="46">
        <f t="shared" si="49"/>
        <v>45912.392650462964</v>
      </c>
      <c r="X282" s="47">
        <f t="shared" si="41"/>
        <v>4</v>
      </c>
      <c r="Y282" s="47">
        <f t="shared" ca="1" si="42"/>
        <v>33.607349537036498</v>
      </c>
      <c r="Z282" s="47">
        <f t="shared" ca="1" si="43"/>
        <v>25</v>
      </c>
      <c r="AA282" s="47">
        <f t="shared" ca="1" si="44"/>
        <v>8.6073495370364981</v>
      </c>
      <c r="AB282" s="47">
        <f t="shared" ca="1" si="45"/>
        <v>25</v>
      </c>
      <c r="AC282" s="47">
        <f t="shared" ca="1" si="46"/>
        <v>21</v>
      </c>
      <c r="AD282" s="48">
        <f t="shared" ca="1" si="47"/>
        <v>-27.607349537036498</v>
      </c>
      <c r="AE282" s="42" t="str">
        <f t="shared" si="48"/>
        <v>EJECUTADO</v>
      </c>
    </row>
    <row r="283" spans="1:31" customFormat="1" ht="15" x14ac:dyDescent="0.25">
      <c r="A283" s="126">
        <v>23513220</v>
      </c>
      <c r="B283" s="128" t="e">
        <f>VLOOKUP(A283,[1]BASE!$A:$A,1,0)</f>
        <v>#N/A</v>
      </c>
      <c r="C283" s="128" t="e">
        <f>VLOOKUP(A283,'INGRESO DIARIO'!A:A,1,0)</f>
        <v>#N/A</v>
      </c>
      <c r="D283" s="129" t="s">
        <v>1743</v>
      </c>
      <c r="E283" s="129" t="s">
        <v>412</v>
      </c>
      <c r="F283" s="130">
        <v>45894.439409722225</v>
      </c>
      <c r="G283" s="130">
        <v>45901.90697916667</v>
      </c>
      <c r="H283" s="129">
        <v>1000454893</v>
      </c>
      <c r="I283" s="129" t="s">
        <v>1741</v>
      </c>
      <c r="J283" s="129" t="s">
        <v>2771</v>
      </c>
      <c r="K283" s="129" t="s">
        <v>15</v>
      </c>
      <c r="L283" s="129" t="s">
        <v>1745</v>
      </c>
      <c r="M283" s="129" t="s">
        <v>18</v>
      </c>
      <c r="N283" s="129" t="s">
        <v>26</v>
      </c>
      <c r="O283" s="129"/>
      <c r="P283" s="129"/>
      <c r="Q283" s="132">
        <v>45918</v>
      </c>
      <c r="R283" s="129"/>
      <c r="S283" s="129" t="s">
        <v>21</v>
      </c>
      <c r="T283" s="60" t="s">
        <v>3912</v>
      </c>
      <c r="U283" s="129"/>
      <c r="V283" s="129"/>
      <c r="W283" s="133">
        <f t="shared" si="49"/>
        <v>45909.90697916667</v>
      </c>
      <c r="X283" s="134">
        <f t="shared" si="41"/>
        <v>8</v>
      </c>
      <c r="Y283" s="134">
        <f t="shared" ca="1" si="42"/>
        <v>40.093020833330229</v>
      </c>
      <c r="Z283" s="134">
        <f t="shared" ca="1" si="43"/>
        <v>30</v>
      </c>
      <c r="AA283" s="134">
        <f t="shared" ca="1" si="44"/>
        <v>10.093020833330229</v>
      </c>
      <c r="AB283" s="134">
        <f t="shared" ca="1" si="45"/>
        <v>30</v>
      </c>
      <c r="AC283" s="134">
        <f t="shared" ca="1" si="46"/>
        <v>22</v>
      </c>
      <c r="AD283" s="135">
        <f t="shared" ca="1" si="47"/>
        <v>-30.093020833330229</v>
      </c>
      <c r="AE283" s="127" t="str">
        <f t="shared" ca="1" si="48"/>
        <v>VENCIDO</v>
      </c>
    </row>
    <row r="284" spans="1:31" customFormat="1" ht="15" x14ac:dyDescent="0.25">
      <c r="A284" s="126">
        <v>23515635</v>
      </c>
      <c r="B284" s="128" t="e">
        <f>VLOOKUP(A284,[1]BASE!$A:$A,1,0)</f>
        <v>#N/A</v>
      </c>
      <c r="C284" s="128" t="e">
        <f>VLOOKUP(A284,'INGRESO DIARIO'!A:A,1,0)</f>
        <v>#N/A</v>
      </c>
      <c r="D284" s="136" t="s">
        <v>3098</v>
      </c>
      <c r="E284" s="129" t="s">
        <v>413</v>
      </c>
      <c r="F284" s="130">
        <v>45894.717951388891</v>
      </c>
      <c r="G284" s="130">
        <v>45901.906782407408</v>
      </c>
      <c r="H284" s="129">
        <v>1037579437</v>
      </c>
      <c r="I284" s="129" t="s">
        <v>1814</v>
      </c>
      <c r="J284" s="129" t="s">
        <v>3917</v>
      </c>
      <c r="K284" s="129" t="s">
        <v>15</v>
      </c>
      <c r="L284" s="129" t="s">
        <v>1818</v>
      </c>
      <c r="M284" s="129" t="s">
        <v>16</v>
      </c>
      <c r="N284" s="129" t="s">
        <v>26</v>
      </c>
      <c r="O284" s="129"/>
      <c r="P284" s="129"/>
      <c r="Q284" s="132">
        <v>45918</v>
      </c>
      <c r="R284" s="129"/>
      <c r="S284" s="129" t="s">
        <v>21</v>
      </c>
      <c r="T284" s="129" t="s">
        <v>3916</v>
      </c>
      <c r="U284" s="129"/>
      <c r="V284" s="129"/>
      <c r="W284" s="133">
        <f t="shared" si="49"/>
        <v>45905.906782407408</v>
      </c>
      <c r="X284" s="134">
        <f t="shared" si="41"/>
        <v>4</v>
      </c>
      <c r="Y284" s="134">
        <f t="shared" ca="1" si="42"/>
        <v>40.093217592591827</v>
      </c>
      <c r="Z284" s="134">
        <f t="shared" ca="1" si="43"/>
        <v>30</v>
      </c>
      <c r="AA284" s="134">
        <f t="shared" ca="1" si="44"/>
        <v>10.093217592591827</v>
      </c>
      <c r="AB284" s="134">
        <f t="shared" ca="1" si="45"/>
        <v>30</v>
      </c>
      <c r="AC284" s="134">
        <f t="shared" ca="1" si="46"/>
        <v>26</v>
      </c>
      <c r="AD284" s="135">
        <f t="shared" ca="1" si="47"/>
        <v>-34.093217592591827</v>
      </c>
      <c r="AE284" s="127" t="str">
        <f t="shared" ca="1" si="48"/>
        <v>VENCIDO</v>
      </c>
    </row>
    <row r="285" spans="1:31" customFormat="1" ht="15" x14ac:dyDescent="0.25">
      <c r="A285" s="126">
        <v>23518521</v>
      </c>
      <c r="B285" s="128" t="e">
        <f>VLOOKUP(A285,[1]BASE!$A:$A,1,0)</f>
        <v>#N/A</v>
      </c>
      <c r="C285" s="128" t="e">
        <f>VLOOKUP(A285,'INGRESO DIARIO'!A:A,1,0)</f>
        <v>#N/A</v>
      </c>
      <c r="D285" s="136" t="s">
        <v>3106</v>
      </c>
      <c r="E285" s="129" t="s">
        <v>413</v>
      </c>
      <c r="F285" s="130">
        <v>45896.704548611109</v>
      </c>
      <c r="G285" s="130">
        <v>45901.906747685185</v>
      </c>
      <c r="H285" s="129">
        <v>98660219</v>
      </c>
      <c r="I285" s="129" t="s">
        <v>1922</v>
      </c>
      <c r="J285" s="129" t="s">
        <v>2799</v>
      </c>
      <c r="K285" s="129" t="s">
        <v>15</v>
      </c>
      <c r="L285" s="129" t="s">
        <v>1926</v>
      </c>
      <c r="M285" s="129" t="s">
        <v>16</v>
      </c>
      <c r="N285" s="129" t="s">
        <v>26</v>
      </c>
      <c r="O285" s="129"/>
      <c r="P285" s="129"/>
      <c r="Q285" s="132">
        <v>45918</v>
      </c>
      <c r="R285" s="129"/>
      <c r="S285" s="129" t="s">
        <v>21</v>
      </c>
      <c r="T285" s="129" t="s">
        <v>3914</v>
      </c>
      <c r="U285" s="129"/>
      <c r="V285" s="129"/>
      <c r="W285" s="133">
        <f t="shared" si="49"/>
        <v>45905.906747685185</v>
      </c>
      <c r="X285" s="134">
        <f t="shared" si="41"/>
        <v>4</v>
      </c>
      <c r="Y285" s="134">
        <f t="shared" ca="1" si="42"/>
        <v>40.09325231481489</v>
      </c>
      <c r="Z285" s="134">
        <f t="shared" ca="1" si="43"/>
        <v>30</v>
      </c>
      <c r="AA285" s="134">
        <f t="shared" ca="1" si="44"/>
        <v>10.09325231481489</v>
      </c>
      <c r="AB285" s="134">
        <f t="shared" ca="1" si="45"/>
        <v>30</v>
      </c>
      <c r="AC285" s="134">
        <f t="shared" ca="1" si="46"/>
        <v>26</v>
      </c>
      <c r="AD285" s="135">
        <f t="shared" ca="1" si="47"/>
        <v>-34.09325231481489</v>
      </c>
      <c r="AE285" s="127" t="str">
        <f t="shared" ca="1" si="48"/>
        <v>VENCIDO</v>
      </c>
    </row>
    <row r="286" spans="1:31" customFormat="1" ht="15" x14ac:dyDescent="0.25">
      <c r="A286" s="126">
        <v>23520160</v>
      </c>
      <c r="B286" s="128" t="e">
        <f>VLOOKUP(A286,[1]BASE!$A:$A,1,0)</f>
        <v>#N/A</v>
      </c>
      <c r="C286" s="128" t="e">
        <f>VLOOKUP(A286,'INGRESO DIARIO'!A:A,1,0)</f>
        <v>#N/A</v>
      </c>
      <c r="D286" s="136" t="s">
        <v>3109</v>
      </c>
      <c r="E286" s="129" t="s">
        <v>413</v>
      </c>
      <c r="F286" s="130">
        <v>45896.705069444448</v>
      </c>
      <c r="G286" s="130">
        <v>45901.906793981485</v>
      </c>
      <c r="H286" s="129">
        <v>43750286</v>
      </c>
      <c r="I286" s="129" t="s">
        <v>1973</v>
      </c>
      <c r="J286" s="129" t="s">
        <v>2808</v>
      </c>
      <c r="K286" s="129" t="s">
        <v>15</v>
      </c>
      <c r="L286" s="129" t="s">
        <v>1977</v>
      </c>
      <c r="M286" s="129" t="s">
        <v>16</v>
      </c>
      <c r="N286" s="129" t="s">
        <v>26</v>
      </c>
      <c r="O286" s="129"/>
      <c r="P286" s="129"/>
      <c r="Q286" s="132">
        <v>45918</v>
      </c>
      <c r="R286" s="129"/>
      <c r="S286" s="129" t="s">
        <v>21</v>
      </c>
      <c r="T286" s="129" t="s">
        <v>3915</v>
      </c>
      <c r="U286" s="129"/>
      <c r="V286" s="129"/>
      <c r="W286" s="133">
        <f t="shared" si="49"/>
        <v>45905.906793981485</v>
      </c>
      <c r="X286" s="134">
        <f t="shared" si="41"/>
        <v>4</v>
      </c>
      <c r="Y286" s="134">
        <f t="shared" ca="1" si="42"/>
        <v>40.093206018515048</v>
      </c>
      <c r="Z286" s="134">
        <f t="shared" ca="1" si="43"/>
        <v>30</v>
      </c>
      <c r="AA286" s="134">
        <f t="shared" ca="1" si="44"/>
        <v>10.093206018515048</v>
      </c>
      <c r="AB286" s="134">
        <f t="shared" ca="1" si="45"/>
        <v>30</v>
      </c>
      <c r="AC286" s="134">
        <f t="shared" ca="1" si="46"/>
        <v>26</v>
      </c>
      <c r="AD286" s="135">
        <f t="shared" ca="1" si="47"/>
        <v>-34.093206018515048</v>
      </c>
      <c r="AE286" s="127" t="str">
        <f t="shared" ca="1" si="48"/>
        <v>VENCIDO</v>
      </c>
    </row>
    <row r="287" spans="1:31" customFormat="1" ht="15" x14ac:dyDescent="0.25">
      <c r="A287" s="126">
        <v>23527422</v>
      </c>
      <c r="B287" s="128" t="e">
        <f>VLOOKUP(A287,[1]BASE!$A:$A,1,0)</f>
        <v>#N/A</v>
      </c>
      <c r="C287" s="128" t="e">
        <f>VLOOKUP(A287,'INGRESO DIARIO'!A:A,1,0)</f>
        <v>#N/A</v>
      </c>
      <c r="D287" s="136" t="s">
        <v>3168</v>
      </c>
      <c r="E287" s="129" t="s">
        <v>413</v>
      </c>
      <c r="F287" s="130">
        <v>45901.330497685187</v>
      </c>
      <c r="G287" s="130">
        <v>45901.906724537039</v>
      </c>
      <c r="H287" s="129">
        <v>98561268</v>
      </c>
      <c r="I287" s="129" t="s">
        <v>2554</v>
      </c>
      <c r="J287" s="129" t="s">
        <v>2906</v>
      </c>
      <c r="K287" s="129" t="s">
        <v>15</v>
      </c>
      <c r="L287" s="129" t="s">
        <v>2558</v>
      </c>
      <c r="M287" s="129" t="s">
        <v>16</v>
      </c>
      <c r="N287" s="129" t="s">
        <v>26</v>
      </c>
      <c r="O287" s="129"/>
      <c r="P287" s="129"/>
      <c r="Q287" s="132">
        <v>45918</v>
      </c>
      <c r="R287" s="129"/>
      <c r="S287" s="129" t="s">
        <v>21</v>
      </c>
      <c r="T287" s="129" t="s">
        <v>3913</v>
      </c>
      <c r="U287" s="129"/>
      <c r="V287" s="129"/>
      <c r="W287" s="133">
        <f t="shared" si="49"/>
        <v>45905.906724537039</v>
      </c>
      <c r="X287" s="134">
        <f t="shared" si="41"/>
        <v>4</v>
      </c>
      <c r="Y287" s="134">
        <f t="shared" ca="1" si="42"/>
        <v>40.093275462961174</v>
      </c>
      <c r="Z287" s="134">
        <f t="shared" ca="1" si="43"/>
        <v>30</v>
      </c>
      <c r="AA287" s="134">
        <f t="shared" ca="1" si="44"/>
        <v>10.093275462961174</v>
      </c>
      <c r="AB287" s="134">
        <f t="shared" ca="1" si="45"/>
        <v>30</v>
      </c>
      <c r="AC287" s="134">
        <f t="shared" ca="1" si="46"/>
        <v>26</v>
      </c>
      <c r="AD287" s="135">
        <f t="shared" ca="1" si="47"/>
        <v>-34.093275462961174</v>
      </c>
      <c r="AE287" s="127" t="str">
        <f t="shared" ca="1" si="48"/>
        <v>VENCIDO</v>
      </c>
    </row>
    <row r="288" spans="1:31" customFormat="1" ht="15" x14ac:dyDescent="0.25">
      <c r="A288" s="110">
        <v>23540798</v>
      </c>
      <c r="B288" s="39" t="e">
        <f>VLOOKUP(A288,[1]BASE!$A:$A,1,0)</f>
        <v>#N/A</v>
      </c>
      <c r="C288" s="39">
        <f>VLOOKUP(A288,'INGRESO DIARIO'!A:A,1,0)</f>
        <v>23540798</v>
      </c>
      <c r="D288" s="40" t="s">
        <v>3658</v>
      </c>
      <c r="E288" s="1" t="s">
        <v>19</v>
      </c>
      <c r="F288" s="41">
        <v>45916.53224537037</v>
      </c>
      <c r="G288" s="41">
        <v>45916.532280092593</v>
      </c>
      <c r="H288" s="1">
        <v>71795428</v>
      </c>
      <c r="I288" s="1" t="s">
        <v>3511</v>
      </c>
      <c r="J288" s="1" t="s">
        <v>3627</v>
      </c>
      <c r="K288" s="1" t="s">
        <v>15</v>
      </c>
      <c r="L288" s="1" t="s">
        <v>3514</v>
      </c>
      <c r="M288" s="1" t="s">
        <v>16</v>
      </c>
      <c r="N288" s="1" t="s">
        <v>22</v>
      </c>
      <c r="O288" s="1"/>
      <c r="P288" s="1"/>
      <c r="Q288" s="43">
        <v>45918</v>
      </c>
      <c r="R288" s="1"/>
      <c r="S288" s="1" t="s">
        <v>21</v>
      </c>
      <c r="T288" s="1" t="s">
        <v>4112</v>
      </c>
      <c r="U288" s="1" t="s">
        <v>17</v>
      </c>
      <c r="V288" s="1" t="s">
        <v>17</v>
      </c>
      <c r="W288" s="133">
        <f t="shared" si="49"/>
        <v>45920.532280092593</v>
      </c>
      <c r="X288" s="134">
        <f t="shared" si="41"/>
        <v>4</v>
      </c>
      <c r="Y288" s="134">
        <f t="shared" ca="1" si="42"/>
        <v>25.467719907406718</v>
      </c>
      <c r="Z288" s="134">
        <f t="shared" ca="1" si="43"/>
        <v>19</v>
      </c>
      <c r="AA288" s="134">
        <f t="shared" ca="1" si="44"/>
        <v>6.4677199074067175</v>
      </c>
      <c r="AB288" s="134">
        <f t="shared" ca="1" si="45"/>
        <v>19</v>
      </c>
      <c r="AC288" s="134">
        <f t="shared" ca="1" si="46"/>
        <v>15</v>
      </c>
      <c r="AD288" s="135">
        <f t="shared" ca="1" si="47"/>
        <v>-19.467719907406718</v>
      </c>
      <c r="AE288" s="127" t="str">
        <f t="shared" ca="1" si="48"/>
        <v>VENCIDO</v>
      </c>
    </row>
    <row r="289" spans="1:31" customFormat="1" ht="15" x14ac:dyDescent="0.25">
      <c r="A289" s="110">
        <v>23457970</v>
      </c>
      <c r="B289" s="39" t="e">
        <f>VLOOKUP(A289,[1]BASE!$A:$A,1,0)</f>
        <v>#N/A</v>
      </c>
      <c r="C289" s="39">
        <f>VLOOKUP(A289,'INGRESO DIARIO'!A:A,1,0)</f>
        <v>23457970</v>
      </c>
      <c r="D289" s="1" t="s">
        <v>3601</v>
      </c>
      <c r="E289" s="1" t="s">
        <v>19</v>
      </c>
      <c r="F289" s="41">
        <v>45814.462627314817</v>
      </c>
      <c r="G289" s="41">
        <v>45916.482812499999</v>
      </c>
      <c r="H289" s="1">
        <v>43589213</v>
      </c>
      <c r="I289" s="1" t="s">
        <v>3602</v>
      </c>
      <c r="J289" s="1" t="s">
        <v>3652</v>
      </c>
      <c r="K289" s="1" t="s">
        <v>15</v>
      </c>
      <c r="L289" s="1" t="s">
        <v>3603</v>
      </c>
      <c r="M289" s="1" t="s">
        <v>18</v>
      </c>
      <c r="N289" s="1" t="s">
        <v>22</v>
      </c>
      <c r="O289" s="1"/>
      <c r="P289" s="1"/>
      <c r="Q289" s="43">
        <v>45918</v>
      </c>
      <c r="R289" s="1"/>
      <c r="S289" s="1" t="s">
        <v>21</v>
      </c>
      <c r="T289" s="60" t="s">
        <v>4704</v>
      </c>
      <c r="U289" s="1" t="s">
        <v>17</v>
      </c>
      <c r="V289" s="1" t="s">
        <v>17</v>
      </c>
      <c r="W289" s="133">
        <f t="shared" si="49"/>
        <v>45924.482812499999</v>
      </c>
      <c r="X289" s="134">
        <f t="shared" si="41"/>
        <v>8</v>
      </c>
      <c r="Y289" s="134">
        <f t="shared" ca="1" si="42"/>
        <v>25.517187500001455</v>
      </c>
      <c r="Z289" s="134">
        <f t="shared" ca="1" si="43"/>
        <v>19</v>
      </c>
      <c r="AA289" s="134">
        <f t="shared" ca="1" si="44"/>
        <v>6.5171875000014552</v>
      </c>
      <c r="AB289" s="134">
        <f t="shared" ca="1" si="45"/>
        <v>19</v>
      </c>
      <c r="AC289" s="134">
        <f t="shared" ca="1" si="46"/>
        <v>11</v>
      </c>
      <c r="AD289" s="135">
        <f t="shared" ca="1" si="47"/>
        <v>-15.517187500001455</v>
      </c>
      <c r="AE289" s="127" t="str">
        <f t="shared" ca="1" si="48"/>
        <v>VENCIDO</v>
      </c>
    </row>
    <row r="290" spans="1:31" customFormat="1" ht="15" x14ac:dyDescent="0.25">
      <c r="A290" s="126">
        <v>23490291</v>
      </c>
      <c r="B290" s="128" t="e">
        <f>VLOOKUP(A290,[1]BASE!$A:$A,1,0)</f>
        <v>#N/A</v>
      </c>
      <c r="C290" s="128">
        <f>VLOOKUP(A290,'INGRESO DIARIO'!A:A,1,0)</f>
        <v>23490291</v>
      </c>
      <c r="D290" s="136" t="s">
        <v>3081</v>
      </c>
      <c r="E290" s="129" t="s">
        <v>409</v>
      </c>
      <c r="F290" s="130">
        <v>45855.415370370371</v>
      </c>
      <c r="G290" s="41">
        <v>45918.435590277775</v>
      </c>
      <c r="H290" s="129">
        <v>39416288</v>
      </c>
      <c r="I290" s="129" t="s">
        <v>1545</v>
      </c>
      <c r="J290" s="129" t="s">
        <v>2737</v>
      </c>
      <c r="K290" s="129" t="s">
        <v>15</v>
      </c>
      <c r="L290" s="129" t="s">
        <v>1549</v>
      </c>
      <c r="M290" s="129" t="s">
        <v>16</v>
      </c>
      <c r="N290" s="129" t="s">
        <v>26</v>
      </c>
      <c r="O290" s="129"/>
      <c r="P290" s="129"/>
      <c r="Q290" s="132">
        <v>45917</v>
      </c>
      <c r="R290" s="129"/>
      <c r="S290" s="129"/>
      <c r="T290" s="129" t="s">
        <v>3726</v>
      </c>
      <c r="U290" s="129"/>
      <c r="V290" s="129"/>
      <c r="W290" s="133">
        <f t="shared" si="49"/>
        <v>45922.435590277775</v>
      </c>
      <c r="X290" s="134">
        <f t="shared" si="41"/>
        <v>4</v>
      </c>
      <c r="Y290" s="134">
        <f t="shared" ca="1" si="42"/>
        <v>23.564409722224809</v>
      </c>
      <c r="Z290" s="134">
        <f t="shared" ca="1" si="43"/>
        <v>17</v>
      </c>
      <c r="AA290" s="134">
        <f t="shared" ca="1" si="44"/>
        <v>6.5644097222248092</v>
      </c>
      <c r="AB290" s="134">
        <f t="shared" ca="1" si="45"/>
        <v>17</v>
      </c>
      <c r="AC290" s="134">
        <f t="shared" ca="1" si="46"/>
        <v>13</v>
      </c>
      <c r="AD290" s="135">
        <f t="shared" ca="1" si="47"/>
        <v>-17.564409722224809</v>
      </c>
      <c r="AE290" s="127" t="str">
        <f t="shared" ca="1" si="48"/>
        <v>VENCIDO</v>
      </c>
    </row>
    <row r="291" spans="1:31" customFormat="1" ht="15" x14ac:dyDescent="0.25">
      <c r="A291" s="110">
        <v>23539536</v>
      </c>
      <c r="B291" s="39" t="e">
        <f>VLOOKUP(A291,[1]BASE!$A:$A,1,0)</f>
        <v>#N/A</v>
      </c>
      <c r="C291" s="39" t="e">
        <f>VLOOKUP(A291,'INGRESO DIARIO'!A:A,1,0)</f>
        <v>#N/A</v>
      </c>
      <c r="D291" s="40" t="s">
        <v>3461</v>
      </c>
      <c r="E291" s="1" t="s">
        <v>19</v>
      </c>
      <c r="F291" s="41">
        <v>45915.503194444442</v>
      </c>
      <c r="G291" s="41">
        <v>45915.503229166665</v>
      </c>
      <c r="H291" s="1">
        <v>1128475772</v>
      </c>
      <c r="I291" s="1" t="s">
        <v>3338</v>
      </c>
      <c r="J291" s="1" t="s">
        <v>3426</v>
      </c>
      <c r="K291" s="1" t="s">
        <v>15</v>
      </c>
      <c r="L291" s="1" t="s">
        <v>3339</v>
      </c>
      <c r="M291" s="1" t="s">
        <v>16</v>
      </c>
      <c r="N291" s="1" t="s">
        <v>22</v>
      </c>
      <c r="O291" s="1"/>
      <c r="P291" s="1" t="s">
        <v>17</v>
      </c>
      <c r="Q291" s="43">
        <v>45917</v>
      </c>
      <c r="R291" s="1"/>
      <c r="S291" s="1" t="s">
        <v>23</v>
      </c>
      <c r="T291" s="1" t="s">
        <v>3907</v>
      </c>
      <c r="U291" s="1" t="s">
        <v>17</v>
      </c>
      <c r="V291" s="1" t="s">
        <v>17</v>
      </c>
      <c r="W291" s="133">
        <f t="shared" si="49"/>
        <v>45919.503229166665</v>
      </c>
      <c r="X291" s="134">
        <f t="shared" si="41"/>
        <v>4</v>
      </c>
      <c r="Y291" s="134">
        <f t="shared" ca="1" si="42"/>
        <v>26.496770833335177</v>
      </c>
      <c r="Z291" s="134">
        <f t="shared" ca="1" si="43"/>
        <v>20</v>
      </c>
      <c r="AA291" s="134">
        <f t="shared" ca="1" si="44"/>
        <v>6.4967708333351766</v>
      </c>
      <c r="AB291" s="134">
        <f t="shared" ca="1" si="45"/>
        <v>20</v>
      </c>
      <c r="AC291" s="134">
        <f t="shared" ca="1" si="46"/>
        <v>16</v>
      </c>
      <c r="AD291" s="135">
        <f t="shared" ca="1" si="47"/>
        <v>-20.496770833335177</v>
      </c>
      <c r="AE291" s="127" t="str">
        <f t="shared" ca="1" si="48"/>
        <v>VENCIDO</v>
      </c>
    </row>
    <row r="292" spans="1:31" customFormat="1" ht="15" x14ac:dyDescent="0.25">
      <c r="A292" s="126">
        <v>23523805</v>
      </c>
      <c r="B292" s="128" t="e">
        <f>VLOOKUP(A292,[1]BASE!$A:$A,1,0)</f>
        <v>#N/A</v>
      </c>
      <c r="C292" s="128" t="e">
        <f>VLOOKUP(A292,'INGRESO DIARIO'!A:A,1,0)</f>
        <v>#N/A</v>
      </c>
      <c r="D292" s="129" t="s">
        <v>2210</v>
      </c>
      <c r="E292" s="129" t="s">
        <v>19</v>
      </c>
      <c r="F292" s="130">
        <v>45896.351400462961</v>
      </c>
      <c r="G292" s="130">
        <v>45901.906678240739</v>
      </c>
      <c r="H292" s="129">
        <v>43417698</v>
      </c>
      <c r="I292" s="129" t="s">
        <v>2208</v>
      </c>
      <c r="J292" s="129" t="s">
        <v>2850</v>
      </c>
      <c r="K292" s="129" t="s">
        <v>15</v>
      </c>
      <c r="L292" s="129" t="s">
        <v>2212</v>
      </c>
      <c r="M292" s="129" t="s">
        <v>18</v>
      </c>
      <c r="N292" s="129" t="s">
        <v>22</v>
      </c>
      <c r="O292" s="129"/>
      <c r="P292" s="129"/>
      <c r="Q292" s="132">
        <v>45917</v>
      </c>
      <c r="R292" s="129"/>
      <c r="S292" s="129" t="s">
        <v>23</v>
      </c>
      <c r="T292" s="129" t="s">
        <v>3713</v>
      </c>
      <c r="U292" s="129"/>
      <c r="V292" s="129"/>
      <c r="W292" s="133">
        <f t="shared" si="49"/>
        <v>45909.906678240739</v>
      </c>
      <c r="X292" s="134">
        <f t="shared" si="41"/>
        <v>8</v>
      </c>
      <c r="Y292" s="134">
        <f t="shared" ca="1" si="42"/>
        <v>40.093321759261016</v>
      </c>
      <c r="Z292" s="134">
        <f t="shared" ca="1" si="43"/>
        <v>30</v>
      </c>
      <c r="AA292" s="134">
        <f t="shared" ca="1" si="44"/>
        <v>10.093321759261016</v>
      </c>
      <c r="AB292" s="134">
        <f t="shared" ca="1" si="45"/>
        <v>30</v>
      </c>
      <c r="AC292" s="134">
        <f t="shared" ca="1" si="46"/>
        <v>22</v>
      </c>
      <c r="AD292" s="135">
        <f t="shared" ca="1" si="47"/>
        <v>-30.093321759261016</v>
      </c>
      <c r="AE292" s="127" t="str">
        <f t="shared" ca="1" si="48"/>
        <v>VENCIDO</v>
      </c>
    </row>
    <row r="293" spans="1:31" customFormat="1" ht="15" x14ac:dyDescent="0.25">
      <c r="A293" s="126">
        <v>23318487</v>
      </c>
      <c r="B293" s="128" t="e">
        <f>VLOOKUP(A293,[1]BASE!$A:$A,1,0)</f>
        <v>#N/A</v>
      </c>
      <c r="C293" s="128" t="e">
        <f>VLOOKUP(A293,'INGRESO DIARIO'!A:A,1,0)</f>
        <v>#N/A</v>
      </c>
      <c r="D293" s="136" t="s">
        <v>3067</v>
      </c>
      <c r="E293" s="129" t="s">
        <v>19</v>
      </c>
      <c r="F293" s="130">
        <v>45665.315868055557</v>
      </c>
      <c r="G293" s="130">
        <v>45901.906886574077</v>
      </c>
      <c r="H293" s="129">
        <v>1067092351</v>
      </c>
      <c r="I293" s="129" t="s">
        <v>1353</v>
      </c>
      <c r="J293" s="129" t="s">
        <v>2706</v>
      </c>
      <c r="K293" s="129" t="s">
        <v>15</v>
      </c>
      <c r="L293" s="129" t="s">
        <v>1357</v>
      </c>
      <c r="M293" s="129" t="s">
        <v>16</v>
      </c>
      <c r="N293" s="129" t="s">
        <v>20</v>
      </c>
      <c r="O293" s="129"/>
      <c r="P293" s="129"/>
      <c r="Q293" s="132">
        <v>45917</v>
      </c>
      <c r="R293" s="129"/>
      <c r="S293" s="129" t="s">
        <v>23</v>
      </c>
      <c r="T293" s="129" t="s">
        <v>3898</v>
      </c>
      <c r="U293" s="129"/>
      <c r="V293" s="129"/>
      <c r="W293" s="133">
        <f t="shared" si="49"/>
        <v>45905.906886574077</v>
      </c>
      <c r="X293" s="134">
        <f t="shared" si="41"/>
        <v>4</v>
      </c>
      <c r="Y293" s="134">
        <f t="shared" ca="1" si="42"/>
        <v>40.093113425922638</v>
      </c>
      <c r="Z293" s="134">
        <f t="shared" ca="1" si="43"/>
        <v>30</v>
      </c>
      <c r="AA293" s="134">
        <f t="shared" ca="1" si="44"/>
        <v>10.093113425922638</v>
      </c>
      <c r="AB293" s="134">
        <f t="shared" ca="1" si="45"/>
        <v>30</v>
      </c>
      <c r="AC293" s="134">
        <f t="shared" ca="1" si="46"/>
        <v>26</v>
      </c>
      <c r="AD293" s="135">
        <f t="shared" ca="1" si="47"/>
        <v>-34.093113425922638</v>
      </c>
      <c r="AE293" s="127" t="str">
        <f t="shared" ca="1" si="48"/>
        <v>VENCIDO</v>
      </c>
    </row>
    <row r="294" spans="1:31" customFormat="1" ht="15" x14ac:dyDescent="0.25">
      <c r="A294" s="126">
        <v>23509693</v>
      </c>
      <c r="B294" s="128" t="e">
        <f>VLOOKUP(A294,[1]BASE!$A:$A,1,0)</f>
        <v>#N/A</v>
      </c>
      <c r="C294" s="128" t="e">
        <f>VLOOKUP(A294,'INGRESO DIARIO'!A:A,1,0)</f>
        <v>#N/A</v>
      </c>
      <c r="D294" s="129" t="s">
        <v>1665</v>
      </c>
      <c r="E294" s="129" t="s">
        <v>409</v>
      </c>
      <c r="F294" s="130">
        <v>45895.658541666664</v>
      </c>
      <c r="G294" s="130">
        <v>45916.542372685188</v>
      </c>
      <c r="H294" s="129">
        <v>98450336</v>
      </c>
      <c r="I294" s="129" t="s">
        <v>1662</v>
      </c>
      <c r="J294" s="129" t="s">
        <v>2758</v>
      </c>
      <c r="K294" s="129" t="s">
        <v>15</v>
      </c>
      <c r="L294" s="129" t="s">
        <v>1667</v>
      </c>
      <c r="M294" s="129" t="s">
        <v>16</v>
      </c>
      <c r="N294" s="129" t="s">
        <v>26</v>
      </c>
      <c r="O294" s="129"/>
      <c r="P294" s="129"/>
      <c r="Q294" s="132">
        <v>45917</v>
      </c>
      <c r="R294" s="129"/>
      <c r="S294" s="129" t="s">
        <v>23</v>
      </c>
      <c r="T294" s="129" t="s">
        <v>3725</v>
      </c>
      <c r="U294" s="129"/>
      <c r="V294" s="129"/>
      <c r="W294" s="133">
        <f t="shared" si="49"/>
        <v>45920.542372685188</v>
      </c>
      <c r="X294" s="134">
        <f t="shared" si="41"/>
        <v>4</v>
      </c>
      <c r="Y294" s="134">
        <f t="shared" ca="1" si="42"/>
        <v>25.457627314812271</v>
      </c>
      <c r="Z294" s="134">
        <f t="shared" ca="1" si="43"/>
        <v>19</v>
      </c>
      <c r="AA294" s="134">
        <f t="shared" ca="1" si="44"/>
        <v>6.4576273148122709</v>
      </c>
      <c r="AB294" s="134">
        <f t="shared" ca="1" si="45"/>
        <v>19</v>
      </c>
      <c r="AC294" s="134">
        <f t="shared" ca="1" si="46"/>
        <v>15</v>
      </c>
      <c r="AD294" s="135">
        <f t="shared" ca="1" si="47"/>
        <v>-19.457627314812271</v>
      </c>
      <c r="AE294" s="127" t="str">
        <f t="shared" ca="1" si="48"/>
        <v>VENCIDO</v>
      </c>
    </row>
    <row r="295" spans="1:31" customFormat="1" ht="15" x14ac:dyDescent="0.25">
      <c r="A295" s="126">
        <v>23525409</v>
      </c>
      <c r="B295" s="128" t="e">
        <f>VLOOKUP(A295,[1]BASE!$A:$A,1,0)</f>
        <v>#N/A</v>
      </c>
      <c r="C295" s="128" t="e">
        <f>VLOOKUP(A295,'INGRESO DIARIO'!A:A,1,0)</f>
        <v>#N/A</v>
      </c>
      <c r="D295" s="136" t="s">
        <v>3155</v>
      </c>
      <c r="E295" s="129" t="s">
        <v>19</v>
      </c>
      <c r="F295" s="130">
        <v>45897.498981481483</v>
      </c>
      <c r="G295" s="130">
        <v>45901.906585648147</v>
      </c>
      <c r="H295" s="129">
        <v>1017273282</v>
      </c>
      <c r="I295" s="129" t="s">
        <v>2432</v>
      </c>
      <c r="J295" s="129" t="s">
        <v>2885</v>
      </c>
      <c r="K295" s="129" t="s">
        <v>15</v>
      </c>
      <c r="L295" s="129" t="s">
        <v>2436</v>
      </c>
      <c r="M295" s="129" t="s">
        <v>16</v>
      </c>
      <c r="N295" s="129" t="s">
        <v>20</v>
      </c>
      <c r="O295" s="129"/>
      <c r="P295" s="129"/>
      <c r="Q295" s="132">
        <v>45917</v>
      </c>
      <c r="R295" s="129"/>
      <c r="S295" s="129" t="s">
        <v>23</v>
      </c>
      <c r="T295" s="129" t="s">
        <v>3897</v>
      </c>
      <c r="U295" s="129"/>
      <c r="V295" s="129"/>
      <c r="W295" s="133">
        <f t="shared" si="49"/>
        <v>45905.906585648147</v>
      </c>
      <c r="X295" s="134">
        <f t="shared" si="41"/>
        <v>4</v>
      </c>
      <c r="Y295" s="134">
        <f t="shared" ca="1" si="42"/>
        <v>40.093414351853426</v>
      </c>
      <c r="Z295" s="134">
        <f t="shared" ca="1" si="43"/>
        <v>30</v>
      </c>
      <c r="AA295" s="134">
        <f t="shared" ca="1" si="44"/>
        <v>10.093414351853426</v>
      </c>
      <c r="AB295" s="134">
        <f t="shared" ca="1" si="45"/>
        <v>30</v>
      </c>
      <c r="AC295" s="134">
        <f t="shared" ca="1" si="46"/>
        <v>26</v>
      </c>
      <c r="AD295" s="135">
        <f t="shared" ca="1" si="47"/>
        <v>-34.093414351853426</v>
      </c>
      <c r="AE295" s="127" t="str">
        <f t="shared" ca="1" si="48"/>
        <v>VENCIDO</v>
      </c>
    </row>
    <row r="296" spans="1:31" customFormat="1" ht="15" x14ac:dyDescent="0.25">
      <c r="A296" s="110">
        <v>23536487</v>
      </c>
      <c r="B296" s="39" t="e">
        <f>VLOOKUP(A296,[1]BASE!$A:$A,1,0)</f>
        <v>#N/A</v>
      </c>
      <c r="C296" s="39" t="e">
        <f>VLOOKUP(A296,'INGRESO DIARIO'!A:A,1,0)</f>
        <v>#N/A</v>
      </c>
      <c r="D296" s="40" t="s">
        <v>1241</v>
      </c>
      <c r="E296" s="1" t="s">
        <v>19</v>
      </c>
      <c r="F296" s="41">
        <v>45911.280659722222</v>
      </c>
      <c r="G296" s="41">
        <v>45911.280694444446</v>
      </c>
      <c r="H296" s="1">
        <v>70110895</v>
      </c>
      <c r="I296" s="1" t="s">
        <v>1143</v>
      </c>
      <c r="J296" s="1" t="s">
        <v>1213</v>
      </c>
      <c r="K296" s="1" t="s">
        <v>15</v>
      </c>
      <c r="L296" s="1" t="s">
        <v>1144</v>
      </c>
      <c r="M296" s="1" t="s">
        <v>16</v>
      </c>
      <c r="N296" s="1" t="s">
        <v>20</v>
      </c>
      <c r="O296" s="1"/>
      <c r="P296" s="1" t="s">
        <v>17</v>
      </c>
      <c r="Q296" s="43">
        <v>45917</v>
      </c>
      <c r="R296" s="1"/>
      <c r="S296" s="1" t="s">
        <v>23</v>
      </c>
      <c r="T296" s="1" t="s">
        <v>3714</v>
      </c>
      <c r="U296" s="1" t="s">
        <v>17</v>
      </c>
      <c r="V296" s="1" t="s">
        <v>475</v>
      </c>
      <c r="W296" s="46">
        <f t="shared" si="49"/>
        <v>45915.280694444446</v>
      </c>
      <c r="X296" s="47">
        <f t="shared" si="41"/>
        <v>4</v>
      </c>
      <c r="Y296" s="47">
        <f t="shared" ca="1" si="42"/>
        <v>30.719305555554456</v>
      </c>
      <c r="Z296" s="47">
        <f t="shared" ca="1" si="43"/>
        <v>22</v>
      </c>
      <c r="AA296" s="47">
        <f t="shared" ca="1" si="44"/>
        <v>8.7193055555544561</v>
      </c>
      <c r="AB296" s="47">
        <f t="shared" ca="1" si="45"/>
        <v>22</v>
      </c>
      <c r="AC296" s="47">
        <f t="shared" ca="1" si="46"/>
        <v>18</v>
      </c>
      <c r="AD296" s="48">
        <f t="shared" ca="1" si="47"/>
        <v>-24.719305555554456</v>
      </c>
      <c r="AE296" s="42" t="str">
        <f t="shared" ca="1" si="48"/>
        <v>VENCIDO</v>
      </c>
    </row>
    <row r="297" spans="1:31" customFormat="1" ht="15" x14ac:dyDescent="0.25">
      <c r="A297" s="110">
        <v>23536834</v>
      </c>
      <c r="B297" s="39" t="e">
        <f>VLOOKUP(A297,[1]BASE!$A:$A,1,0)</f>
        <v>#N/A</v>
      </c>
      <c r="C297" s="39" t="e">
        <f>VLOOKUP(A297,'INGRESO DIARIO'!A:A,1,0)</f>
        <v>#N/A</v>
      </c>
      <c r="D297" s="1" t="s">
        <v>1145</v>
      </c>
      <c r="E297" s="1" t="s">
        <v>19</v>
      </c>
      <c r="F297" s="41">
        <v>45911.43236111111</v>
      </c>
      <c r="G297" s="41">
        <v>45911.432395833333</v>
      </c>
      <c r="H297" s="1">
        <v>1039450883</v>
      </c>
      <c r="I297" s="1" t="s">
        <v>1146</v>
      </c>
      <c r="J297" s="1" t="s">
        <v>1214</v>
      </c>
      <c r="K297" s="1" t="s">
        <v>15</v>
      </c>
      <c r="L297" s="1" t="s">
        <v>1147</v>
      </c>
      <c r="M297" s="1" t="s">
        <v>16</v>
      </c>
      <c r="N297" s="1" t="s">
        <v>22</v>
      </c>
      <c r="O297" s="1"/>
      <c r="P297" s="1" t="s">
        <v>17</v>
      </c>
      <c r="Q297" s="43">
        <v>45917</v>
      </c>
      <c r="R297" s="1"/>
      <c r="S297" s="1" t="s">
        <v>23</v>
      </c>
      <c r="T297" s="1" t="s">
        <v>3910</v>
      </c>
      <c r="U297" s="1" t="s">
        <v>17</v>
      </c>
      <c r="V297" s="1" t="s">
        <v>17</v>
      </c>
      <c r="W297" s="46">
        <f t="shared" si="49"/>
        <v>45915.432395833333</v>
      </c>
      <c r="X297" s="47">
        <f t="shared" si="41"/>
        <v>4</v>
      </c>
      <c r="Y297" s="47">
        <f t="shared" ca="1" si="42"/>
        <v>30.56760416666657</v>
      </c>
      <c r="Z297" s="47">
        <f t="shared" ca="1" si="43"/>
        <v>22</v>
      </c>
      <c r="AA297" s="47">
        <f t="shared" ca="1" si="44"/>
        <v>8.5676041666665697</v>
      </c>
      <c r="AB297" s="47">
        <f t="shared" ca="1" si="45"/>
        <v>22</v>
      </c>
      <c r="AC297" s="47">
        <f t="shared" ca="1" si="46"/>
        <v>18</v>
      </c>
      <c r="AD297" s="48">
        <f t="shared" ca="1" si="47"/>
        <v>-24.56760416666657</v>
      </c>
      <c r="AE297" s="42" t="str">
        <f t="shared" ca="1" si="48"/>
        <v>VENCIDO</v>
      </c>
    </row>
    <row r="298" spans="1:31" customFormat="1" ht="15" x14ac:dyDescent="0.25">
      <c r="A298" s="110">
        <v>23536190</v>
      </c>
      <c r="B298" s="39" t="e">
        <f>VLOOKUP(A298,[1]BASE!$A:$A,1,0)</f>
        <v>#N/A</v>
      </c>
      <c r="C298" s="39" t="e">
        <f>VLOOKUP(A298,'INGRESO DIARIO'!A:A,1,0)</f>
        <v>#N/A</v>
      </c>
      <c r="D298" s="40" t="s">
        <v>1250</v>
      </c>
      <c r="E298" s="1" t="s">
        <v>19</v>
      </c>
      <c r="F298" s="41">
        <v>45910.757280092592</v>
      </c>
      <c r="G298" s="41">
        <v>45910.757314814815</v>
      </c>
      <c r="H298" s="1">
        <v>71778844</v>
      </c>
      <c r="I298" s="1" t="s">
        <v>1167</v>
      </c>
      <c r="J298" s="1" t="s">
        <v>1224</v>
      </c>
      <c r="K298" s="1" t="s">
        <v>15</v>
      </c>
      <c r="L298" s="1" t="s">
        <v>1168</v>
      </c>
      <c r="M298" s="1" t="s">
        <v>16</v>
      </c>
      <c r="N298" s="1" t="s">
        <v>22</v>
      </c>
      <c r="O298" s="1"/>
      <c r="P298" s="1" t="s">
        <v>17</v>
      </c>
      <c r="Q298" s="43">
        <v>45917</v>
      </c>
      <c r="R298" s="1"/>
      <c r="S298" s="1" t="s">
        <v>23</v>
      </c>
      <c r="T298" s="1" t="s">
        <v>3730</v>
      </c>
      <c r="U298" s="1" t="s">
        <v>17</v>
      </c>
      <c r="V298" s="1" t="s">
        <v>475</v>
      </c>
      <c r="W298" s="46">
        <f t="shared" si="49"/>
        <v>45914.757314814815</v>
      </c>
      <c r="X298" s="47">
        <f t="shared" si="41"/>
        <v>4</v>
      </c>
      <c r="Y298" s="47">
        <f t="shared" ca="1" si="42"/>
        <v>31.24268518518511</v>
      </c>
      <c r="Z298" s="47">
        <f t="shared" ca="1" si="43"/>
        <v>23</v>
      </c>
      <c r="AA298" s="47">
        <f t="shared" ca="1" si="44"/>
        <v>8.2426851851851097</v>
      </c>
      <c r="AB298" s="47">
        <f t="shared" ca="1" si="45"/>
        <v>23</v>
      </c>
      <c r="AC298" s="47">
        <f t="shared" ca="1" si="46"/>
        <v>19</v>
      </c>
      <c r="AD298" s="48">
        <f t="shared" ca="1" si="47"/>
        <v>-25.24268518518511</v>
      </c>
      <c r="AE298" s="42" t="str">
        <f t="shared" ca="1" si="48"/>
        <v>VENCIDO</v>
      </c>
    </row>
    <row r="299" spans="1:31" customFormat="1" ht="15" x14ac:dyDescent="0.25">
      <c r="A299" s="110">
        <v>23537589</v>
      </c>
      <c r="B299" s="39" t="e">
        <f>VLOOKUP(A299,[1]BASE!$A:$A,1,0)</f>
        <v>#N/A</v>
      </c>
      <c r="C299" s="39">
        <f>VLOOKUP(A299,'INGRESO DIARIO'!A:A,1,0)</f>
        <v>23537589</v>
      </c>
      <c r="D299" s="40" t="s">
        <v>3186</v>
      </c>
      <c r="E299" s="1" t="s">
        <v>19</v>
      </c>
      <c r="F299" s="41">
        <v>45912.35701388889</v>
      </c>
      <c r="G299" s="41">
        <v>45912.357175925928</v>
      </c>
      <c r="H299" s="1">
        <v>8036523</v>
      </c>
      <c r="I299" s="1" t="s">
        <v>2961</v>
      </c>
      <c r="J299" s="1" t="s">
        <v>3033</v>
      </c>
      <c r="K299" s="1" t="s">
        <v>15</v>
      </c>
      <c r="L299" s="1" t="s">
        <v>2962</v>
      </c>
      <c r="M299" s="1" t="s">
        <v>16</v>
      </c>
      <c r="N299" s="1" t="s">
        <v>22</v>
      </c>
      <c r="O299" s="1"/>
      <c r="P299" s="1"/>
      <c r="Q299" s="43">
        <v>45917</v>
      </c>
      <c r="R299" s="1"/>
      <c r="S299" s="1" t="s">
        <v>23</v>
      </c>
      <c r="T299" s="1" t="s">
        <v>3906</v>
      </c>
      <c r="U299" s="1"/>
      <c r="V299" s="1"/>
      <c r="W299" s="46">
        <f t="shared" si="49"/>
        <v>45916.357175925928</v>
      </c>
      <c r="X299" s="47">
        <f t="shared" si="41"/>
        <v>4</v>
      </c>
      <c r="Y299" s="47">
        <f t="shared" ca="1" si="42"/>
        <v>29.642824074071541</v>
      </c>
      <c r="Z299" s="47">
        <f t="shared" ca="1" si="43"/>
        <v>21</v>
      </c>
      <c r="AA299" s="47">
        <f t="shared" ca="1" si="44"/>
        <v>8.642824074071541</v>
      </c>
      <c r="AB299" s="47">
        <f t="shared" ca="1" si="45"/>
        <v>21</v>
      </c>
      <c r="AC299" s="47">
        <f t="shared" ca="1" si="46"/>
        <v>17</v>
      </c>
      <c r="AD299" s="48">
        <f t="shared" ca="1" si="47"/>
        <v>-23.642824074071541</v>
      </c>
      <c r="AE299" s="42" t="str">
        <f t="shared" ca="1" si="48"/>
        <v>VENCIDO</v>
      </c>
    </row>
    <row r="300" spans="1:31" customFormat="1" ht="15" x14ac:dyDescent="0.25">
      <c r="A300" s="110">
        <v>23537311</v>
      </c>
      <c r="B300" s="39" t="e">
        <f>VLOOKUP(A300,[1]BASE!$A:$A,1,0)</f>
        <v>#N/A</v>
      </c>
      <c r="C300" s="39" t="e">
        <f>VLOOKUP(A300,'INGRESO DIARIO'!A:A,1,0)</f>
        <v>#N/A</v>
      </c>
      <c r="D300" s="40" t="s">
        <v>3192</v>
      </c>
      <c r="E300" s="1" t="s">
        <v>19</v>
      </c>
      <c r="F300" s="41">
        <v>45911.702789351853</v>
      </c>
      <c r="G300" s="41">
        <v>45911.702824074076</v>
      </c>
      <c r="H300" s="1">
        <v>32180749</v>
      </c>
      <c r="I300" s="1" t="s">
        <v>2973</v>
      </c>
      <c r="J300" s="1" t="s">
        <v>3038</v>
      </c>
      <c r="K300" s="1" t="s">
        <v>15</v>
      </c>
      <c r="L300" s="1" t="s">
        <v>2974</v>
      </c>
      <c r="M300" s="1" t="s">
        <v>16</v>
      </c>
      <c r="N300" s="1" t="s">
        <v>22</v>
      </c>
      <c r="O300" s="1"/>
      <c r="P300" s="1"/>
      <c r="Q300" s="43">
        <v>45917</v>
      </c>
      <c r="R300" s="1"/>
      <c r="S300" s="1" t="s">
        <v>23</v>
      </c>
      <c r="T300" s="43" t="s">
        <v>3905</v>
      </c>
      <c r="U300" s="1"/>
      <c r="V300" s="1"/>
      <c r="W300" s="46">
        <f t="shared" si="49"/>
        <v>45915.702824074076</v>
      </c>
      <c r="X300" s="47">
        <f t="shared" si="41"/>
        <v>4</v>
      </c>
      <c r="Y300" s="47">
        <f t="shared" ca="1" si="42"/>
        <v>30.297175925923511</v>
      </c>
      <c r="Z300" s="47">
        <f t="shared" ca="1" si="43"/>
        <v>22</v>
      </c>
      <c r="AA300" s="47">
        <f t="shared" ca="1" si="44"/>
        <v>8.2971759259235114</v>
      </c>
      <c r="AB300" s="47">
        <f t="shared" ca="1" si="45"/>
        <v>22</v>
      </c>
      <c r="AC300" s="47">
        <f t="shared" ca="1" si="46"/>
        <v>18</v>
      </c>
      <c r="AD300" s="48">
        <f t="shared" ca="1" si="47"/>
        <v>-24.297175925923511</v>
      </c>
      <c r="AE300" s="42" t="str">
        <f t="shared" ca="1" si="48"/>
        <v>VENCIDO</v>
      </c>
    </row>
    <row r="301" spans="1:31" customFormat="1" ht="15" x14ac:dyDescent="0.25">
      <c r="A301" s="110">
        <v>23539577</v>
      </c>
      <c r="B301" s="39" t="e">
        <f>VLOOKUP(A301,[1]BASE!$A:$A,1,0)</f>
        <v>#N/A</v>
      </c>
      <c r="C301" s="39" t="e">
        <f>VLOOKUP(A301,'INGRESO DIARIO'!A:A,1,0)</f>
        <v>#N/A</v>
      </c>
      <c r="D301" s="40" t="s">
        <v>3445</v>
      </c>
      <c r="E301" s="1" t="s">
        <v>19</v>
      </c>
      <c r="F301" s="41">
        <v>45915.554074074076</v>
      </c>
      <c r="G301" s="41">
        <v>45915.554108796299</v>
      </c>
      <c r="H301" s="1">
        <v>42840028</v>
      </c>
      <c r="I301" s="1" t="s">
        <v>3286</v>
      </c>
      <c r="J301" s="1" t="s">
        <v>3409</v>
      </c>
      <c r="K301" s="1" t="s">
        <v>15</v>
      </c>
      <c r="L301" s="1" t="s">
        <v>3287</v>
      </c>
      <c r="M301" s="1" t="s">
        <v>16</v>
      </c>
      <c r="N301" s="1" t="s">
        <v>20</v>
      </c>
      <c r="O301" s="1"/>
      <c r="P301" s="1" t="s">
        <v>17</v>
      </c>
      <c r="Q301" s="43">
        <v>45917</v>
      </c>
      <c r="R301" s="1"/>
      <c r="S301" s="1" t="s">
        <v>23</v>
      </c>
      <c r="T301" s="43" t="s">
        <v>3716</v>
      </c>
      <c r="U301" s="1" t="s">
        <v>17</v>
      </c>
      <c r="V301" s="1" t="s">
        <v>17</v>
      </c>
      <c r="W301" s="46">
        <f t="shared" si="49"/>
        <v>45919.554108796299</v>
      </c>
      <c r="X301" s="47">
        <f t="shared" si="41"/>
        <v>4</v>
      </c>
      <c r="Y301" s="47">
        <f t="shared" ca="1" si="42"/>
        <v>26.445891203700739</v>
      </c>
      <c r="Z301" s="47">
        <f t="shared" ca="1" si="43"/>
        <v>20</v>
      </c>
      <c r="AA301" s="47">
        <f t="shared" ca="1" si="44"/>
        <v>6.4458912037007394</v>
      </c>
      <c r="AB301" s="47">
        <f t="shared" ca="1" si="45"/>
        <v>20</v>
      </c>
      <c r="AC301" s="47">
        <f t="shared" ca="1" si="46"/>
        <v>16</v>
      </c>
      <c r="AD301" s="48">
        <f t="shared" ca="1" si="47"/>
        <v>-20.445891203700739</v>
      </c>
      <c r="AE301" s="42" t="str">
        <f t="shared" ca="1" si="48"/>
        <v>VENCIDO</v>
      </c>
    </row>
    <row r="302" spans="1:31" customFormat="1" ht="15" x14ac:dyDescent="0.25">
      <c r="A302" s="110">
        <v>23538546</v>
      </c>
      <c r="B302" s="39" t="e">
        <f>VLOOKUP(A302,[1]BASE!$A:$A,1,0)</f>
        <v>#N/A</v>
      </c>
      <c r="C302" s="39" t="e">
        <f>VLOOKUP(A302,'INGRESO DIARIO'!A:A,1,0)</f>
        <v>#N/A</v>
      </c>
      <c r="D302" s="40" t="s">
        <v>3449</v>
      </c>
      <c r="E302" s="1" t="s">
        <v>19</v>
      </c>
      <c r="F302" s="41">
        <v>45913.448553240742</v>
      </c>
      <c r="G302" s="41">
        <v>45913.448599537034</v>
      </c>
      <c r="H302" s="1">
        <v>1077425091</v>
      </c>
      <c r="I302" s="1" t="s">
        <v>3302</v>
      </c>
      <c r="J302" s="1" t="s">
        <v>3414</v>
      </c>
      <c r="K302" s="1" t="s">
        <v>15</v>
      </c>
      <c r="L302" s="1" t="s">
        <v>3303</v>
      </c>
      <c r="M302" s="1" t="s">
        <v>16</v>
      </c>
      <c r="N302" s="1" t="s">
        <v>20</v>
      </c>
      <c r="O302" s="1"/>
      <c r="P302" s="1" t="s">
        <v>17</v>
      </c>
      <c r="Q302" s="43">
        <v>45917</v>
      </c>
      <c r="R302" s="1"/>
      <c r="S302" s="1" t="s">
        <v>23</v>
      </c>
      <c r="T302" s="1" t="s">
        <v>3235</v>
      </c>
      <c r="U302" s="1" t="s">
        <v>17</v>
      </c>
      <c r="V302" s="1" t="s">
        <v>17</v>
      </c>
      <c r="W302" s="46">
        <f t="shared" si="49"/>
        <v>45917.448599537034</v>
      </c>
      <c r="X302" s="47">
        <f t="shared" si="41"/>
        <v>4</v>
      </c>
      <c r="Y302" s="47">
        <f t="shared" ca="1" si="42"/>
        <v>28.55140046296583</v>
      </c>
      <c r="Z302" s="47">
        <f t="shared" ca="1" si="43"/>
        <v>20</v>
      </c>
      <c r="AA302" s="47">
        <f t="shared" ca="1" si="44"/>
        <v>8.5514004629658302</v>
      </c>
      <c r="AB302" s="47">
        <f t="shared" ca="1" si="45"/>
        <v>20</v>
      </c>
      <c r="AC302" s="47">
        <f t="shared" ca="1" si="46"/>
        <v>16</v>
      </c>
      <c r="AD302" s="48">
        <f t="shared" ca="1" si="47"/>
        <v>-22.55140046296583</v>
      </c>
      <c r="AE302" s="42" t="str">
        <f t="shared" ca="1" si="48"/>
        <v>VENCIDO</v>
      </c>
    </row>
    <row r="303" spans="1:31" customFormat="1" ht="15" x14ac:dyDescent="0.25">
      <c r="A303" s="110">
        <v>23539067</v>
      </c>
      <c r="B303" s="39" t="e">
        <f>VLOOKUP(A303,[1]BASE!$A:$A,1,0)</f>
        <v>#N/A</v>
      </c>
      <c r="C303" s="39" t="e">
        <f>VLOOKUP(A303,'INGRESO DIARIO'!A:A,1,0)</f>
        <v>#N/A</v>
      </c>
      <c r="D303" s="40" t="s">
        <v>3453</v>
      </c>
      <c r="E303" s="1" t="s">
        <v>19</v>
      </c>
      <c r="F303" s="41">
        <v>45915.323611111111</v>
      </c>
      <c r="G303" s="41">
        <v>45915.323645833334</v>
      </c>
      <c r="H303" s="1">
        <v>43201305</v>
      </c>
      <c r="I303" s="1" t="s">
        <v>3313</v>
      </c>
      <c r="J303" s="1" t="s">
        <v>3418</v>
      </c>
      <c r="K303" s="1" t="s">
        <v>15</v>
      </c>
      <c r="L303" s="1" t="s">
        <v>3314</v>
      </c>
      <c r="M303" s="1" t="s">
        <v>16</v>
      </c>
      <c r="N303" s="1" t="s">
        <v>20</v>
      </c>
      <c r="O303" s="1"/>
      <c r="P303" s="1" t="s">
        <v>17</v>
      </c>
      <c r="Q303" s="43">
        <v>45917</v>
      </c>
      <c r="R303" s="1"/>
      <c r="S303" s="1" t="s">
        <v>23</v>
      </c>
      <c r="T303" s="1" t="s">
        <v>3715</v>
      </c>
      <c r="U303" s="1" t="s">
        <v>17</v>
      </c>
      <c r="V303" s="1" t="s">
        <v>17</v>
      </c>
      <c r="W303" s="46">
        <f t="shared" si="49"/>
        <v>45919.323645833334</v>
      </c>
      <c r="X303" s="47">
        <f t="shared" si="41"/>
        <v>4</v>
      </c>
      <c r="Y303" s="47">
        <f t="shared" ca="1" si="42"/>
        <v>26.676354166665988</v>
      </c>
      <c r="Z303" s="47">
        <f t="shared" ca="1" si="43"/>
        <v>20</v>
      </c>
      <c r="AA303" s="47">
        <f t="shared" ca="1" si="44"/>
        <v>6.6763541666659876</v>
      </c>
      <c r="AB303" s="47">
        <f t="shared" ca="1" si="45"/>
        <v>20</v>
      </c>
      <c r="AC303" s="47">
        <f t="shared" ca="1" si="46"/>
        <v>16</v>
      </c>
      <c r="AD303" s="48">
        <f t="shared" ca="1" si="47"/>
        <v>-20.676354166665988</v>
      </c>
      <c r="AE303" s="42" t="str">
        <f t="shared" ca="1" si="48"/>
        <v>VENCIDO</v>
      </c>
    </row>
    <row r="304" spans="1:31" customFormat="1" ht="15" x14ac:dyDescent="0.25">
      <c r="A304" s="110">
        <v>23534073</v>
      </c>
      <c r="B304" s="39" t="e">
        <f>VLOOKUP(A304,[1]BASE!$A:$A,1,0)</f>
        <v>#N/A</v>
      </c>
      <c r="C304" s="39" t="e">
        <f>VLOOKUP(A304,'INGRESO DIARIO'!A:A,1,0)</f>
        <v>#N/A</v>
      </c>
      <c r="D304" s="40" t="s">
        <v>3457</v>
      </c>
      <c r="E304" s="1" t="s">
        <v>19</v>
      </c>
      <c r="F304" s="41">
        <v>45908.699224537035</v>
      </c>
      <c r="G304" s="41">
        <v>45908.699444444443</v>
      </c>
      <c r="H304" s="1">
        <v>43618117</v>
      </c>
      <c r="I304" s="1" t="s">
        <v>3321</v>
      </c>
      <c r="J304" s="1" t="s">
        <v>3422</v>
      </c>
      <c r="K304" s="1" t="s">
        <v>15</v>
      </c>
      <c r="L304" s="1" t="s">
        <v>3322</v>
      </c>
      <c r="M304" s="1" t="s">
        <v>16</v>
      </c>
      <c r="N304" s="1" t="s">
        <v>26</v>
      </c>
      <c r="O304" s="1"/>
      <c r="P304" s="1" t="s">
        <v>17</v>
      </c>
      <c r="Q304" s="43">
        <v>45917</v>
      </c>
      <c r="R304" s="1"/>
      <c r="S304" s="1" t="s">
        <v>23</v>
      </c>
      <c r="T304" s="1" t="s">
        <v>3719</v>
      </c>
      <c r="U304" s="1" t="s">
        <v>17</v>
      </c>
      <c r="V304" s="1" t="s">
        <v>17</v>
      </c>
      <c r="W304" s="46">
        <f t="shared" si="49"/>
        <v>45912.699444444443</v>
      </c>
      <c r="X304" s="47">
        <f t="shared" si="41"/>
        <v>4</v>
      </c>
      <c r="Y304" s="47">
        <f t="shared" ca="1" si="42"/>
        <v>33.300555555557366</v>
      </c>
      <c r="Z304" s="47">
        <f t="shared" ca="1" si="43"/>
        <v>25</v>
      </c>
      <c r="AA304" s="47">
        <f t="shared" ca="1" si="44"/>
        <v>8.3005555555573665</v>
      </c>
      <c r="AB304" s="47">
        <f t="shared" ca="1" si="45"/>
        <v>25</v>
      </c>
      <c r="AC304" s="47">
        <f t="shared" ca="1" si="46"/>
        <v>21</v>
      </c>
      <c r="AD304" s="48">
        <f t="shared" ca="1" si="47"/>
        <v>-27.300555555557366</v>
      </c>
      <c r="AE304" s="42" t="str">
        <f t="shared" ca="1" si="48"/>
        <v>VENCIDO</v>
      </c>
    </row>
    <row r="305" spans="1:31" customFormat="1" ht="15" x14ac:dyDescent="0.25">
      <c r="A305" s="110">
        <v>23539307</v>
      </c>
      <c r="B305" s="39" t="e">
        <f>VLOOKUP(A305,[1]BASE!$A:$A,1,0)</f>
        <v>#N/A</v>
      </c>
      <c r="C305" s="39" t="e">
        <f>VLOOKUP(A305,'INGRESO DIARIO'!A:A,1,0)</f>
        <v>#N/A</v>
      </c>
      <c r="D305" s="40" t="s">
        <v>3464</v>
      </c>
      <c r="E305" s="1" t="s">
        <v>19</v>
      </c>
      <c r="F305" s="41">
        <v>45915.427662037036</v>
      </c>
      <c r="G305" s="41">
        <v>45915.42769675926</v>
      </c>
      <c r="H305" s="1">
        <v>70548557</v>
      </c>
      <c r="I305" s="1" t="s">
        <v>3347</v>
      </c>
      <c r="J305" s="1" t="s">
        <v>3430</v>
      </c>
      <c r="K305" s="1" t="s">
        <v>15</v>
      </c>
      <c r="L305" s="1" t="s">
        <v>3348</v>
      </c>
      <c r="M305" s="1" t="s">
        <v>16</v>
      </c>
      <c r="N305" s="1" t="s">
        <v>22</v>
      </c>
      <c r="O305" s="1"/>
      <c r="P305" s="1" t="s">
        <v>17</v>
      </c>
      <c r="Q305" s="43">
        <v>45917</v>
      </c>
      <c r="R305" s="1"/>
      <c r="S305" s="1" t="s">
        <v>23</v>
      </c>
      <c r="T305" s="1" t="s">
        <v>3732</v>
      </c>
      <c r="U305" s="1" t="s">
        <v>17</v>
      </c>
      <c r="V305" s="1" t="s">
        <v>475</v>
      </c>
      <c r="W305" s="46">
        <f t="shared" si="49"/>
        <v>45919.42769675926</v>
      </c>
      <c r="X305" s="47">
        <f t="shared" si="41"/>
        <v>4</v>
      </c>
      <c r="Y305" s="47">
        <f t="shared" ca="1" si="42"/>
        <v>26.572303240740439</v>
      </c>
      <c r="Z305" s="47">
        <f t="shared" ca="1" si="43"/>
        <v>20</v>
      </c>
      <c r="AA305" s="47">
        <f t="shared" ca="1" si="44"/>
        <v>6.5723032407404389</v>
      </c>
      <c r="AB305" s="47">
        <f t="shared" ca="1" si="45"/>
        <v>20</v>
      </c>
      <c r="AC305" s="47">
        <f t="shared" ca="1" si="46"/>
        <v>16</v>
      </c>
      <c r="AD305" s="48">
        <f t="shared" ca="1" si="47"/>
        <v>-20.572303240740439</v>
      </c>
      <c r="AE305" s="42" t="str">
        <f t="shared" ca="1" si="48"/>
        <v>VENCIDO</v>
      </c>
    </row>
    <row r="306" spans="1:31" customFormat="1" ht="15" x14ac:dyDescent="0.25">
      <c r="A306" s="110">
        <v>23539814</v>
      </c>
      <c r="B306" s="39" t="e">
        <f>VLOOKUP(A306,[1]BASE!$A:$A,1,0)</f>
        <v>#N/A</v>
      </c>
      <c r="C306" s="39" t="e">
        <f>VLOOKUP(A306,'INGRESO DIARIO'!A:A,1,0)</f>
        <v>#N/A</v>
      </c>
      <c r="D306" s="40" t="s">
        <v>3663</v>
      </c>
      <c r="E306" s="1" t="s">
        <v>19</v>
      </c>
      <c r="F306" s="41">
        <v>45915.669108796297</v>
      </c>
      <c r="G306" s="41">
        <v>45915.66914351852</v>
      </c>
      <c r="H306" s="1">
        <v>42841575</v>
      </c>
      <c r="I306" s="1" t="s">
        <v>3533</v>
      </c>
      <c r="J306" s="1" t="s">
        <v>3631</v>
      </c>
      <c r="K306" s="1" t="s">
        <v>15</v>
      </c>
      <c r="L306" s="1" t="s">
        <v>3534</v>
      </c>
      <c r="M306" s="1" t="s">
        <v>16</v>
      </c>
      <c r="N306" s="1" t="s">
        <v>20</v>
      </c>
      <c r="O306" s="1"/>
      <c r="P306" s="1"/>
      <c r="Q306" s="43">
        <v>45917</v>
      </c>
      <c r="R306" s="1"/>
      <c r="S306" s="1" t="s">
        <v>23</v>
      </c>
      <c r="T306" s="1" t="s">
        <v>3236</v>
      </c>
      <c r="U306" s="1" t="s">
        <v>17</v>
      </c>
      <c r="V306" s="1" t="s">
        <v>475</v>
      </c>
      <c r="W306" s="46">
        <f t="shared" si="49"/>
        <v>45919.66914351852</v>
      </c>
      <c r="X306" s="47">
        <f t="shared" si="41"/>
        <v>4</v>
      </c>
      <c r="Y306" s="47">
        <f t="shared" ca="1" si="42"/>
        <v>26.330856481479714</v>
      </c>
      <c r="Z306" s="47">
        <f t="shared" ca="1" si="43"/>
        <v>20</v>
      </c>
      <c r="AA306" s="47">
        <f t="shared" ca="1" si="44"/>
        <v>6.3308564814797137</v>
      </c>
      <c r="AB306" s="47">
        <f t="shared" ca="1" si="45"/>
        <v>20</v>
      </c>
      <c r="AC306" s="47">
        <f t="shared" ca="1" si="46"/>
        <v>16</v>
      </c>
      <c r="AD306" s="48">
        <f t="shared" ca="1" si="47"/>
        <v>-20.330856481479714</v>
      </c>
      <c r="AE306" s="42" t="str">
        <f t="shared" ca="1" si="48"/>
        <v>VENCIDO</v>
      </c>
    </row>
    <row r="307" spans="1:31" customFormat="1" ht="15" x14ac:dyDescent="0.25">
      <c r="A307" s="110">
        <v>23476859</v>
      </c>
      <c r="B307" s="39" t="e">
        <f>VLOOKUP(A307,[1]BASE!$A:$A,1,0)</f>
        <v>#N/A</v>
      </c>
      <c r="C307" s="39" t="e">
        <f>VLOOKUP(A307,'INGRESO DIARIO'!A:A,1,0)</f>
        <v>#N/A</v>
      </c>
      <c r="D307" s="40" t="s">
        <v>3664</v>
      </c>
      <c r="E307" s="1" t="s">
        <v>19</v>
      </c>
      <c r="F307" s="41">
        <v>45839.512488425928</v>
      </c>
      <c r="G307" s="41">
        <v>45916.593032407407</v>
      </c>
      <c r="H307" s="1">
        <v>1038409364</v>
      </c>
      <c r="I307" s="1" t="s">
        <v>3535</v>
      </c>
      <c r="J307" s="1" t="s">
        <v>3632</v>
      </c>
      <c r="K307" s="1" t="s">
        <v>15</v>
      </c>
      <c r="L307" s="1" t="s">
        <v>3536</v>
      </c>
      <c r="M307" s="1" t="s">
        <v>16</v>
      </c>
      <c r="N307" s="1" t="s">
        <v>20</v>
      </c>
      <c r="O307" s="1"/>
      <c r="P307" s="1"/>
      <c r="Q307" s="43">
        <v>45917</v>
      </c>
      <c r="R307" s="1"/>
      <c r="S307" s="1" t="s">
        <v>23</v>
      </c>
      <c r="T307" s="1" t="s">
        <v>3235</v>
      </c>
      <c r="U307" s="1" t="s">
        <v>17</v>
      </c>
      <c r="V307" s="1" t="s">
        <v>17</v>
      </c>
      <c r="W307" s="46">
        <f t="shared" si="49"/>
        <v>45920.593032407407</v>
      </c>
      <c r="X307" s="47">
        <f t="shared" si="41"/>
        <v>4</v>
      </c>
      <c r="Y307" s="47">
        <f t="shared" ca="1" si="42"/>
        <v>25.406967592592991</v>
      </c>
      <c r="Z307" s="47">
        <f t="shared" ca="1" si="43"/>
        <v>19</v>
      </c>
      <c r="AA307" s="47">
        <f t="shared" ca="1" si="44"/>
        <v>6.4069675925929914</v>
      </c>
      <c r="AB307" s="47">
        <f t="shared" ca="1" si="45"/>
        <v>19</v>
      </c>
      <c r="AC307" s="47">
        <f t="shared" ca="1" si="46"/>
        <v>15</v>
      </c>
      <c r="AD307" s="48">
        <f t="shared" ca="1" si="47"/>
        <v>-19.406967592592991</v>
      </c>
      <c r="AE307" s="42" t="str">
        <f t="shared" ca="1" si="48"/>
        <v>VENCIDO</v>
      </c>
    </row>
    <row r="308" spans="1:31" customFormat="1" ht="15" x14ac:dyDescent="0.25">
      <c r="A308" s="110">
        <v>23539844</v>
      </c>
      <c r="B308" s="39" t="e">
        <f>VLOOKUP(A308,[1]BASE!$A:$A,1,0)</f>
        <v>#N/A</v>
      </c>
      <c r="C308" s="39" t="e">
        <f>VLOOKUP(A308,'INGRESO DIARIO'!A:A,1,0)</f>
        <v>#N/A</v>
      </c>
      <c r="D308" s="40" t="s">
        <v>3665</v>
      </c>
      <c r="E308" s="1" t="s">
        <v>19</v>
      </c>
      <c r="F308" s="41">
        <v>45915.686238425929</v>
      </c>
      <c r="G308" s="41">
        <v>45915.686273148145</v>
      </c>
      <c r="H308" s="1">
        <v>1041146031</v>
      </c>
      <c r="I308" s="1" t="s">
        <v>796</v>
      </c>
      <c r="J308" s="1" t="s">
        <v>879</v>
      </c>
      <c r="K308" s="1" t="s">
        <v>15</v>
      </c>
      <c r="L308" s="1" t="s">
        <v>3537</v>
      </c>
      <c r="M308" s="1" t="s">
        <v>16</v>
      </c>
      <c r="N308" s="1" t="s">
        <v>20</v>
      </c>
      <c r="O308" s="1"/>
      <c r="P308" s="1"/>
      <c r="Q308" s="43">
        <v>45917</v>
      </c>
      <c r="R308" s="1"/>
      <c r="S308" s="1" t="s">
        <v>23</v>
      </c>
      <c r="T308" s="43" t="s">
        <v>3500</v>
      </c>
      <c r="U308" s="1" t="s">
        <v>17</v>
      </c>
      <c r="V308" s="1" t="s">
        <v>475</v>
      </c>
      <c r="W308" s="46">
        <f t="shared" si="49"/>
        <v>45919.686273148145</v>
      </c>
      <c r="X308" s="47">
        <f t="shared" si="41"/>
        <v>4</v>
      </c>
      <c r="Y308" s="47">
        <f t="shared" ca="1" si="42"/>
        <v>26.313726851854881</v>
      </c>
      <c r="Z308" s="47">
        <f t="shared" ca="1" si="43"/>
        <v>20</v>
      </c>
      <c r="AA308" s="47">
        <f t="shared" ca="1" si="44"/>
        <v>6.3137268518548808</v>
      </c>
      <c r="AB308" s="47">
        <f t="shared" ca="1" si="45"/>
        <v>20</v>
      </c>
      <c r="AC308" s="47">
        <f t="shared" ca="1" si="46"/>
        <v>16</v>
      </c>
      <c r="AD308" s="48">
        <f t="shared" ca="1" si="47"/>
        <v>-20.313726851854881</v>
      </c>
      <c r="AE308" s="42" t="str">
        <f t="shared" ca="1" si="48"/>
        <v>VENCIDO</v>
      </c>
    </row>
    <row r="309" spans="1:31" customFormat="1" ht="15" x14ac:dyDescent="0.25">
      <c r="A309" s="110">
        <v>23539785</v>
      </c>
      <c r="B309" s="39" t="e">
        <f>VLOOKUP(A309,[1]BASE!$A:$A,1,0)</f>
        <v>#N/A</v>
      </c>
      <c r="C309" s="39" t="e">
        <f>VLOOKUP(A309,'INGRESO DIARIO'!A:A,1,0)</f>
        <v>#N/A</v>
      </c>
      <c r="D309" s="40" t="s">
        <v>3667</v>
      </c>
      <c r="E309" s="1" t="s">
        <v>19</v>
      </c>
      <c r="F309" s="41">
        <v>45915.659629629627</v>
      </c>
      <c r="G309" s="41">
        <v>45915.65966435185</v>
      </c>
      <c r="H309" s="1">
        <v>98579507</v>
      </c>
      <c r="I309" s="1" t="s">
        <v>3540</v>
      </c>
      <c r="J309" s="1" t="s">
        <v>3634</v>
      </c>
      <c r="K309" s="1" t="s">
        <v>15</v>
      </c>
      <c r="L309" s="1" t="s">
        <v>3541</v>
      </c>
      <c r="M309" s="1" t="s">
        <v>16</v>
      </c>
      <c r="N309" s="1" t="s">
        <v>20</v>
      </c>
      <c r="O309" s="1"/>
      <c r="P309" s="1"/>
      <c r="Q309" s="43">
        <v>45917</v>
      </c>
      <c r="R309" s="1"/>
      <c r="S309" s="1" t="s">
        <v>23</v>
      </c>
      <c r="T309" s="1" t="s">
        <v>3717</v>
      </c>
      <c r="U309" s="1" t="s">
        <v>17</v>
      </c>
      <c r="V309" s="1" t="s">
        <v>17</v>
      </c>
      <c r="W309" s="46">
        <f t="shared" si="49"/>
        <v>45919.65966435185</v>
      </c>
      <c r="X309" s="47">
        <f t="shared" si="41"/>
        <v>4</v>
      </c>
      <c r="Y309" s="47">
        <f t="shared" ca="1" si="42"/>
        <v>26.340335648150358</v>
      </c>
      <c r="Z309" s="47">
        <f t="shared" ca="1" si="43"/>
        <v>20</v>
      </c>
      <c r="AA309" s="47">
        <f t="shared" ca="1" si="44"/>
        <v>6.3403356481503579</v>
      </c>
      <c r="AB309" s="47">
        <f t="shared" ca="1" si="45"/>
        <v>20</v>
      </c>
      <c r="AC309" s="47">
        <f t="shared" ca="1" si="46"/>
        <v>16</v>
      </c>
      <c r="AD309" s="48">
        <f t="shared" ca="1" si="47"/>
        <v>-20.340335648150358</v>
      </c>
      <c r="AE309" s="42" t="str">
        <f t="shared" ca="1" si="48"/>
        <v>VENCIDO</v>
      </c>
    </row>
    <row r="310" spans="1:31" customFormat="1" ht="15" x14ac:dyDescent="0.25">
      <c r="A310" s="110">
        <v>23539828</v>
      </c>
      <c r="B310" s="39" t="e">
        <f>VLOOKUP(A310,[1]BASE!$A:$A,1,0)</f>
        <v>#N/A</v>
      </c>
      <c r="C310" s="39" t="e">
        <f>VLOOKUP(A310,'INGRESO DIARIO'!A:A,1,0)</f>
        <v>#N/A</v>
      </c>
      <c r="D310" s="40" t="s">
        <v>3668</v>
      </c>
      <c r="E310" s="1" t="s">
        <v>19</v>
      </c>
      <c r="F310" s="41">
        <v>45915.678564814814</v>
      </c>
      <c r="G310" s="41">
        <v>45915.678587962961</v>
      </c>
      <c r="H310" s="1">
        <v>98579507</v>
      </c>
      <c r="I310" s="1" t="s">
        <v>3540</v>
      </c>
      <c r="J310" s="1" t="s">
        <v>3634</v>
      </c>
      <c r="K310" s="1" t="s">
        <v>15</v>
      </c>
      <c r="L310" s="1" t="s">
        <v>3542</v>
      </c>
      <c r="M310" s="1" t="s">
        <v>16</v>
      </c>
      <c r="N310" s="1" t="s">
        <v>20</v>
      </c>
      <c r="O310" s="1"/>
      <c r="P310" s="1"/>
      <c r="Q310" s="43">
        <v>45917</v>
      </c>
      <c r="R310" s="1"/>
      <c r="S310" s="1" t="s">
        <v>23</v>
      </c>
      <c r="T310" s="1" t="s">
        <v>3717</v>
      </c>
      <c r="U310" s="1" t="s">
        <v>17</v>
      </c>
      <c r="V310" s="1" t="s">
        <v>17</v>
      </c>
      <c r="W310" s="46">
        <f t="shared" si="49"/>
        <v>45919.678587962961</v>
      </c>
      <c r="X310" s="47">
        <f t="shared" si="41"/>
        <v>4</v>
      </c>
      <c r="Y310" s="47">
        <f t="shared" ca="1" si="42"/>
        <v>26.321412037039408</v>
      </c>
      <c r="Z310" s="47">
        <f t="shared" ca="1" si="43"/>
        <v>20</v>
      </c>
      <c r="AA310" s="47">
        <f t="shared" ca="1" si="44"/>
        <v>6.3214120370394085</v>
      </c>
      <c r="AB310" s="47">
        <f t="shared" ca="1" si="45"/>
        <v>20</v>
      </c>
      <c r="AC310" s="47">
        <f t="shared" ca="1" si="46"/>
        <v>16</v>
      </c>
      <c r="AD310" s="48">
        <f t="shared" ca="1" si="47"/>
        <v>-20.321412037039408</v>
      </c>
      <c r="AE310" s="42" t="str">
        <f t="shared" ca="1" si="48"/>
        <v>VENCIDO</v>
      </c>
    </row>
    <row r="311" spans="1:31" customFormat="1" ht="15" x14ac:dyDescent="0.25">
      <c r="A311" s="110">
        <v>23539973</v>
      </c>
      <c r="B311" s="39" t="e">
        <f>VLOOKUP(A311,[1]BASE!$A:$A,1,0)</f>
        <v>#N/A</v>
      </c>
      <c r="C311" s="39" t="e">
        <f>VLOOKUP(A311,'INGRESO DIARIO'!A:A,1,0)</f>
        <v>#N/A</v>
      </c>
      <c r="D311" s="1" t="s">
        <v>3543</v>
      </c>
      <c r="E311" s="1" t="s">
        <v>19</v>
      </c>
      <c r="F311" s="41">
        <v>45915.770162037035</v>
      </c>
      <c r="G311" s="41">
        <v>45915.770208333335</v>
      </c>
      <c r="H311" s="1">
        <v>1128442128</v>
      </c>
      <c r="I311" s="1" t="s">
        <v>3544</v>
      </c>
      <c r="J311" s="1" t="s">
        <v>3635</v>
      </c>
      <c r="K311" s="1" t="s">
        <v>15</v>
      </c>
      <c r="L311" s="1" t="s">
        <v>3545</v>
      </c>
      <c r="M311" s="1" t="s">
        <v>16</v>
      </c>
      <c r="N311" s="1" t="s">
        <v>20</v>
      </c>
      <c r="O311" s="1"/>
      <c r="P311" s="1"/>
      <c r="Q311" s="43">
        <v>45917</v>
      </c>
      <c r="R311" s="1"/>
      <c r="S311" s="1" t="s">
        <v>23</v>
      </c>
      <c r="T311" s="1" t="s">
        <v>3899</v>
      </c>
      <c r="U311" s="1" t="s">
        <v>17</v>
      </c>
      <c r="V311" s="1" t="s">
        <v>17</v>
      </c>
      <c r="W311" s="46">
        <f t="shared" ref="W311:W317" si="50">+IF(M311="RURAL",(G311+8),IF(M311="URBANA",(G311+4),""))</f>
        <v>45919.770208333335</v>
      </c>
      <c r="X311" s="47">
        <f t="shared" si="41"/>
        <v>4</v>
      </c>
      <c r="Y311" s="47">
        <f t="shared" ca="1" si="42"/>
        <v>26.229791666664823</v>
      </c>
      <c r="Z311" s="47">
        <f t="shared" ca="1" si="43"/>
        <v>20</v>
      </c>
      <c r="AA311" s="47">
        <f t="shared" ca="1" si="44"/>
        <v>6.2297916666648234</v>
      </c>
      <c r="AB311" s="47">
        <f t="shared" ca="1" si="45"/>
        <v>20</v>
      </c>
      <c r="AC311" s="47">
        <f t="shared" ca="1" si="46"/>
        <v>16</v>
      </c>
      <c r="AD311" s="48">
        <f t="shared" ca="1" si="47"/>
        <v>-20.229791666664823</v>
      </c>
      <c r="AE311" s="42" t="str">
        <f t="shared" ca="1" si="48"/>
        <v>VENCIDO</v>
      </c>
    </row>
    <row r="312" spans="1:31" customFormat="1" ht="15" x14ac:dyDescent="0.25">
      <c r="A312" s="110">
        <v>23540501</v>
      </c>
      <c r="B312" s="39" t="e">
        <f>VLOOKUP(A312,[1]BASE!$A:$A,1,0)</f>
        <v>#N/A</v>
      </c>
      <c r="C312" s="39" t="e">
        <f>VLOOKUP(A312,'INGRESO DIARIO'!A:A,1,0)</f>
        <v>#N/A</v>
      </c>
      <c r="D312" s="40" t="s">
        <v>3669</v>
      </c>
      <c r="E312" s="1" t="s">
        <v>19</v>
      </c>
      <c r="F312" s="41">
        <v>45916.412488425929</v>
      </c>
      <c r="G312" s="41">
        <v>45916.412523148145</v>
      </c>
      <c r="H312" s="1">
        <v>15906162</v>
      </c>
      <c r="I312" s="1" t="s">
        <v>3547</v>
      </c>
      <c r="J312" s="1" t="s">
        <v>3636</v>
      </c>
      <c r="K312" s="1" t="s">
        <v>15</v>
      </c>
      <c r="L312" s="1" t="s">
        <v>3548</v>
      </c>
      <c r="M312" s="1" t="s">
        <v>16</v>
      </c>
      <c r="N312" s="1" t="s">
        <v>20</v>
      </c>
      <c r="O312" s="1"/>
      <c r="P312" s="1"/>
      <c r="Q312" s="43">
        <v>45917</v>
      </c>
      <c r="R312" s="1"/>
      <c r="S312" s="1" t="s">
        <v>23</v>
      </c>
      <c r="T312" s="1" t="s">
        <v>3718</v>
      </c>
      <c r="U312" s="1" t="s">
        <v>17</v>
      </c>
      <c r="V312" s="1" t="s">
        <v>475</v>
      </c>
      <c r="W312" s="46">
        <f t="shared" si="50"/>
        <v>45920.412523148145</v>
      </c>
      <c r="X312" s="47">
        <f t="shared" si="41"/>
        <v>4</v>
      </c>
      <c r="Y312" s="47">
        <f t="shared" ca="1" si="42"/>
        <v>25.587476851855172</v>
      </c>
      <c r="Z312" s="47">
        <f t="shared" ca="1" si="43"/>
        <v>19</v>
      </c>
      <c r="AA312" s="47">
        <f t="shared" ca="1" si="44"/>
        <v>6.5874768518551718</v>
      </c>
      <c r="AB312" s="47">
        <f t="shared" ca="1" si="45"/>
        <v>19</v>
      </c>
      <c r="AC312" s="47">
        <f t="shared" ca="1" si="46"/>
        <v>15</v>
      </c>
      <c r="AD312" s="48">
        <f t="shared" ca="1" si="47"/>
        <v>-19.587476851855172</v>
      </c>
      <c r="AE312" s="42" t="str">
        <f t="shared" ca="1" si="48"/>
        <v>VENCIDO</v>
      </c>
    </row>
    <row r="313" spans="1:31" customFormat="1" ht="15" x14ac:dyDescent="0.25">
      <c r="A313" s="110">
        <v>23487133</v>
      </c>
      <c r="B313" s="39" t="e">
        <f>VLOOKUP(A313,[1]BASE!$A:$A,1,0)</f>
        <v>#N/A</v>
      </c>
      <c r="C313" s="39" t="e">
        <f>VLOOKUP(A313,'INGRESO DIARIO'!A:A,1,0)</f>
        <v>#N/A</v>
      </c>
      <c r="D313" s="40" t="s">
        <v>3680</v>
      </c>
      <c r="E313" s="1" t="s">
        <v>19</v>
      </c>
      <c r="F313" s="41">
        <v>45852.414930555555</v>
      </c>
      <c r="G313" s="41">
        <v>45916.43681712963</v>
      </c>
      <c r="H313" s="1">
        <v>82363732</v>
      </c>
      <c r="I313" s="1" t="s">
        <v>3577</v>
      </c>
      <c r="J313" s="1" t="s">
        <v>3646</v>
      </c>
      <c r="K313" s="1" t="s">
        <v>15</v>
      </c>
      <c r="L313" s="1" t="s">
        <v>3578</v>
      </c>
      <c r="M313" s="1" t="s">
        <v>16</v>
      </c>
      <c r="N313" s="1" t="s">
        <v>22</v>
      </c>
      <c r="O313" s="1"/>
      <c r="P313" s="1"/>
      <c r="Q313" s="43">
        <v>45917</v>
      </c>
      <c r="R313" s="1"/>
      <c r="S313" s="1" t="s">
        <v>23</v>
      </c>
      <c r="T313" s="1" t="s">
        <v>3909</v>
      </c>
      <c r="U313" s="1" t="s">
        <v>17</v>
      </c>
      <c r="V313" s="1" t="s">
        <v>17</v>
      </c>
      <c r="W313" s="46">
        <f t="shared" si="50"/>
        <v>45920.43681712963</v>
      </c>
      <c r="X313" s="47">
        <f t="shared" si="41"/>
        <v>4</v>
      </c>
      <c r="Y313" s="47">
        <f t="shared" ca="1" si="42"/>
        <v>25.563182870369928</v>
      </c>
      <c r="Z313" s="47">
        <f t="shared" ca="1" si="43"/>
        <v>19</v>
      </c>
      <c r="AA313" s="47">
        <f t="shared" ca="1" si="44"/>
        <v>6.5631828703699284</v>
      </c>
      <c r="AB313" s="47">
        <f t="shared" ca="1" si="45"/>
        <v>19</v>
      </c>
      <c r="AC313" s="47">
        <f t="shared" ca="1" si="46"/>
        <v>15</v>
      </c>
      <c r="AD313" s="48">
        <f t="shared" ca="1" si="47"/>
        <v>-19.563182870369928</v>
      </c>
      <c r="AE313" s="42" t="str">
        <f t="shared" ca="1" si="48"/>
        <v>VENCIDO</v>
      </c>
    </row>
    <row r="314" spans="1:31" customFormat="1" ht="15" x14ac:dyDescent="0.25">
      <c r="A314" s="110">
        <v>23540514</v>
      </c>
      <c r="B314" s="39" t="e">
        <f>VLOOKUP(A314,[1]BASE!$A:$A,1,0)</f>
        <v>#N/A</v>
      </c>
      <c r="C314" s="39">
        <f>VLOOKUP(A314,'INGRESO DIARIO'!A:A,1,0)</f>
        <v>23540514</v>
      </c>
      <c r="D314" s="1" t="s">
        <v>3608</v>
      </c>
      <c r="E314" s="1" t="s">
        <v>19</v>
      </c>
      <c r="F314" s="41">
        <v>45916.417662037034</v>
      </c>
      <c r="G314" s="41">
        <v>45923.432997685188</v>
      </c>
      <c r="H314" s="1">
        <v>1039100317</v>
      </c>
      <c r="I314" s="1" t="s">
        <v>3609</v>
      </c>
      <c r="J314" s="1" t="s">
        <v>3654</v>
      </c>
      <c r="K314" s="1" t="s">
        <v>15</v>
      </c>
      <c r="L314" s="1" t="s">
        <v>3610</v>
      </c>
      <c r="M314" s="1" t="s">
        <v>18</v>
      </c>
      <c r="N314" s="1" t="s">
        <v>22</v>
      </c>
      <c r="O314" s="1"/>
      <c r="P314" s="1"/>
      <c r="Q314" s="43">
        <v>45917</v>
      </c>
      <c r="R314" s="1"/>
      <c r="S314" s="1"/>
      <c r="T314" s="43" t="s">
        <v>3892</v>
      </c>
      <c r="U314" s="1" t="s">
        <v>17</v>
      </c>
      <c r="V314" s="1" t="s">
        <v>17</v>
      </c>
      <c r="W314" s="46">
        <f t="shared" si="50"/>
        <v>45931.432997685188</v>
      </c>
      <c r="X314" s="47">
        <f t="shared" si="41"/>
        <v>8</v>
      </c>
      <c r="Y314" s="47">
        <f t="shared" ca="1" si="42"/>
        <v>18.567002314812271</v>
      </c>
      <c r="Z314" s="47">
        <f t="shared" ca="1" si="43"/>
        <v>14</v>
      </c>
      <c r="AA314" s="47">
        <f t="shared" ca="1" si="44"/>
        <v>4.5670023148122709</v>
      </c>
      <c r="AB314" s="47">
        <f t="shared" ca="1" si="45"/>
        <v>14</v>
      </c>
      <c r="AC314" s="47">
        <f t="shared" ca="1" si="46"/>
        <v>6</v>
      </c>
      <c r="AD314" s="48">
        <f t="shared" ca="1" si="47"/>
        <v>-8.5670023148122709</v>
      </c>
      <c r="AE314" s="42" t="str">
        <f t="shared" ca="1" si="48"/>
        <v>VENCIDO</v>
      </c>
    </row>
    <row r="315" spans="1:31" customFormat="1" ht="15" x14ac:dyDescent="0.25">
      <c r="A315" s="110">
        <v>23540776</v>
      </c>
      <c r="B315" s="39" t="e">
        <f>VLOOKUP(A315,[1]BASE!$A:$A,1,0)</f>
        <v>#N/A</v>
      </c>
      <c r="C315" s="39" t="e">
        <f>VLOOKUP(A315,'INGRESO DIARIO'!A:A,1,0)</f>
        <v>#N/A</v>
      </c>
      <c r="D315" s="1" t="s">
        <v>3611</v>
      </c>
      <c r="E315" s="1" t="s">
        <v>19</v>
      </c>
      <c r="F315" s="41">
        <v>45916.517928240741</v>
      </c>
      <c r="G315" s="41">
        <v>45916.518645833334</v>
      </c>
      <c r="H315" s="1">
        <v>1128474379</v>
      </c>
      <c r="I315" s="1" t="s">
        <v>3612</v>
      </c>
      <c r="J315" s="1" t="s">
        <v>3655</v>
      </c>
      <c r="K315" s="1" t="s">
        <v>15</v>
      </c>
      <c r="L315" s="1" t="s">
        <v>3613</v>
      </c>
      <c r="M315" s="1" t="s">
        <v>18</v>
      </c>
      <c r="N315" s="1" t="s">
        <v>22</v>
      </c>
      <c r="O315" s="1"/>
      <c r="P315" s="1"/>
      <c r="Q315" s="43">
        <v>45917</v>
      </c>
      <c r="R315" s="1"/>
      <c r="S315" s="1" t="s">
        <v>23</v>
      </c>
      <c r="T315" s="1" t="s">
        <v>3891</v>
      </c>
      <c r="U315" s="1" t="s">
        <v>17</v>
      </c>
      <c r="V315" s="1" t="s">
        <v>17</v>
      </c>
      <c r="W315" s="46">
        <f t="shared" si="50"/>
        <v>45924.518645833334</v>
      </c>
      <c r="X315" s="47">
        <f t="shared" si="41"/>
        <v>8</v>
      </c>
      <c r="Y315" s="47">
        <f t="shared" ca="1" si="42"/>
        <v>25.481354166666279</v>
      </c>
      <c r="Z315" s="47">
        <f t="shared" ca="1" si="43"/>
        <v>19</v>
      </c>
      <c r="AA315" s="47">
        <f t="shared" ca="1" si="44"/>
        <v>6.4813541666662786</v>
      </c>
      <c r="AB315" s="47">
        <f t="shared" ca="1" si="45"/>
        <v>19</v>
      </c>
      <c r="AC315" s="47">
        <f t="shared" ca="1" si="46"/>
        <v>11</v>
      </c>
      <c r="AD315" s="48">
        <f t="shared" ca="1" si="47"/>
        <v>-15.481354166666279</v>
      </c>
      <c r="AE315" s="42" t="str">
        <f t="shared" ca="1" si="48"/>
        <v>VENCIDO</v>
      </c>
    </row>
    <row r="316" spans="1:31" customFormat="1" ht="15" x14ac:dyDescent="0.25">
      <c r="A316" s="126">
        <v>23428578</v>
      </c>
      <c r="B316" s="128" t="e">
        <f>VLOOKUP(A316,[1]BASE!$A:$A,1,0)</f>
        <v>#N/A</v>
      </c>
      <c r="C316" s="128" t="e">
        <f>VLOOKUP(A316,'INGRESO DIARIO'!A:A,1,0)</f>
        <v>#N/A</v>
      </c>
      <c r="D316" s="136" t="s">
        <v>3074</v>
      </c>
      <c r="E316" s="129" t="s">
        <v>412</v>
      </c>
      <c r="F316" s="130">
        <v>45894.371574074074</v>
      </c>
      <c r="G316" s="130">
        <v>45901.906574074077</v>
      </c>
      <c r="H316" s="129">
        <v>1036630500</v>
      </c>
      <c r="I316" s="129" t="s">
        <v>1432</v>
      </c>
      <c r="J316" s="129" t="s">
        <v>2719</v>
      </c>
      <c r="K316" s="129" t="s">
        <v>15</v>
      </c>
      <c r="L316" s="129" t="s">
        <v>1437</v>
      </c>
      <c r="M316" s="129" t="s">
        <v>16</v>
      </c>
      <c r="N316" s="129" t="s">
        <v>26</v>
      </c>
      <c r="O316" s="129"/>
      <c r="P316" s="129" t="s">
        <v>25</v>
      </c>
      <c r="Q316" s="132">
        <v>45917</v>
      </c>
      <c r="R316" s="129"/>
      <c r="S316" s="129" t="s">
        <v>753</v>
      </c>
      <c r="T316" s="129" t="s">
        <v>3221</v>
      </c>
      <c r="U316" s="129"/>
      <c r="V316" s="129"/>
      <c r="W316" s="133">
        <f t="shared" si="50"/>
        <v>45905.906574074077</v>
      </c>
      <c r="X316" s="134">
        <f t="shared" si="41"/>
        <v>4</v>
      </c>
      <c r="Y316" s="134">
        <f t="shared" ca="1" si="42"/>
        <v>40.093425925922929</v>
      </c>
      <c r="Z316" s="134">
        <f t="shared" ca="1" si="43"/>
        <v>30</v>
      </c>
      <c r="AA316" s="134">
        <f t="shared" ca="1" si="44"/>
        <v>10.093425925922929</v>
      </c>
      <c r="AB316" s="134">
        <f t="shared" ca="1" si="45"/>
        <v>30</v>
      </c>
      <c r="AC316" s="134">
        <f t="shared" ca="1" si="46"/>
        <v>26</v>
      </c>
      <c r="AD316" s="135">
        <f t="shared" ca="1" si="47"/>
        <v>-34.093425925922929</v>
      </c>
      <c r="AE316" s="127" t="str">
        <f t="shared" si="48"/>
        <v>EJECUTADO</v>
      </c>
    </row>
    <row r="317" spans="1:31" customFormat="1" ht="15" x14ac:dyDescent="0.25">
      <c r="A317" s="126">
        <v>23521745</v>
      </c>
      <c r="B317" s="128" t="e">
        <f>VLOOKUP(A317,[1]BASE!$A:$A,1,0)</f>
        <v>#N/A</v>
      </c>
      <c r="C317" s="128" t="e">
        <f>VLOOKUP(A317,'INGRESO DIARIO'!A:A,1,0)</f>
        <v>#N/A</v>
      </c>
      <c r="D317" s="136" t="s">
        <v>3119</v>
      </c>
      <c r="E317" s="129" t="s">
        <v>412</v>
      </c>
      <c r="F317" s="130">
        <v>45894.638807870368</v>
      </c>
      <c r="G317" s="130">
        <v>45901.906944444447</v>
      </c>
      <c r="H317" s="129">
        <v>43038106</v>
      </c>
      <c r="I317" s="129" t="s">
        <v>2087</v>
      </c>
      <c r="J317" s="129" t="s">
        <v>3226</v>
      </c>
      <c r="K317" s="129" t="s">
        <v>15</v>
      </c>
      <c r="L317" s="129" t="s">
        <v>2091</v>
      </c>
      <c r="M317" s="129" t="s">
        <v>16</v>
      </c>
      <c r="N317" s="129" t="s">
        <v>26</v>
      </c>
      <c r="O317" s="129"/>
      <c r="P317" s="129" t="s">
        <v>25</v>
      </c>
      <c r="Q317" s="132">
        <v>45917</v>
      </c>
      <c r="R317" s="129"/>
      <c r="S317" s="129" t="s">
        <v>753</v>
      </c>
      <c r="T317" s="129" t="s">
        <v>3225</v>
      </c>
      <c r="U317" s="129"/>
      <c r="V317" s="129"/>
      <c r="W317" s="133">
        <f t="shared" si="50"/>
        <v>45905.906944444447</v>
      </c>
      <c r="X317" s="134">
        <f t="shared" si="41"/>
        <v>4</v>
      </c>
      <c r="Y317" s="134">
        <f t="shared" ca="1" si="42"/>
        <v>40.093055555553292</v>
      </c>
      <c r="Z317" s="134">
        <f t="shared" ca="1" si="43"/>
        <v>30</v>
      </c>
      <c r="AA317" s="134">
        <f t="shared" ca="1" si="44"/>
        <v>10.093055555553292</v>
      </c>
      <c r="AB317" s="134">
        <f t="shared" ca="1" si="45"/>
        <v>30</v>
      </c>
      <c r="AC317" s="134">
        <f t="shared" ca="1" si="46"/>
        <v>26</v>
      </c>
      <c r="AD317" s="135">
        <f t="shared" ca="1" si="47"/>
        <v>-34.093055555553292</v>
      </c>
      <c r="AE317" s="127" t="str">
        <f t="shared" si="48"/>
        <v>EJECUTADO</v>
      </c>
    </row>
    <row r="318" spans="1:31" customFormat="1" ht="15" x14ac:dyDescent="0.25">
      <c r="A318" s="126">
        <v>23522594</v>
      </c>
      <c r="B318" s="128" t="e">
        <f>VLOOKUP(A318,[1]BASE!$A:$A,1,0)</f>
        <v>#N/A</v>
      </c>
      <c r="C318" s="128" t="e">
        <f>VLOOKUP(A318,'INGRESO DIARIO'!A:A,1,0)</f>
        <v>#N/A</v>
      </c>
      <c r="D318" s="136" t="s">
        <v>3122</v>
      </c>
      <c r="E318" s="129" t="s">
        <v>412</v>
      </c>
      <c r="F318" s="130">
        <v>45895.389560185184</v>
      </c>
      <c r="G318" s="130">
        <v>45901.906886574077</v>
      </c>
      <c r="H318" s="129">
        <v>1001469504</v>
      </c>
      <c r="I318" s="129" t="s">
        <v>2110</v>
      </c>
      <c r="J318" s="129" t="s">
        <v>2833</v>
      </c>
      <c r="K318" s="129" t="s">
        <v>15</v>
      </c>
      <c r="L318" s="129" t="s">
        <v>2114</v>
      </c>
      <c r="M318" s="129" t="s">
        <v>16</v>
      </c>
      <c r="N318" s="129" t="s">
        <v>26</v>
      </c>
      <c r="O318" s="129"/>
      <c r="P318" s="129" t="s">
        <v>25</v>
      </c>
      <c r="Q318" s="132">
        <v>45917</v>
      </c>
      <c r="R318" s="129"/>
      <c r="S318" s="129" t="s">
        <v>753</v>
      </c>
      <c r="T318" s="129" t="s">
        <v>25</v>
      </c>
      <c r="U318" s="132">
        <v>45917</v>
      </c>
      <c r="V318" s="129"/>
      <c r="W318" s="129" t="s">
        <v>753</v>
      </c>
      <c r="X318" s="134">
        <f t="shared" si="41"/>
        <v>4</v>
      </c>
      <c r="Y318" s="134">
        <f t="shared" ca="1" si="42"/>
        <v>40.093113425922638</v>
      </c>
      <c r="Z318" s="134">
        <f t="shared" ca="1" si="43"/>
        <v>30</v>
      </c>
      <c r="AA318" s="134">
        <f t="shared" ca="1" si="44"/>
        <v>10.093113425922638</v>
      </c>
      <c r="AB318" s="134">
        <f t="shared" ca="1" si="45"/>
        <v>30</v>
      </c>
      <c r="AC318" s="134">
        <f t="shared" ca="1" si="46"/>
        <v>26</v>
      </c>
      <c r="AD318" s="135" t="e">
        <f t="shared" ca="1" si="47"/>
        <v>#VALUE!</v>
      </c>
      <c r="AE318" s="127" t="str">
        <f t="shared" si="48"/>
        <v>EJECUTADO</v>
      </c>
    </row>
    <row r="319" spans="1:31" customFormat="1" ht="15" x14ac:dyDescent="0.25">
      <c r="A319" s="110">
        <v>23355646</v>
      </c>
      <c r="B319" s="39" t="e">
        <f>VLOOKUP(A319,[1]BASE!$A:$A,1,0)</f>
        <v>#N/A</v>
      </c>
      <c r="C319" s="39" t="e">
        <f>VLOOKUP(A319,'INGRESO DIARIO'!A:A,1,0)</f>
        <v>#N/A</v>
      </c>
      <c r="D319" s="1" t="s">
        <v>3026</v>
      </c>
      <c r="E319" s="1" t="s">
        <v>19</v>
      </c>
      <c r="F319" s="41">
        <v>45699.339467592596</v>
      </c>
      <c r="G319" s="41">
        <v>45860.595104166663</v>
      </c>
      <c r="H319" s="1">
        <v>8127870</v>
      </c>
      <c r="I319" s="1" t="s">
        <v>3027</v>
      </c>
      <c r="J319" s="1" t="s">
        <v>3053</v>
      </c>
      <c r="K319" s="1" t="s">
        <v>15</v>
      </c>
      <c r="L319" s="1" t="s">
        <v>3028</v>
      </c>
      <c r="M319" s="1" t="s">
        <v>18</v>
      </c>
      <c r="N319" s="1" t="s">
        <v>22</v>
      </c>
      <c r="O319" s="1"/>
      <c r="P319" s="1" t="s">
        <v>3251</v>
      </c>
      <c r="Q319" s="43">
        <v>45917</v>
      </c>
      <c r="R319" s="1"/>
      <c r="S319" s="1" t="s">
        <v>753</v>
      </c>
      <c r="T319" s="1" t="s">
        <v>3692</v>
      </c>
      <c r="U319" s="1"/>
      <c r="V319" s="1"/>
      <c r="W319" s="46">
        <f t="shared" ref="W319:W382" si="51">+IF(M319="RURAL",(G319+8),IF(M319="URBANA",(G319+4),""))</f>
        <v>45868.595104166663</v>
      </c>
      <c r="X319" s="47">
        <f t="shared" si="41"/>
        <v>8</v>
      </c>
      <c r="Y319" s="47">
        <f t="shared" ca="1" si="42"/>
        <v>81.404895833336923</v>
      </c>
      <c r="Z319" s="47">
        <f t="shared" ca="1" si="43"/>
        <v>59</v>
      </c>
      <c r="AA319" s="47">
        <f t="shared" ca="1" si="44"/>
        <v>22.404895833336923</v>
      </c>
      <c r="AB319" s="47">
        <f t="shared" ca="1" si="45"/>
        <v>59</v>
      </c>
      <c r="AC319" s="47">
        <f t="shared" ca="1" si="46"/>
        <v>51</v>
      </c>
      <c r="AD319" s="48">
        <f t="shared" ca="1" si="47"/>
        <v>-71.404895833336923</v>
      </c>
      <c r="AE319" s="42" t="str">
        <f t="shared" si="48"/>
        <v>EJECUTADO</v>
      </c>
    </row>
    <row r="320" spans="1:31" customFormat="1" ht="15" x14ac:dyDescent="0.25">
      <c r="A320" s="126">
        <v>23488440</v>
      </c>
      <c r="B320" s="128" t="e">
        <f>VLOOKUP(A320,[1]BASE!$A:$A,1,0)</f>
        <v>#N/A</v>
      </c>
      <c r="C320" s="128" t="e">
        <f>VLOOKUP(A320,'INGRESO DIARIO'!A:A,1,0)</f>
        <v>#N/A</v>
      </c>
      <c r="D320" s="129" t="s">
        <v>1530</v>
      </c>
      <c r="E320" s="129" t="s">
        <v>19</v>
      </c>
      <c r="F320" s="130">
        <v>45875.703310185185</v>
      </c>
      <c r="G320" s="130">
        <v>45901.90697916667</v>
      </c>
      <c r="H320" s="129">
        <v>10876650</v>
      </c>
      <c r="I320" s="129" t="s">
        <v>1528</v>
      </c>
      <c r="J320" s="129" t="s">
        <v>3474</v>
      </c>
      <c r="K320" s="129" t="s">
        <v>15</v>
      </c>
      <c r="L320" s="129" t="s">
        <v>1532</v>
      </c>
      <c r="M320" s="129" t="s">
        <v>18</v>
      </c>
      <c r="N320" s="129" t="s">
        <v>22</v>
      </c>
      <c r="O320" s="129"/>
      <c r="P320" s="129" t="s">
        <v>3251</v>
      </c>
      <c r="Q320" s="132">
        <v>45917</v>
      </c>
      <c r="R320" s="129"/>
      <c r="S320" s="129" t="s">
        <v>753</v>
      </c>
      <c r="T320" s="129" t="s">
        <v>3473</v>
      </c>
      <c r="U320" s="129"/>
      <c r="V320" s="129"/>
      <c r="W320" s="133">
        <f t="shared" si="51"/>
        <v>45909.90697916667</v>
      </c>
      <c r="X320" s="134">
        <f t="shared" si="41"/>
        <v>8</v>
      </c>
      <c r="Y320" s="134">
        <f t="shared" ca="1" si="42"/>
        <v>40.093020833330229</v>
      </c>
      <c r="Z320" s="134">
        <f t="shared" ca="1" si="43"/>
        <v>30</v>
      </c>
      <c r="AA320" s="134">
        <f t="shared" ca="1" si="44"/>
        <v>10.093020833330229</v>
      </c>
      <c r="AB320" s="134">
        <f t="shared" ca="1" si="45"/>
        <v>30</v>
      </c>
      <c r="AC320" s="134">
        <f t="shared" ca="1" si="46"/>
        <v>22</v>
      </c>
      <c r="AD320" s="135">
        <f t="shared" ca="1" si="47"/>
        <v>-30.093020833330229</v>
      </c>
      <c r="AE320" s="127" t="str">
        <f t="shared" si="48"/>
        <v>EJECUTADO</v>
      </c>
    </row>
    <row r="321" spans="1:31" customFormat="1" ht="15" x14ac:dyDescent="0.25">
      <c r="A321" s="110">
        <v>23498374</v>
      </c>
      <c r="B321" s="39" t="e">
        <f>VLOOKUP(A321,[1]BASE!$A:$A,1,0)</f>
        <v>#N/A</v>
      </c>
      <c r="C321" s="39" t="e">
        <f>VLOOKUP(A321,'INGRESO DIARIO'!A:A,1,0)</f>
        <v>#N/A</v>
      </c>
      <c r="D321" s="1" t="s">
        <v>3029</v>
      </c>
      <c r="E321" s="1" t="s">
        <v>19</v>
      </c>
      <c r="F321" s="41">
        <v>45866.400972222225</v>
      </c>
      <c r="G321" s="41">
        <v>45911.812962962962</v>
      </c>
      <c r="H321" s="1">
        <v>32183821</v>
      </c>
      <c r="I321" s="1" t="s">
        <v>3030</v>
      </c>
      <c r="J321" s="1" t="s">
        <v>3054</v>
      </c>
      <c r="K321" s="1" t="s">
        <v>15</v>
      </c>
      <c r="L321" s="1" t="s">
        <v>3031</v>
      </c>
      <c r="M321" s="1" t="s">
        <v>18</v>
      </c>
      <c r="N321" s="1" t="s">
        <v>22</v>
      </c>
      <c r="O321" s="1"/>
      <c r="P321" s="1" t="s">
        <v>3251</v>
      </c>
      <c r="Q321" s="43">
        <v>45917</v>
      </c>
      <c r="R321" s="1"/>
      <c r="S321" s="1" t="s">
        <v>753</v>
      </c>
      <c r="T321" s="1" t="s">
        <v>3468</v>
      </c>
      <c r="U321" s="1"/>
      <c r="V321" s="1"/>
      <c r="W321" s="46">
        <f t="shared" si="51"/>
        <v>45919.812962962962</v>
      </c>
      <c r="X321" s="47">
        <f t="shared" si="41"/>
        <v>8</v>
      </c>
      <c r="Y321" s="47">
        <f t="shared" ca="1" si="42"/>
        <v>30.187037037037953</v>
      </c>
      <c r="Z321" s="47">
        <f t="shared" ca="1" si="43"/>
        <v>22</v>
      </c>
      <c r="AA321" s="47">
        <f t="shared" ca="1" si="44"/>
        <v>8.1870370370379533</v>
      </c>
      <c r="AB321" s="47">
        <f t="shared" ca="1" si="45"/>
        <v>22</v>
      </c>
      <c r="AC321" s="47">
        <f t="shared" ca="1" si="46"/>
        <v>14</v>
      </c>
      <c r="AD321" s="48">
        <f t="shared" ca="1" si="47"/>
        <v>-20.187037037037953</v>
      </c>
      <c r="AE321" s="42" t="str">
        <f t="shared" si="48"/>
        <v>EJECUTADO</v>
      </c>
    </row>
    <row r="322" spans="1:31" customFormat="1" ht="15" x14ac:dyDescent="0.25">
      <c r="A322" s="110">
        <v>23533955</v>
      </c>
      <c r="B322" s="39" t="e">
        <f>VLOOKUP(A322,[1]BASE!$A:$A,1,0)</f>
        <v>#N/A</v>
      </c>
      <c r="C322" s="39" t="e">
        <f>VLOOKUP(A322,'INGRESO DIARIO'!A:A,1,0)</f>
        <v>#N/A</v>
      </c>
      <c r="D322" s="40" t="s">
        <v>927</v>
      </c>
      <c r="E322" s="1" t="s">
        <v>19</v>
      </c>
      <c r="F322" s="41">
        <v>45908.644282407404</v>
      </c>
      <c r="G322" s="41">
        <v>45908.644305555557</v>
      </c>
      <c r="H322" s="1">
        <v>1037615326</v>
      </c>
      <c r="I322" s="1" t="s">
        <v>820</v>
      </c>
      <c r="J322" s="1" t="s">
        <v>890</v>
      </c>
      <c r="K322" s="1" t="s">
        <v>15</v>
      </c>
      <c r="L322" s="1" t="s">
        <v>821</v>
      </c>
      <c r="M322" s="1" t="s">
        <v>16</v>
      </c>
      <c r="N322" s="1" t="s">
        <v>22</v>
      </c>
      <c r="O322" s="1"/>
      <c r="P322" s="1" t="s">
        <v>66</v>
      </c>
      <c r="Q322" s="43">
        <v>45917</v>
      </c>
      <c r="R322" s="1"/>
      <c r="S322" s="1" t="s">
        <v>753</v>
      </c>
      <c r="T322" s="1" t="s">
        <v>3482</v>
      </c>
      <c r="U322" s="1" t="s">
        <v>17</v>
      </c>
      <c r="V322" s="1" t="s">
        <v>17</v>
      </c>
      <c r="W322" s="46">
        <f t="shared" si="51"/>
        <v>45912.644305555557</v>
      </c>
      <c r="X322" s="47">
        <f t="shared" ref="X322:X385" si="52">+IF(M322="URBANA",4,IF(M322="RURAL",8,0))</f>
        <v>4</v>
      </c>
      <c r="Y322" s="47">
        <f t="shared" ref="Y322:Y385" ca="1" si="53">+TODAY()-G322+1</f>
        <v>33.355694444442634</v>
      </c>
      <c r="Z322" s="47">
        <f t="shared" ref="Z322:Z385" ca="1" si="54">+NETWORKDAYS.INTL(G322,NOW(),1)-MOD(H322,1)</f>
        <v>25</v>
      </c>
      <c r="AA322" s="47">
        <f t="shared" ref="AA322:AA385" ca="1" si="55">+Y322-Z322</f>
        <v>8.3556944444426335</v>
      </c>
      <c r="AB322" s="47">
        <f t="shared" ref="AB322:AB385" ca="1" si="56">+(((TODAY()-G322)+1)-AA322)</f>
        <v>25</v>
      </c>
      <c r="AC322" s="47">
        <f t="shared" ref="AC322:AC385" ca="1" si="57">+AB322-X322</f>
        <v>21</v>
      </c>
      <c r="AD322" s="48">
        <f t="shared" ref="AD322:AD385" ca="1" si="58">IF(W322&lt;&gt;0,+W322-TODAY()+1,"")</f>
        <v>-27.355694444442634</v>
      </c>
      <c r="AE322" s="42" t="str">
        <f t="shared" ref="AE322:AE329" si="59">IF(S322&lt;&gt;"OK",IF(AC322&gt;=0,"VENCIDO",IF(AND(AC322&lt;0,AC322&gt;=-2.1),"ALERTA","A TIEMPO")),"EJECUTADO")</f>
        <v>EJECUTADO</v>
      </c>
    </row>
    <row r="323" spans="1:31" customFormat="1" ht="15" x14ac:dyDescent="0.25">
      <c r="A323" s="110">
        <v>23531202</v>
      </c>
      <c r="B323" s="39" t="e">
        <f>VLOOKUP(A323,[1]BASE!$A:$A,1,0)</f>
        <v>#N/A</v>
      </c>
      <c r="C323" s="39" t="e">
        <f>VLOOKUP(A323,'INGRESO DIARIO'!A:A,1,0)</f>
        <v>#N/A</v>
      </c>
      <c r="D323" s="40" t="s">
        <v>405</v>
      </c>
      <c r="E323" s="1" t="s">
        <v>19</v>
      </c>
      <c r="F323" s="41">
        <v>45904.367731481485</v>
      </c>
      <c r="G323" s="41">
        <v>45904.367789351854</v>
      </c>
      <c r="H323" s="1">
        <v>1002656681</v>
      </c>
      <c r="I323" s="1" t="s">
        <v>262</v>
      </c>
      <c r="J323" s="1" t="s">
        <v>348</v>
      </c>
      <c r="K323" s="1" t="s">
        <v>15</v>
      </c>
      <c r="L323" s="1" t="s">
        <v>263</v>
      </c>
      <c r="M323" s="1" t="s">
        <v>16</v>
      </c>
      <c r="N323" s="1" t="s">
        <v>22</v>
      </c>
      <c r="O323" s="1"/>
      <c r="P323" s="1" t="s">
        <v>66</v>
      </c>
      <c r="Q323" s="43">
        <v>45917</v>
      </c>
      <c r="R323" s="1"/>
      <c r="S323" s="1" t="s">
        <v>753</v>
      </c>
      <c r="T323" s="1" t="s">
        <v>599</v>
      </c>
      <c r="U323" s="1"/>
      <c r="V323" s="1"/>
      <c r="W323" s="46">
        <f t="shared" si="51"/>
        <v>45908.367789351854</v>
      </c>
      <c r="X323" s="47">
        <f t="shared" si="52"/>
        <v>4</v>
      </c>
      <c r="Y323" s="47">
        <f t="shared" ca="1" si="53"/>
        <v>37.632210648145701</v>
      </c>
      <c r="Z323" s="47">
        <f t="shared" ca="1" si="54"/>
        <v>27</v>
      </c>
      <c r="AA323" s="47">
        <f t="shared" ca="1" si="55"/>
        <v>10.632210648145701</v>
      </c>
      <c r="AB323" s="47">
        <f t="shared" ca="1" si="56"/>
        <v>27</v>
      </c>
      <c r="AC323" s="47">
        <f t="shared" ca="1" si="57"/>
        <v>23</v>
      </c>
      <c r="AD323" s="48">
        <f t="shared" ca="1" si="58"/>
        <v>-31.632210648145701</v>
      </c>
      <c r="AE323" s="42" t="str">
        <f t="shared" si="59"/>
        <v>EJECUTADO</v>
      </c>
    </row>
    <row r="324" spans="1:31" customFormat="1" ht="15" x14ac:dyDescent="0.25">
      <c r="A324" s="110">
        <v>23534797</v>
      </c>
      <c r="B324" s="39" t="e">
        <f>VLOOKUP(A324,[1]BASE!$A:$A,1,0)</f>
        <v>#N/A</v>
      </c>
      <c r="C324" s="39" t="e">
        <f>VLOOKUP(A324,'INGRESO DIARIO'!A:A,1,0)</f>
        <v>#N/A</v>
      </c>
      <c r="D324" s="40" t="s">
        <v>925</v>
      </c>
      <c r="E324" s="1" t="s">
        <v>19</v>
      </c>
      <c r="F324" s="41">
        <v>45909.512002314812</v>
      </c>
      <c r="G324" s="41">
        <v>45909.512037037035</v>
      </c>
      <c r="H324" s="1">
        <v>70190543</v>
      </c>
      <c r="I324" s="1" t="s">
        <v>816</v>
      </c>
      <c r="J324" s="1" t="s">
        <v>888</v>
      </c>
      <c r="K324" s="1" t="s">
        <v>15</v>
      </c>
      <c r="L324" s="1" t="s">
        <v>817</v>
      </c>
      <c r="M324" s="1" t="s">
        <v>16</v>
      </c>
      <c r="N324" s="1" t="s">
        <v>22</v>
      </c>
      <c r="O324" s="1"/>
      <c r="P324" s="1" t="s">
        <v>66</v>
      </c>
      <c r="Q324" s="43">
        <v>45917</v>
      </c>
      <c r="R324" s="1"/>
      <c r="S324" s="1" t="s">
        <v>753</v>
      </c>
      <c r="T324" s="1" t="s">
        <v>3733</v>
      </c>
      <c r="U324" s="1" t="s">
        <v>17</v>
      </c>
      <c r="V324" s="1" t="s">
        <v>475</v>
      </c>
      <c r="W324" s="46">
        <f t="shared" si="51"/>
        <v>45913.512037037035</v>
      </c>
      <c r="X324" s="47">
        <f t="shared" si="52"/>
        <v>4</v>
      </c>
      <c r="Y324" s="47">
        <f t="shared" ca="1" si="53"/>
        <v>32.487962962964957</v>
      </c>
      <c r="Z324" s="47">
        <f t="shared" ca="1" si="54"/>
        <v>24</v>
      </c>
      <c r="AA324" s="47">
        <f t="shared" ca="1" si="55"/>
        <v>8.4879629629649571</v>
      </c>
      <c r="AB324" s="47">
        <f t="shared" ca="1" si="56"/>
        <v>24</v>
      </c>
      <c r="AC324" s="47">
        <f t="shared" ca="1" si="57"/>
        <v>20</v>
      </c>
      <c r="AD324" s="48">
        <f t="shared" ca="1" si="58"/>
        <v>-26.487962962964957</v>
      </c>
      <c r="AE324" s="42" t="str">
        <f t="shared" si="59"/>
        <v>EJECUTADO</v>
      </c>
    </row>
    <row r="325" spans="1:31" customFormat="1" ht="15" x14ac:dyDescent="0.25">
      <c r="A325" s="110">
        <v>23539169</v>
      </c>
      <c r="B325" s="39" t="e">
        <f>VLOOKUP(A325,[1]BASE!$A:$A,1,0)</f>
        <v>#N/A</v>
      </c>
      <c r="C325" s="39" t="e">
        <f>VLOOKUP(A325,'INGRESO DIARIO'!A:A,1,0)</f>
        <v>#N/A</v>
      </c>
      <c r="D325" s="40" t="s">
        <v>3452</v>
      </c>
      <c r="E325" s="1" t="s">
        <v>19</v>
      </c>
      <c r="F325" s="41">
        <v>45915.376157407409</v>
      </c>
      <c r="G325" s="41">
        <v>45915.376226851855</v>
      </c>
      <c r="H325" s="1">
        <v>1000441165</v>
      </c>
      <c r="I325" s="1" t="s">
        <v>3311</v>
      </c>
      <c r="J325" s="1" t="s">
        <v>3417</v>
      </c>
      <c r="K325" s="1" t="s">
        <v>15</v>
      </c>
      <c r="L325" s="1" t="s">
        <v>3312</v>
      </c>
      <c r="M325" s="1" t="s">
        <v>16</v>
      </c>
      <c r="N325" s="1" t="s">
        <v>20</v>
      </c>
      <c r="O325" s="1"/>
      <c r="P325" s="1" t="s">
        <v>754</v>
      </c>
      <c r="Q325" s="43">
        <v>45917</v>
      </c>
      <c r="R325" s="1"/>
      <c r="S325" s="1" t="s">
        <v>753</v>
      </c>
      <c r="T325" s="43" t="s">
        <v>3503</v>
      </c>
      <c r="U325" s="1" t="s">
        <v>17</v>
      </c>
      <c r="V325" s="1" t="s">
        <v>17</v>
      </c>
      <c r="W325" s="46">
        <f t="shared" si="51"/>
        <v>45919.376226851855</v>
      </c>
      <c r="X325" s="47">
        <f t="shared" si="52"/>
        <v>4</v>
      </c>
      <c r="Y325" s="47">
        <f t="shared" ca="1" si="53"/>
        <v>26.623773148145119</v>
      </c>
      <c r="Z325" s="47">
        <f t="shared" ca="1" si="54"/>
        <v>20</v>
      </c>
      <c r="AA325" s="47">
        <f t="shared" ca="1" si="55"/>
        <v>6.6237731481451192</v>
      </c>
      <c r="AB325" s="47">
        <f t="shared" ca="1" si="56"/>
        <v>20</v>
      </c>
      <c r="AC325" s="47">
        <f t="shared" ca="1" si="57"/>
        <v>16</v>
      </c>
      <c r="AD325" s="48">
        <f t="shared" ca="1" si="58"/>
        <v>-20.623773148145119</v>
      </c>
      <c r="AE325" s="42" t="str">
        <f t="shared" si="59"/>
        <v>EJECUTADO</v>
      </c>
    </row>
    <row r="326" spans="1:31" customFormat="1" ht="15" x14ac:dyDescent="0.25">
      <c r="A326" s="126">
        <v>23520793</v>
      </c>
      <c r="B326" s="128" t="e">
        <f>VLOOKUP(A326,[1]BASE!$A:$A,1,0)</f>
        <v>#N/A</v>
      </c>
      <c r="C326" s="128" t="e">
        <f>VLOOKUP(A326,'INGRESO DIARIO'!A:A,1,0)</f>
        <v>#N/A</v>
      </c>
      <c r="D326" s="136" t="s">
        <v>3114</v>
      </c>
      <c r="E326" s="129" t="s">
        <v>19</v>
      </c>
      <c r="F326" s="130">
        <v>45897.296006944445</v>
      </c>
      <c r="G326" s="130">
        <v>45901.906689814816</v>
      </c>
      <c r="H326" s="129">
        <v>1017138637</v>
      </c>
      <c r="I326" s="129" t="s">
        <v>2021</v>
      </c>
      <c r="J326" s="129" t="s">
        <v>2817</v>
      </c>
      <c r="K326" s="129" t="s">
        <v>15</v>
      </c>
      <c r="L326" s="129" t="s">
        <v>2026</v>
      </c>
      <c r="M326" s="129" t="s">
        <v>16</v>
      </c>
      <c r="N326" s="129" t="s">
        <v>20</v>
      </c>
      <c r="O326" s="129"/>
      <c r="P326" s="129" t="s">
        <v>754</v>
      </c>
      <c r="Q326" s="132">
        <v>45917</v>
      </c>
      <c r="R326" s="129"/>
      <c r="S326" s="129" t="s">
        <v>753</v>
      </c>
      <c r="T326" s="129" t="s">
        <v>3240</v>
      </c>
      <c r="U326" s="129"/>
      <c r="V326" s="129"/>
      <c r="W326" s="133">
        <f t="shared" si="51"/>
        <v>45905.906689814816</v>
      </c>
      <c r="X326" s="134">
        <f t="shared" si="52"/>
        <v>4</v>
      </c>
      <c r="Y326" s="134">
        <f t="shared" ca="1" si="53"/>
        <v>40.093310185184237</v>
      </c>
      <c r="Z326" s="134">
        <f t="shared" ca="1" si="54"/>
        <v>30</v>
      </c>
      <c r="AA326" s="134">
        <f t="shared" ca="1" si="55"/>
        <v>10.093310185184237</v>
      </c>
      <c r="AB326" s="134">
        <f t="shared" ca="1" si="56"/>
        <v>30</v>
      </c>
      <c r="AC326" s="134">
        <f t="shared" ca="1" si="57"/>
        <v>26</v>
      </c>
      <c r="AD326" s="135">
        <f t="shared" ca="1" si="58"/>
        <v>-34.093310185184237</v>
      </c>
      <c r="AE326" s="127" t="str">
        <f t="shared" si="59"/>
        <v>EJECUTADO</v>
      </c>
    </row>
    <row r="327" spans="1:31" customFormat="1" ht="15" x14ac:dyDescent="0.25">
      <c r="A327" s="126">
        <v>23525322</v>
      </c>
      <c r="B327" s="128" t="e">
        <f>VLOOKUP(A327,[1]BASE!$A:$A,1,0)</f>
        <v>#N/A</v>
      </c>
      <c r="C327" s="128" t="e">
        <f>VLOOKUP(A327,'INGRESO DIARIO'!A:A,1,0)</f>
        <v>#N/A</v>
      </c>
      <c r="D327" s="136" t="s">
        <v>3152</v>
      </c>
      <c r="E327" s="129" t="s">
        <v>19</v>
      </c>
      <c r="F327" s="130">
        <v>45897.458020833335</v>
      </c>
      <c r="G327" s="130">
        <v>45901.906782407408</v>
      </c>
      <c r="H327" s="129">
        <v>21401079</v>
      </c>
      <c r="I327" s="129" t="s">
        <v>2407</v>
      </c>
      <c r="J327" s="129" t="s">
        <v>2882</v>
      </c>
      <c r="K327" s="129" t="s">
        <v>15</v>
      </c>
      <c r="L327" s="129" t="s">
        <v>2410</v>
      </c>
      <c r="M327" s="129" t="s">
        <v>16</v>
      </c>
      <c r="N327" s="129" t="s">
        <v>20</v>
      </c>
      <c r="O327" s="129"/>
      <c r="P327" s="129" t="s">
        <v>754</v>
      </c>
      <c r="Q327" s="132">
        <v>45917</v>
      </c>
      <c r="R327" s="129"/>
      <c r="S327" s="129" t="s">
        <v>753</v>
      </c>
      <c r="T327" s="129" t="s">
        <v>3239</v>
      </c>
      <c r="U327" s="129"/>
      <c r="V327" s="129"/>
      <c r="W327" s="133">
        <f t="shared" si="51"/>
        <v>45905.906782407408</v>
      </c>
      <c r="X327" s="134">
        <f t="shared" si="52"/>
        <v>4</v>
      </c>
      <c r="Y327" s="134">
        <f t="shared" ca="1" si="53"/>
        <v>40.093217592591827</v>
      </c>
      <c r="Z327" s="134">
        <f t="shared" ca="1" si="54"/>
        <v>30</v>
      </c>
      <c r="AA327" s="134">
        <f t="shared" ca="1" si="55"/>
        <v>10.093217592591827</v>
      </c>
      <c r="AB327" s="134">
        <f t="shared" ca="1" si="56"/>
        <v>30</v>
      </c>
      <c r="AC327" s="134">
        <f t="shared" ca="1" si="57"/>
        <v>26</v>
      </c>
      <c r="AD327" s="135">
        <f t="shared" ca="1" si="58"/>
        <v>-34.093217592591827</v>
      </c>
      <c r="AE327" s="127" t="str">
        <f t="shared" si="59"/>
        <v>EJECUTADO</v>
      </c>
    </row>
    <row r="328" spans="1:31" customFormat="1" ht="15" x14ac:dyDescent="0.25">
      <c r="A328" s="126">
        <v>23523167</v>
      </c>
      <c r="B328" s="128" t="e">
        <f>VLOOKUP(A328,[1]BASE!$A:$A,1,0)</f>
        <v>#N/A</v>
      </c>
      <c r="C328" s="128">
        <f>VLOOKUP(A328,'INGRESO DIARIO'!A:A,1,0)</f>
        <v>23523167</v>
      </c>
      <c r="D328" s="136" t="s">
        <v>3132</v>
      </c>
      <c r="E328" s="129" t="s">
        <v>409</v>
      </c>
      <c r="F328" s="130">
        <v>45895.636631944442</v>
      </c>
      <c r="G328" s="130">
        <v>45901.906736111108</v>
      </c>
      <c r="H328" s="129">
        <v>1007222077</v>
      </c>
      <c r="I328" s="129" t="s">
        <v>2191</v>
      </c>
      <c r="J328" s="129" t="s">
        <v>2847</v>
      </c>
      <c r="K328" s="129" t="s">
        <v>15</v>
      </c>
      <c r="L328" s="129" t="s">
        <v>2195</v>
      </c>
      <c r="M328" s="129" t="s">
        <v>16</v>
      </c>
      <c r="N328" s="129" t="s">
        <v>26</v>
      </c>
      <c r="O328" s="129"/>
      <c r="P328" s="129"/>
      <c r="Q328" s="132">
        <v>45917</v>
      </c>
      <c r="R328" s="129"/>
      <c r="S328" s="129" t="s">
        <v>21</v>
      </c>
      <c r="T328" s="129" t="s">
        <v>3904</v>
      </c>
      <c r="U328" s="129"/>
      <c r="V328" s="129"/>
      <c r="W328" s="133">
        <f t="shared" si="51"/>
        <v>45905.906736111108</v>
      </c>
      <c r="X328" s="134">
        <f t="shared" si="52"/>
        <v>4</v>
      </c>
      <c r="Y328" s="134">
        <f t="shared" ca="1" si="53"/>
        <v>40.09326388889167</v>
      </c>
      <c r="Z328" s="134">
        <f t="shared" ca="1" si="54"/>
        <v>30</v>
      </c>
      <c r="AA328" s="134">
        <f t="shared" ca="1" si="55"/>
        <v>10.09326388889167</v>
      </c>
      <c r="AB328" s="134">
        <f t="shared" ca="1" si="56"/>
        <v>30</v>
      </c>
      <c r="AC328" s="134">
        <f t="shared" ca="1" si="57"/>
        <v>26</v>
      </c>
      <c r="AD328" s="135">
        <f t="shared" ca="1" si="58"/>
        <v>-34.09326388889167</v>
      </c>
      <c r="AE328" s="127" t="str">
        <f t="shared" ca="1" si="59"/>
        <v>VENCIDO</v>
      </c>
    </row>
    <row r="329" spans="1:31" customFormat="1" ht="15" x14ac:dyDescent="0.25">
      <c r="A329" s="110">
        <v>23479875</v>
      </c>
      <c r="B329" s="39" t="e">
        <f>VLOOKUP(A329,[1]BASE!$A:$A,1,0)</f>
        <v>#N/A</v>
      </c>
      <c r="C329" s="39">
        <f>VLOOKUP(A329,'INGRESO DIARIO'!A:A,1,0)</f>
        <v>23479875</v>
      </c>
      <c r="D329" s="1" t="s">
        <v>3012</v>
      </c>
      <c r="E329" s="1" t="s">
        <v>19</v>
      </c>
      <c r="F329" s="41">
        <v>45842.435763888891</v>
      </c>
      <c r="G329" s="41">
        <v>45911.814756944441</v>
      </c>
      <c r="H329" s="1">
        <v>43203606</v>
      </c>
      <c r="I329" s="1" t="s">
        <v>3013</v>
      </c>
      <c r="J329" s="1" t="s">
        <v>3049</v>
      </c>
      <c r="K329" s="1" t="s">
        <v>15</v>
      </c>
      <c r="L329" s="1" t="s">
        <v>3014</v>
      </c>
      <c r="M329" s="1" t="s">
        <v>16</v>
      </c>
      <c r="N329" s="1" t="s">
        <v>22</v>
      </c>
      <c r="O329" s="1"/>
      <c r="P329" s="1"/>
      <c r="Q329" s="43">
        <v>45917</v>
      </c>
      <c r="R329" s="1"/>
      <c r="S329" s="1" t="s">
        <v>21</v>
      </c>
      <c r="T329" s="1" t="s">
        <v>3908</v>
      </c>
      <c r="U329" s="1"/>
      <c r="V329" s="1"/>
      <c r="W329" s="46">
        <f t="shared" si="51"/>
        <v>45915.814756944441</v>
      </c>
      <c r="X329" s="47">
        <f t="shared" si="52"/>
        <v>4</v>
      </c>
      <c r="Y329" s="47">
        <f t="shared" ca="1" si="53"/>
        <v>30.185243055559113</v>
      </c>
      <c r="Z329" s="47">
        <f t="shared" ca="1" si="54"/>
        <v>22</v>
      </c>
      <c r="AA329" s="47">
        <f t="shared" ca="1" si="55"/>
        <v>8.1852430555591127</v>
      </c>
      <c r="AB329" s="47">
        <f t="shared" ca="1" si="56"/>
        <v>22</v>
      </c>
      <c r="AC329" s="47">
        <f t="shared" ca="1" si="57"/>
        <v>18</v>
      </c>
      <c r="AD329" s="48">
        <f t="shared" ca="1" si="58"/>
        <v>-24.185243055559113</v>
      </c>
      <c r="AE329" s="42" t="str">
        <f t="shared" ca="1" si="59"/>
        <v>VENCIDO</v>
      </c>
    </row>
    <row r="330" spans="1:31" customFormat="1" ht="15" x14ac:dyDescent="0.25">
      <c r="A330" s="110">
        <v>23504019</v>
      </c>
      <c r="B330" s="39" t="e">
        <f>VLOOKUP(A330,[1]BASE!$A:$A,1,0)</f>
        <v>#N/A</v>
      </c>
      <c r="C330" s="39">
        <f>VLOOKUP(A330,'INGRESO DIARIO'!A:A,1,0)</f>
        <v>23504019</v>
      </c>
      <c r="D330" s="1" t="s">
        <v>3618</v>
      </c>
      <c r="E330" s="1" t="s">
        <v>411</v>
      </c>
      <c r="F330" s="41">
        <v>45870.674166666664</v>
      </c>
      <c r="G330" s="41">
        <v>45916.477581018517</v>
      </c>
      <c r="H330" s="1">
        <v>1020489267</v>
      </c>
      <c r="I330" s="1" t="s">
        <v>3619</v>
      </c>
      <c r="J330" s="1" t="s">
        <v>3903</v>
      </c>
      <c r="K330" s="1" t="s">
        <v>15</v>
      </c>
      <c r="L330" s="1" t="s">
        <v>3620</v>
      </c>
      <c r="M330" s="1" t="s">
        <v>18</v>
      </c>
      <c r="N330" s="1" t="s">
        <v>26</v>
      </c>
      <c r="O330" s="1"/>
      <c r="P330" s="1"/>
      <c r="Q330" s="43">
        <v>45917</v>
      </c>
      <c r="R330" s="1"/>
      <c r="S330" s="1" t="s">
        <v>21</v>
      </c>
      <c r="T330" s="1" t="s">
        <v>3902</v>
      </c>
      <c r="U330" s="1" t="s">
        <v>17</v>
      </c>
      <c r="V330" s="1" t="s">
        <v>17</v>
      </c>
      <c r="W330" s="46">
        <f t="shared" si="51"/>
        <v>45924.477581018517</v>
      </c>
      <c r="X330" s="47">
        <f t="shared" si="52"/>
        <v>8</v>
      </c>
      <c r="Y330" s="47">
        <f t="shared" ca="1" si="53"/>
        <v>25.522418981483497</v>
      </c>
      <c r="Z330" s="47">
        <f t="shared" ca="1" si="54"/>
        <v>19</v>
      </c>
      <c r="AA330" s="47">
        <f t="shared" ca="1" si="55"/>
        <v>6.5224189814834972</v>
      </c>
      <c r="AB330" s="47">
        <f t="shared" ca="1" si="56"/>
        <v>19</v>
      </c>
      <c r="AC330" s="47">
        <f t="shared" ca="1" si="57"/>
        <v>11</v>
      </c>
      <c r="AD330" s="48">
        <f t="shared" ca="1" si="58"/>
        <v>-15.522418981483497</v>
      </c>
      <c r="AE330" s="46" cm="1">
        <f t="array" aca="1" ref="AE330" ca="1">+P308+K298:AE330+P308+K298:AE330+P308+K298:AE330+N298:AE330+M298:AE330+P308+K298:AE330+P308+K298:AE330+L298:AE330+K298:AE330+P308+K298+A271:AE330</f>
        <v>0</v>
      </c>
    </row>
    <row r="331" spans="1:31" customFormat="1" ht="15" x14ac:dyDescent="0.25">
      <c r="A331" s="110">
        <v>23537009</v>
      </c>
      <c r="B331" s="39" t="e">
        <f>VLOOKUP(A331,[1]BASE!$A:$A,1,0)</f>
        <v>#N/A</v>
      </c>
      <c r="C331" s="39">
        <f>VLOOKUP(A331,'INGRESO DIARIO'!A:A,1,0)</f>
        <v>23537009</v>
      </c>
      <c r="D331" s="40" t="s">
        <v>1247</v>
      </c>
      <c r="E331" s="1" t="s">
        <v>19</v>
      </c>
      <c r="F331" s="41">
        <v>45911.53020833333</v>
      </c>
      <c r="G331" s="41">
        <v>45919.576238425929</v>
      </c>
      <c r="H331" s="1">
        <v>1003557679</v>
      </c>
      <c r="I331" s="1" t="s">
        <v>1161</v>
      </c>
      <c r="J331" s="1" t="s">
        <v>1221</v>
      </c>
      <c r="K331" s="1" t="s">
        <v>15</v>
      </c>
      <c r="L331" s="1" t="s">
        <v>1162</v>
      </c>
      <c r="M331" s="1" t="s">
        <v>16</v>
      </c>
      <c r="N331" s="1" t="s">
        <v>22</v>
      </c>
      <c r="O331" s="1"/>
      <c r="P331" s="1" t="s">
        <v>17</v>
      </c>
      <c r="Q331" s="43">
        <v>45917</v>
      </c>
      <c r="R331" s="1"/>
      <c r="S331" s="1"/>
      <c r="T331" s="1" t="s">
        <v>3735</v>
      </c>
      <c r="U331" s="1" t="s">
        <v>17</v>
      </c>
      <c r="V331" s="1" t="s">
        <v>17</v>
      </c>
      <c r="W331" s="46">
        <f t="shared" si="51"/>
        <v>45923.576238425929</v>
      </c>
      <c r="X331" s="47">
        <f t="shared" si="52"/>
        <v>4</v>
      </c>
      <c r="Y331" s="47">
        <f t="shared" ca="1" si="53"/>
        <v>22.42376157407125</v>
      </c>
      <c r="Z331" s="47">
        <f t="shared" ca="1" si="54"/>
        <v>16</v>
      </c>
      <c r="AA331" s="47">
        <f t="shared" ca="1" si="55"/>
        <v>6.4237615740712499</v>
      </c>
      <c r="AB331" s="47">
        <f t="shared" ca="1" si="56"/>
        <v>16</v>
      </c>
      <c r="AC331" s="47">
        <f t="shared" ca="1" si="57"/>
        <v>12</v>
      </c>
      <c r="AD331" s="48">
        <f t="shared" ca="1" si="58"/>
        <v>-16.42376157407125</v>
      </c>
      <c r="AE331" s="42" t="str">
        <f t="shared" ref="AE331:AE394" ca="1" si="60">IF(S331&lt;&gt;"OK",IF(AC331&gt;=0,"VENCIDO",IF(AND(AC331&lt;0,AC331&gt;=-2.1),"ALERTA","A TIEMPO")),"EJECUTADO")</f>
        <v>VENCIDO</v>
      </c>
    </row>
    <row r="332" spans="1:31" customFormat="1" ht="15" x14ac:dyDescent="0.25">
      <c r="A332" s="110">
        <v>23537884</v>
      </c>
      <c r="B332" s="39" t="e">
        <f>VLOOKUP(A332,[1]BASE!$A:$A,1,0)</f>
        <v>#N/A</v>
      </c>
      <c r="C332" s="39">
        <f>VLOOKUP(A332,'INGRESO DIARIO'!A:A,1,0)</f>
        <v>23537884</v>
      </c>
      <c r="D332" s="40" t="s">
        <v>3190</v>
      </c>
      <c r="E332" s="1" t="s">
        <v>19</v>
      </c>
      <c r="F332" s="41">
        <v>45912.509826388887</v>
      </c>
      <c r="G332" s="41">
        <v>45922.319571759261</v>
      </c>
      <c r="H332" s="1">
        <v>1039703209</v>
      </c>
      <c r="I332" s="1" t="s">
        <v>2969</v>
      </c>
      <c r="J332" s="1" t="s">
        <v>3036</v>
      </c>
      <c r="K332" s="1" t="s">
        <v>15</v>
      </c>
      <c r="L332" s="1" t="s">
        <v>2970</v>
      </c>
      <c r="M332" s="1" t="s">
        <v>16</v>
      </c>
      <c r="N332" s="1" t="s">
        <v>20</v>
      </c>
      <c r="O332" s="1"/>
      <c r="P332" s="1"/>
      <c r="Q332" s="43">
        <v>45916</v>
      </c>
      <c r="R332" s="1"/>
      <c r="S332" s="1"/>
      <c r="T332" s="43" t="s">
        <v>3498</v>
      </c>
      <c r="U332" s="1"/>
      <c r="V332" s="1"/>
      <c r="W332" s="133">
        <f t="shared" si="51"/>
        <v>45926.319571759261</v>
      </c>
      <c r="X332" s="134">
        <f t="shared" si="52"/>
        <v>4</v>
      </c>
      <c r="Y332" s="134">
        <f t="shared" ca="1" si="53"/>
        <v>19.680428240739275</v>
      </c>
      <c r="Z332" s="134">
        <f t="shared" ca="1" si="54"/>
        <v>15</v>
      </c>
      <c r="AA332" s="134">
        <f t="shared" ca="1" si="55"/>
        <v>4.6804282407392748</v>
      </c>
      <c r="AB332" s="134">
        <f t="shared" ca="1" si="56"/>
        <v>15</v>
      </c>
      <c r="AC332" s="134">
        <f t="shared" ca="1" si="57"/>
        <v>11</v>
      </c>
      <c r="AD332" s="135">
        <f t="shared" ca="1" si="58"/>
        <v>-13.680428240739275</v>
      </c>
      <c r="AE332" s="127" t="str">
        <f t="shared" ca="1" si="60"/>
        <v>VENCIDO</v>
      </c>
    </row>
    <row r="333" spans="1:31" customFormat="1" ht="15" x14ac:dyDescent="0.25">
      <c r="A333" s="126">
        <v>23504713</v>
      </c>
      <c r="B333" s="128" t="e">
        <f>VLOOKUP(A333,[1]BASE!$A:$A,1,0)</f>
        <v>#N/A</v>
      </c>
      <c r="C333" s="128" t="e">
        <f>VLOOKUP(A333,'INGRESO DIARIO'!A:A,1,0)</f>
        <v>#N/A</v>
      </c>
      <c r="D333" s="129" t="s">
        <v>1632</v>
      </c>
      <c r="E333" s="129" t="s">
        <v>19</v>
      </c>
      <c r="F333" s="130">
        <v>45890.675833333335</v>
      </c>
      <c r="G333" s="130">
        <v>45901.906828703701</v>
      </c>
      <c r="H333" s="129">
        <v>71314959</v>
      </c>
      <c r="I333" s="129" t="s">
        <v>1630</v>
      </c>
      <c r="J333" s="129" t="s">
        <v>2752</v>
      </c>
      <c r="K333" s="129" t="s">
        <v>15</v>
      </c>
      <c r="L333" s="129" t="s">
        <v>1634</v>
      </c>
      <c r="M333" s="129" t="s">
        <v>18</v>
      </c>
      <c r="N333" s="129" t="s">
        <v>22</v>
      </c>
      <c r="O333" s="129"/>
      <c r="P333" s="129"/>
      <c r="Q333" s="132">
        <v>45916</v>
      </c>
      <c r="R333" s="129"/>
      <c r="S333" s="129" t="s">
        <v>23</v>
      </c>
      <c r="T333" s="129" t="s">
        <v>3689</v>
      </c>
      <c r="U333" s="129"/>
      <c r="V333" s="129"/>
      <c r="W333" s="133">
        <f t="shared" si="51"/>
        <v>45909.906828703701</v>
      </c>
      <c r="X333" s="134">
        <f t="shared" si="52"/>
        <v>8</v>
      </c>
      <c r="Y333" s="134">
        <f t="shared" ca="1" si="53"/>
        <v>40.093171296299261</v>
      </c>
      <c r="Z333" s="134">
        <f t="shared" ca="1" si="54"/>
        <v>30</v>
      </c>
      <c r="AA333" s="134">
        <f t="shared" ca="1" si="55"/>
        <v>10.093171296299261</v>
      </c>
      <c r="AB333" s="134">
        <f t="shared" ca="1" si="56"/>
        <v>30</v>
      </c>
      <c r="AC333" s="134">
        <f t="shared" ca="1" si="57"/>
        <v>22</v>
      </c>
      <c r="AD333" s="135">
        <f t="shared" ca="1" si="58"/>
        <v>-30.093171296299261</v>
      </c>
      <c r="AE333" s="127" t="str">
        <f t="shared" ca="1" si="60"/>
        <v>VENCIDO</v>
      </c>
    </row>
    <row r="334" spans="1:31" customFormat="1" ht="15" x14ac:dyDescent="0.25">
      <c r="A334" s="126">
        <v>23514645</v>
      </c>
      <c r="B334" s="128" t="e">
        <f>VLOOKUP(A334,[1]BASE!$A:$A,1,0)</f>
        <v>#N/A</v>
      </c>
      <c r="C334" s="128" t="e">
        <f>VLOOKUP(A334,'INGRESO DIARIO'!A:A,1,0)</f>
        <v>#N/A</v>
      </c>
      <c r="D334" s="129" t="s">
        <v>1791</v>
      </c>
      <c r="E334" s="129" t="s">
        <v>19</v>
      </c>
      <c r="F334" s="130">
        <v>45899.591203703705</v>
      </c>
      <c r="G334" s="130">
        <v>45901.906701388885</v>
      </c>
      <c r="H334" s="129">
        <v>1025885524</v>
      </c>
      <c r="I334" s="129" t="s">
        <v>1789</v>
      </c>
      <c r="J334" s="129" t="s">
        <v>3695</v>
      </c>
      <c r="K334" s="129" t="s">
        <v>15</v>
      </c>
      <c r="L334" s="129" t="s">
        <v>1793</v>
      </c>
      <c r="M334" s="129" t="s">
        <v>18</v>
      </c>
      <c r="N334" s="129" t="s">
        <v>22</v>
      </c>
      <c r="O334" s="129"/>
      <c r="P334" s="129"/>
      <c r="Q334" s="132">
        <v>45916</v>
      </c>
      <c r="R334" s="129"/>
      <c r="S334" s="129" t="s">
        <v>23</v>
      </c>
      <c r="T334" s="129" t="s">
        <v>3694</v>
      </c>
      <c r="U334" s="129"/>
      <c r="V334" s="129"/>
      <c r="W334" s="133">
        <f t="shared" si="51"/>
        <v>45909.906701388885</v>
      </c>
      <c r="X334" s="134">
        <f t="shared" si="52"/>
        <v>8</v>
      </c>
      <c r="Y334" s="134">
        <f t="shared" ca="1" si="53"/>
        <v>40.093298611114733</v>
      </c>
      <c r="Z334" s="134">
        <f t="shared" ca="1" si="54"/>
        <v>30</v>
      </c>
      <c r="AA334" s="134">
        <f t="shared" ca="1" si="55"/>
        <v>10.093298611114733</v>
      </c>
      <c r="AB334" s="134">
        <f t="shared" ca="1" si="56"/>
        <v>30</v>
      </c>
      <c r="AC334" s="134">
        <f t="shared" ca="1" si="57"/>
        <v>22</v>
      </c>
      <c r="AD334" s="135">
        <f t="shared" ca="1" si="58"/>
        <v>-30.093298611114733</v>
      </c>
      <c r="AE334" s="127" t="str">
        <f t="shared" ca="1" si="60"/>
        <v>VENCIDO</v>
      </c>
    </row>
    <row r="335" spans="1:31" customFormat="1" ht="15" x14ac:dyDescent="0.25">
      <c r="A335" s="126">
        <v>23517226</v>
      </c>
      <c r="B335" s="128" t="e">
        <f>VLOOKUP(A335,[1]BASE!$A:$A,1,0)</f>
        <v>#N/A</v>
      </c>
      <c r="C335" s="128" t="e">
        <f>VLOOKUP(A335,'INGRESO DIARIO'!A:A,1,0)</f>
        <v>#N/A</v>
      </c>
      <c r="D335" s="129" t="s">
        <v>1885</v>
      </c>
      <c r="E335" s="129" t="s">
        <v>19</v>
      </c>
      <c r="F335" s="130">
        <v>45889.532546296294</v>
      </c>
      <c r="G335" s="130">
        <v>45901.906828703701</v>
      </c>
      <c r="H335" s="129">
        <v>43529520</v>
      </c>
      <c r="I335" s="129" t="s">
        <v>1883</v>
      </c>
      <c r="J335" s="129" t="s">
        <v>2792</v>
      </c>
      <c r="K335" s="129" t="s">
        <v>15</v>
      </c>
      <c r="L335" s="129" t="s">
        <v>1887</v>
      </c>
      <c r="M335" s="129" t="s">
        <v>18</v>
      </c>
      <c r="N335" s="129" t="s">
        <v>22</v>
      </c>
      <c r="O335" s="129"/>
      <c r="P335" s="129"/>
      <c r="Q335" s="132">
        <v>45916</v>
      </c>
      <c r="R335" s="129"/>
      <c r="S335" s="129" t="s">
        <v>23</v>
      </c>
      <c r="T335" s="129" t="s">
        <v>3708</v>
      </c>
      <c r="U335" s="129"/>
      <c r="V335" s="129"/>
      <c r="W335" s="133">
        <f t="shared" si="51"/>
        <v>45909.906828703701</v>
      </c>
      <c r="X335" s="134">
        <f t="shared" si="52"/>
        <v>8</v>
      </c>
      <c r="Y335" s="134">
        <f t="shared" ca="1" si="53"/>
        <v>40.093171296299261</v>
      </c>
      <c r="Z335" s="134">
        <f t="shared" ca="1" si="54"/>
        <v>30</v>
      </c>
      <c r="AA335" s="134">
        <f t="shared" ca="1" si="55"/>
        <v>10.093171296299261</v>
      </c>
      <c r="AB335" s="134">
        <f t="shared" ca="1" si="56"/>
        <v>30</v>
      </c>
      <c r="AC335" s="134">
        <f t="shared" ca="1" si="57"/>
        <v>22</v>
      </c>
      <c r="AD335" s="135">
        <f t="shared" ca="1" si="58"/>
        <v>-30.093171296299261</v>
      </c>
      <c r="AE335" s="127" t="str">
        <f t="shared" ca="1" si="60"/>
        <v>VENCIDO</v>
      </c>
    </row>
    <row r="336" spans="1:31" customFormat="1" ht="15" x14ac:dyDescent="0.25">
      <c r="A336" s="126">
        <v>22992125</v>
      </c>
      <c r="B336" s="128" t="e">
        <f>VLOOKUP(A336,[1]BASE!$A:$A,1,0)</f>
        <v>#N/A</v>
      </c>
      <c r="C336" s="128" t="e">
        <f>VLOOKUP(A336,'INGRESO DIARIO'!A:A,1,0)</f>
        <v>#N/A</v>
      </c>
      <c r="D336" s="136" t="s">
        <v>3062</v>
      </c>
      <c r="E336" s="129" t="s">
        <v>19</v>
      </c>
      <c r="F336" s="130">
        <v>45309.401747685188</v>
      </c>
      <c r="G336" s="130">
        <v>45915.546793981484</v>
      </c>
      <c r="H336" s="129">
        <v>70075620</v>
      </c>
      <c r="I336" s="129" t="s">
        <v>1305</v>
      </c>
      <c r="J336" s="129" t="s">
        <v>2700</v>
      </c>
      <c r="K336" s="129" t="s">
        <v>15</v>
      </c>
      <c r="L336" s="129" t="s">
        <v>1317</v>
      </c>
      <c r="M336" s="129" t="s">
        <v>16</v>
      </c>
      <c r="N336" s="129" t="s">
        <v>20</v>
      </c>
      <c r="O336" s="129"/>
      <c r="P336" s="129"/>
      <c r="Q336" s="132">
        <v>45916</v>
      </c>
      <c r="R336" s="129"/>
      <c r="S336" s="129" t="s">
        <v>23</v>
      </c>
      <c r="T336" s="129" t="s">
        <v>3504</v>
      </c>
      <c r="U336" s="129"/>
      <c r="V336" s="129"/>
      <c r="W336" s="133">
        <f t="shared" si="51"/>
        <v>45919.546793981484</v>
      </c>
      <c r="X336" s="134">
        <f t="shared" si="52"/>
        <v>4</v>
      </c>
      <c r="Y336" s="134">
        <f t="shared" ca="1" si="53"/>
        <v>26.45320601851563</v>
      </c>
      <c r="Z336" s="134">
        <f t="shared" ca="1" si="54"/>
        <v>20</v>
      </c>
      <c r="AA336" s="134">
        <f t="shared" ca="1" si="55"/>
        <v>6.4532060185156297</v>
      </c>
      <c r="AB336" s="134">
        <f t="shared" ca="1" si="56"/>
        <v>20</v>
      </c>
      <c r="AC336" s="134">
        <f t="shared" ca="1" si="57"/>
        <v>16</v>
      </c>
      <c r="AD336" s="135">
        <f t="shared" ca="1" si="58"/>
        <v>-20.45320601851563</v>
      </c>
      <c r="AE336" s="127" t="str">
        <f t="shared" ca="1" si="60"/>
        <v>VENCIDO</v>
      </c>
    </row>
    <row r="337" spans="1:31" customFormat="1" ht="15" x14ac:dyDescent="0.25">
      <c r="A337" s="126">
        <v>23277129</v>
      </c>
      <c r="B337" s="128" t="e">
        <f>VLOOKUP(A337,[1]BASE!$A:$A,1,0)</f>
        <v>#N/A</v>
      </c>
      <c r="C337" s="128" t="e">
        <f>VLOOKUP(A337,'INGRESO DIARIO'!A:A,1,0)</f>
        <v>#N/A</v>
      </c>
      <c r="D337" s="136" t="s">
        <v>3066</v>
      </c>
      <c r="E337" s="129" t="s">
        <v>19</v>
      </c>
      <c r="F337" s="130">
        <v>45611.379131944443</v>
      </c>
      <c r="G337" s="130">
        <v>45915.547233796293</v>
      </c>
      <c r="H337" s="129">
        <v>3328323</v>
      </c>
      <c r="I337" s="129" t="s">
        <v>1338</v>
      </c>
      <c r="J337" s="129" t="s">
        <v>2704</v>
      </c>
      <c r="K337" s="129" t="s">
        <v>15</v>
      </c>
      <c r="L337" s="129" t="s">
        <v>1341</v>
      </c>
      <c r="M337" s="129" t="s">
        <v>16</v>
      </c>
      <c r="N337" s="129" t="s">
        <v>20</v>
      </c>
      <c r="O337" s="129"/>
      <c r="P337" s="129"/>
      <c r="Q337" s="132">
        <v>45916</v>
      </c>
      <c r="R337" s="129"/>
      <c r="S337" s="129" t="s">
        <v>23</v>
      </c>
      <c r="T337" s="129" t="s">
        <v>3697</v>
      </c>
      <c r="U337" s="129"/>
      <c r="V337" s="129"/>
      <c r="W337" s="133">
        <f t="shared" si="51"/>
        <v>45919.547233796293</v>
      </c>
      <c r="X337" s="134">
        <f t="shared" si="52"/>
        <v>4</v>
      </c>
      <c r="Y337" s="134">
        <f t="shared" ca="1" si="53"/>
        <v>26.452766203707142</v>
      </c>
      <c r="Z337" s="134">
        <f t="shared" ca="1" si="54"/>
        <v>20</v>
      </c>
      <c r="AA337" s="134">
        <f t="shared" ca="1" si="55"/>
        <v>6.4527662037071423</v>
      </c>
      <c r="AB337" s="134">
        <f t="shared" ca="1" si="56"/>
        <v>20</v>
      </c>
      <c r="AC337" s="134">
        <f t="shared" ca="1" si="57"/>
        <v>16</v>
      </c>
      <c r="AD337" s="135">
        <f t="shared" ca="1" si="58"/>
        <v>-20.452766203707142</v>
      </c>
      <c r="AE337" s="127" t="str">
        <f t="shared" ca="1" si="60"/>
        <v>VENCIDO</v>
      </c>
    </row>
    <row r="338" spans="1:31" customFormat="1" ht="15" x14ac:dyDescent="0.25">
      <c r="A338" s="126">
        <v>23392165</v>
      </c>
      <c r="B338" s="128" t="e">
        <f>VLOOKUP(A338,[1]BASE!$A:$A,1,0)</f>
        <v>#N/A</v>
      </c>
      <c r="C338" s="128" t="e">
        <f>VLOOKUP(A338,'INGRESO DIARIO'!A:A,1,0)</f>
        <v>#N/A</v>
      </c>
      <c r="D338" s="136" t="s">
        <v>3072</v>
      </c>
      <c r="E338" s="129" t="s">
        <v>19</v>
      </c>
      <c r="F338" s="130">
        <v>45899.381979166668</v>
      </c>
      <c r="G338" s="130">
        <v>45915.549317129633</v>
      </c>
      <c r="H338" s="129">
        <v>71740490</v>
      </c>
      <c r="I338" s="129" t="s">
        <v>1392</v>
      </c>
      <c r="J338" s="129" t="s">
        <v>2712</v>
      </c>
      <c r="K338" s="129" t="s">
        <v>15</v>
      </c>
      <c r="L338" s="129" t="s">
        <v>1397</v>
      </c>
      <c r="M338" s="129" t="s">
        <v>16</v>
      </c>
      <c r="N338" s="129" t="s">
        <v>20</v>
      </c>
      <c r="O338" s="129"/>
      <c r="P338" s="129"/>
      <c r="Q338" s="132">
        <v>45916</v>
      </c>
      <c r="R338" s="129"/>
      <c r="S338" s="129" t="s">
        <v>23</v>
      </c>
      <c r="T338" s="129" t="s">
        <v>3505</v>
      </c>
      <c r="U338" s="129"/>
      <c r="V338" s="129"/>
      <c r="W338" s="133">
        <f t="shared" si="51"/>
        <v>45919.549317129633</v>
      </c>
      <c r="X338" s="134">
        <f t="shared" si="52"/>
        <v>4</v>
      </c>
      <c r="Y338" s="134">
        <f t="shared" ca="1" si="53"/>
        <v>26.450682870367018</v>
      </c>
      <c r="Z338" s="134">
        <f t="shared" ca="1" si="54"/>
        <v>20</v>
      </c>
      <c r="AA338" s="134">
        <f t="shared" ca="1" si="55"/>
        <v>6.450682870367018</v>
      </c>
      <c r="AB338" s="134">
        <f t="shared" ca="1" si="56"/>
        <v>20</v>
      </c>
      <c r="AC338" s="134">
        <f t="shared" ca="1" si="57"/>
        <v>16</v>
      </c>
      <c r="AD338" s="135">
        <f t="shared" ca="1" si="58"/>
        <v>-20.450682870367018</v>
      </c>
      <c r="AE338" s="127" t="str">
        <f t="shared" ca="1" si="60"/>
        <v>VENCIDO</v>
      </c>
    </row>
    <row r="339" spans="1:31" customFormat="1" ht="15" x14ac:dyDescent="0.25">
      <c r="A339" s="126">
        <v>23454026</v>
      </c>
      <c r="B339" s="128" t="e">
        <f>VLOOKUP(A339,[1]BASE!$A:$A,1,0)</f>
        <v>#N/A</v>
      </c>
      <c r="C339" s="128">
        <f>VLOOKUP(A339,'INGRESO DIARIO'!A:A,1,0)</f>
        <v>23454026</v>
      </c>
      <c r="D339" s="129" t="s">
        <v>1456</v>
      </c>
      <c r="E339" s="129" t="s">
        <v>19</v>
      </c>
      <c r="F339" s="130">
        <v>45811.392083333332</v>
      </c>
      <c r="G339" s="41">
        <v>45923.362951388888</v>
      </c>
      <c r="H339" s="129">
        <v>43206264</v>
      </c>
      <c r="I339" s="129" t="s">
        <v>1454</v>
      </c>
      <c r="J339" s="129" t="s">
        <v>2723</v>
      </c>
      <c r="K339" s="129" t="s">
        <v>15</v>
      </c>
      <c r="L339" s="129" t="s">
        <v>1458</v>
      </c>
      <c r="M339" s="129" t="s">
        <v>16</v>
      </c>
      <c r="N339" s="129" t="s">
        <v>20</v>
      </c>
      <c r="O339" s="129"/>
      <c r="P339" s="129"/>
      <c r="Q339" s="132">
        <v>45916</v>
      </c>
      <c r="R339" s="129"/>
      <c r="S339" s="129"/>
      <c r="T339" s="129" t="s">
        <v>3505</v>
      </c>
      <c r="U339" s="129"/>
      <c r="V339" s="129"/>
      <c r="W339" s="133">
        <f t="shared" si="51"/>
        <v>45927.362951388888</v>
      </c>
      <c r="X339" s="134">
        <f t="shared" si="52"/>
        <v>4</v>
      </c>
      <c r="Y339" s="134">
        <f t="shared" ca="1" si="53"/>
        <v>18.637048611111823</v>
      </c>
      <c r="Z339" s="134">
        <f t="shared" ca="1" si="54"/>
        <v>14</v>
      </c>
      <c r="AA339" s="134">
        <f t="shared" ca="1" si="55"/>
        <v>4.6370486111118225</v>
      </c>
      <c r="AB339" s="134">
        <f t="shared" ca="1" si="56"/>
        <v>14</v>
      </c>
      <c r="AC339" s="134">
        <f t="shared" ca="1" si="57"/>
        <v>10</v>
      </c>
      <c r="AD339" s="135">
        <f t="shared" ca="1" si="58"/>
        <v>-12.637048611111823</v>
      </c>
      <c r="AE339" s="127" t="str">
        <f t="shared" ca="1" si="60"/>
        <v>VENCIDO</v>
      </c>
    </row>
    <row r="340" spans="1:31" customFormat="1" ht="15" x14ac:dyDescent="0.25">
      <c r="A340" s="126">
        <v>23514158</v>
      </c>
      <c r="B340" s="128" t="e">
        <f>VLOOKUP(A340,[1]BASE!$A:$A,1,0)</f>
        <v>#N/A</v>
      </c>
      <c r="C340" s="128" t="e">
        <f>VLOOKUP(A340,'INGRESO DIARIO'!A:A,1,0)</f>
        <v>#N/A</v>
      </c>
      <c r="D340" s="129" t="s">
        <v>1764</v>
      </c>
      <c r="E340" s="129" t="s">
        <v>19</v>
      </c>
      <c r="F340" s="130">
        <v>45884.327581018515</v>
      </c>
      <c r="G340" s="130">
        <v>45915.550613425927</v>
      </c>
      <c r="H340" s="129">
        <v>70850161</v>
      </c>
      <c r="I340" s="129" t="s">
        <v>1763</v>
      </c>
      <c r="J340" s="129" t="s">
        <v>2774</v>
      </c>
      <c r="K340" s="129" t="s">
        <v>15</v>
      </c>
      <c r="L340" s="129" t="s">
        <v>1766</v>
      </c>
      <c r="M340" s="129" t="s">
        <v>16</v>
      </c>
      <c r="N340" s="129" t="s">
        <v>20</v>
      </c>
      <c r="O340" s="129"/>
      <c r="P340" s="129"/>
      <c r="Q340" s="132">
        <v>45916</v>
      </c>
      <c r="R340" s="129"/>
      <c r="S340" s="129" t="s">
        <v>23</v>
      </c>
      <c r="T340" s="129" t="s">
        <v>3505</v>
      </c>
      <c r="U340" s="129"/>
      <c r="V340" s="129"/>
      <c r="W340" s="133">
        <f t="shared" si="51"/>
        <v>45919.550613425927</v>
      </c>
      <c r="X340" s="134">
        <f t="shared" si="52"/>
        <v>4</v>
      </c>
      <c r="Y340" s="134">
        <f t="shared" ca="1" si="53"/>
        <v>26.449386574073287</v>
      </c>
      <c r="Z340" s="134">
        <f t="shared" ca="1" si="54"/>
        <v>20</v>
      </c>
      <c r="AA340" s="134">
        <f t="shared" ca="1" si="55"/>
        <v>6.4493865740732872</v>
      </c>
      <c r="AB340" s="134">
        <f t="shared" ca="1" si="56"/>
        <v>20</v>
      </c>
      <c r="AC340" s="134">
        <f t="shared" ca="1" si="57"/>
        <v>16</v>
      </c>
      <c r="AD340" s="135">
        <f t="shared" ca="1" si="58"/>
        <v>-20.449386574073287</v>
      </c>
      <c r="AE340" s="127" t="str">
        <f t="shared" ca="1" si="60"/>
        <v>VENCIDO</v>
      </c>
    </row>
    <row r="341" spans="1:31" customFormat="1" ht="15" x14ac:dyDescent="0.25">
      <c r="A341" s="126">
        <v>23524056</v>
      </c>
      <c r="B341" s="128" t="e">
        <f>VLOOKUP(A341,[1]BASE!$A:$A,1,0)</f>
        <v>#N/A</v>
      </c>
      <c r="C341" s="128" t="e">
        <f>VLOOKUP(A341,'INGRESO DIARIO'!A:A,1,0)</f>
        <v>#N/A</v>
      </c>
      <c r="D341" s="136" t="s">
        <v>3135</v>
      </c>
      <c r="E341" s="129" t="s">
        <v>19</v>
      </c>
      <c r="F341" s="130">
        <v>45896.431458333333</v>
      </c>
      <c r="G341" s="130">
        <v>45915.551689814813</v>
      </c>
      <c r="H341" s="129">
        <v>1152441288</v>
      </c>
      <c r="I341" s="129" t="s">
        <v>2232</v>
      </c>
      <c r="J341" s="129" t="s">
        <v>2854</v>
      </c>
      <c r="K341" s="129" t="s">
        <v>15</v>
      </c>
      <c r="L341" s="129" t="s">
        <v>2236</v>
      </c>
      <c r="M341" s="129" t="s">
        <v>16</v>
      </c>
      <c r="N341" s="129" t="s">
        <v>20</v>
      </c>
      <c r="O341" s="129"/>
      <c r="P341" s="129"/>
      <c r="Q341" s="132">
        <v>45916</v>
      </c>
      <c r="R341" s="129"/>
      <c r="S341" s="129" t="s">
        <v>23</v>
      </c>
      <c r="T341" s="129" t="s">
        <v>3505</v>
      </c>
      <c r="U341" s="129"/>
      <c r="V341" s="129"/>
      <c r="W341" s="133">
        <f t="shared" si="51"/>
        <v>45919.551689814813</v>
      </c>
      <c r="X341" s="134">
        <f t="shared" si="52"/>
        <v>4</v>
      </c>
      <c r="Y341" s="134">
        <f t="shared" ca="1" si="53"/>
        <v>26.448310185187438</v>
      </c>
      <c r="Z341" s="134">
        <f t="shared" ca="1" si="54"/>
        <v>20</v>
      </c>
      <c r="AA341" s="134">
        <f t="shared" ca="1" si="55"/>
        <v>6.448310185187438</v>
      </c>
      <c r="AB341" s="134">
        <f t="shared" ca="1" si="56"/>
        <v>20</v>
      </c>
      <c r="AC341" s="134">
        <f t="shared" ca="1" si="57"/>
        <v>16</v>
      </c>
      <c r="AD341" s="135">
        <f t="shared" ca="1" si="58"/>
        <v>-20.448310185187438</v>
      </c>
      <c r="AE341" s="127" t="str">
        <f t="shared" ca="1" si="60"/>
        <v>VENCIDO</v>
      </c>
    </row>
    <row r="342" spans="1:31" customFormat="1" ht="15" x14ac:dyDescent="0.25">
      <c r="A342" s="126">
        <v>23176485</v>
      </c>
      <c r="B342" s="128" t="e">
        <f>VLOOKUP(A342,[1]BASE!$A:$A,1,0)</f>
        <v>#N/A</v>
      </c>
      <c r="C342" s="128" t="e">
        <f>VLOOKUP(A342,'INGRESO DIARIO'!A:A,1,0)</f>
        <v>#N/A</v>
      </c>
      <c r="D342" s="136" t="s">
        <v>3064</v>
      </c>
      <c r="E342" s="129" t="s">
        <v>671</v>
      </c>
      <c r="F342" s="130">
        <v>45510.420023148145</v>
      </c>
      <c r="G342" s="130">
        <v>45901.906967592593</v>
      </c>
      <c r="H342" s="129">
        <v>32200367</v>
      </c>
      <c r="I342" s="129" t="s">
        <v>1325</v>
      </c>
      <c r="J342" s="129" t="s">
        <v>2702</v>
      </c>
      <c r="K342" s="129" t="s">
        <v>15</v>
      </c>
      <c r="L342" s="129" t="s">
        <v>1330</v>
      </c>
      <c r="M342" s="129" t="s">
        <v>16</v>
      </c>
      <c r="N342" s="129" t="s">
        <v>3712</v>
      </c>
      <c r="O342" s="129"/>
      <c r="P342" s="129"/>
      <c r="Q342" s="132">
        <v>45916</v>
      </c>
      <c r="R342" s="129"/>
      <c r="S342" s="129" t="s">
        <v>23</v>
      </c>
      <c r="T342" s="129" t="s">
        <v>3711</v>
      </c>
      <c r="U342" s="129"/>
      <c r="V342" s="129"/>
      <c r="W342" s="133">
        <f t="shared" si="51"/>
        <v>45905.906967592593</v>
      </c>
      <c r="X342" s="134">
        <f t="shared" si="52"/>
        <v>4</v>
      </c>
      <c r="Y342" s="134">
        <f t="shared" ca="1" si="53"/>
        <v>40.093032407407009</v>
      </c>
      <c r="Z342" s="134">
        <f t="shared" ca="1" si="54"/>
        <v>30</v>
      </c>
      <c r="AA342" s="134">
        <f t="shared" ca="1" si="55"/>
        <v>10.093032407407009</v>
      </c>
      <c r="AB342" s="134">
        <f t="shared" ca="1" si="56"/>
        <v>30</v>
      </c>
      <c r="AC342" s="134">
        <f t="shared" ca="1" si="57"/>
        <v>26</v>
      </c>
      <c r="AD342" s="135">
        <f t="shared" ca="1" si="58"/>
        <v>-34.093032407407009</v>
      </c>
      <c r="AE342" s="127" t="str">
        <f t="shared" ca="1" si="60"/>
        <v>VENCIDO</v>
      </c>
    </row>
    <row r="343" spans="1:31" customFormat="1" ht="15" x14ac:dyDescent="0.25">
      <c r="A343" s="110">
        <v>23535882</v>
      </c>
      <c r="B343" s="39" t="e">
        <f>VLOOKUP(A343,[1]BASE!$A:$A,1,0)</f>
        <v>#N/A</v>
      </c>
      <c r="C343" s="39" t="e">
        <f>VLOOKUP(A343,'INGRESO DIARIO'!A:A,1,0)</f>
        <v>#N/A</v>
      </c>
      <c r="D343" s="1" t="s">
        <v>1038</v>
      </c>
      <c r="E343" s="1" t="s">
        <v>19</v>
      </c>
      <c r="F343" s="41">
        <v>45910.559189814812</v>
      </c>
      <c r="G343" s="41">
        <v>45910.559224537035</v>
      </c>
      <c r="H343" s="1">
        <v>1128476082</v>
      </c>
      <c r="I343" s="1" t="s">
        <v>1039</v>
      </c>
      <c r="J343" s="1" t="s">
        <v>1075</v>
      </c>
      <c r="K343" s="1" t="s">
        <v>15</v>
      </c>
      <c r="L343" s="1" t="s">
        <v>1040</v>
      </c>
      <c r="M343" s="1" t="s">
        <v>18</v>
      </c>
      <c r="N343" s="1" t="s">
        <v>22</v>
      </c>
      <c r="O343" s="1"/>
      <c r="P343" s="1" t="s">
        <v>17</v>
      </c>
      <c r="Q343" s="43">
        <v>45916</v>
      </c>
      <c r="R343" s="1"/>
      <c r="S343" s="1" t="s">
        <v>23</v>
      </c>
      <c r="T343" s="1" t="s">
        <v>3710</v>
      </c>
      <c r="U343" s="1"/>
      <c r="V343" s="1"/>
      <c r="W343" s="46">
        <f t="shared" si="51"/>
        <v>45918.559224537035</v>
      </c>
      <c r="X343" s="47">
        <f t="shared" si="52"/>
        <v>8</v>
      </c>
      <c r="Y343" s="47">
        <f t="shared" ca="1" si="53"/>
        <v>31.440775462964666</v>
      </c>
      <c r="Z343" s="47">
        <f t="shared" ca="1" si="54"/>
        <v>23</v>
      </c>
      <c r="AA343" s="47">
        <f t="shared" ca="1" si="55"/>
        <v>8.4407754629646661</v>
      </c>
      <c r="AB343" s="47">
        <f t="shared" ca="1" si="56"/>
        <v>23</v>
      </c>
      <c r="AC343" s="47">
        <f t="shared" ca="1" si="57"/>
        <v>15</v>
      </c>
      <c r="AD343" s="48">
        <f t="shared" ca="1" si="58"/>
        <v>-21.440775462964666</v>
      </c>
      <c r="AE343" s="42" t="str">
        <f t="shared" ca="1" si="60"/>
        <v>VENCIDO</v>
      </c>
    </row>
    <row r="344" spans="1:31" customFormat="1" ht="15" x14ac:dyDescent="0.25">
      <c r="A344" s="110">
        <v>23512343</v>
      </c>
      <c r="B344" s="39" t="e">
        <f>VLOOKUP(A344,[1]BASE!$A:$A,1,0)</f>
        <v>#N/A</v>
      </c>
      <c r="C344" s="39" t="e">
        <f>VLOOKUP(A344,'INGRESO DIARIO'!A:A,1,0)</f>
        <v>#N/A</v>
      </c>
      <c r="D344" s="1" t="s">
        <v>3018</v>
      </c>
      <c r="E344" s="1" t="s">
        <v>19</v>
      </c>
      <c r="F344" s="41">
        <v>45882.602638888886</v>
      </c>
      <c r="G344" s="41">
        <v>45911.730324074073</v>
      </c>
      <c r="H344" s="1">
        <v>71271886</v>
      </c>
      <c r="I344" s="1" t="s">
        <v>3019</v>
      </c>
      <c r="J344" s="1" t="s">
        <v>3691</v>
      </c>
      <c r="K344" s="1" t="s">
        <v>15</v>
      </c>
      <c r="L344" s="1" t="s">
        <v>17</v>
      </c>
      <c r="M344" s="1" t="s">
        <v>18</v>
      </c>
      <c r="N344" s="1" t="s">
        <v>26</v>
      </c>
      <c r="O344" s="1"/>
      <c r="P344" s="1"/>
      <c r="Q344" s="43">
        <v>45916</v>
      </c>
      <c r="R344" s="1"/>
      <c r="S344" s="1" t="s">
        <v>23</v>
      </c>
      <c r="T344" s="1" t="s">
        <v>3703</v>
      </c>
      <c r="U344" s="1"/>
      <c r="V344" s="1"/>
      <c r="W344" s="133">
        <f t="shared" si="51"/>
        <v>45919.730324074073</v>
      </c>
      <c r="X344" s="134">
        <f t="shared" si="52"/>
        <v>8</v>
      </c>
      <c r="Y344" s="134">
        <f t="shared" ca="1" si="53"/>
        <v>30.269675925927004</v>
      </c>
      <c r="Z344" s="134">
        <f t="shared" ca="1" si="54"/>
        <v>22</v>
      </c>
      <c r="AA344" s="134">
        <f t="shared" ca="1" si="55"/>
        <v>8.2696759259270038</v>
      </c>
      <c r="AB344" s="134">
        <f t="shared" ca="1" si="56"/>
        <v>22</v>
      </c>
      <c r="AC344" s="134">
        <f t="shared" ca="1" si="57"/>
        <v>14</v>
      </c>
      <c r="AD344" s="135">
        <f t="shared" ca="1" si="58"/>
        <v>-20.269675925927004</v>
      </c>
      <c r="AE344" s="127" t="str">
        <f t="shared" ca="1" si="60"/>
        <v>VENCIDO</v>
      </c>
    </row>
    <row r="345" spans="1:31" customFormat="1" ht="15" x14ac:dyDescent="0.25">
      <c r="A345" s="110">
        <v>23528850</v>
      </c>
      <c r="B345" s="39" t="e">
        <f>VLOOKUP(A345,[1]BASE!$A:$A,1,0)</f>
        <v>#N/A</v>
      </c>
      <c r="C345" s="39" t="e">
        <f>VLOOKUP(A345,'INGRESO DIARIO'!A:A,1,0)</f>
        <v>#N/A</v>
      </c>
      <c r="D345" s="40" t="s">
        <v>366</v>
      </c>
      <c r="E345" s="1" t="s">
        <v>19</v>
      </c>
      <c r="F345" s="41">
        <v>45902.465474537035</v>
      </c>
      <c r="G345" s="41">
        <v>45902.465509259258</v>
      </c>
      <c r="H345" s="1">
        <v>15274076</v>
      </c>
      <c r="I345" s="1" t="s">
        <v>100</v>
      </c>
      <c r="J345" s="1" t="s">
        <v>295</v>
      </c>
      <c r="K345" s="1" t="s">
        <v>15</v>
      </c>
      <c r="L345" s="1" t="s">
        <v>101</v>
      </c>
      <c r="M345" s="1" t="s">
        <v>16</v>
      </c>
      <c r="N345" s="1" t="str">
        <f>VLOOKUP(A345,[2]Hoja2!A:G,7,0)</f>
        <v>OCCIDENTE</v>
      </c>
      <c r="O345" s="1"/>
      <c r="P345" s="1"/>
      <c r="Q345" s="43">
        <v>45916</v>
      </c>
      <c r="R345" s="1"/>
      <c r="S345" s="1" t="s">
        <v>23</v>
      </c>
      <c r="T345" s="1" t="s">
        <v>3684</v>
      </c>
      <c r="U345" s="1"/>
      <c r="V345" s="1"/>
      <c r="W345" s="46">
        <f t="shared" si="51"/>
        <v>45906.465509259258</v>
      </c>
      <c r="X345" s="47">
        <f t="shared" si="52"/>
        <v>4</v>
      </c>
      <c r="Y345" s="47">
        <f t="shared" ca="1" si="53"/>
        <v>39.534490740741603</v>
      </c>
      <c r="Z345" s="47">
        <f t="shared" ca="1" si="54"/>
        <v>29</v>
      </c>
      <c r="AA345" s="47">
        <f t="shared" ca="1" si="55"/>
        <v>10.534490740741603</v>
      </c>
      <c r="AB345" s="47">
        <f t="shared" ca="1" si="56"/>
        <v>29</v>
      </c>
      <c r="AC345" s="47">
        <f t="shared" ca="1" si="57"/>
        <v>25</v>
      </c>
      <c r="AD345" s="48">
        <f t="shared" ca="1" si="58"/>
        <v>-33.534490740741603</v>
      </c>
      <c r="AE345" s="42" t="str">
        <f t="shared" ca="1" si="60"/>
        <v>VENCIDO</v>
      </c>
    </row>
    <row r="346" spans="1:31" customFormat="1" ht="15" x14ac:dyDescent="0.25">
      <c r="A346" s="110">
        <v>23534732</v>
      </c>
      <c r="B346" s="39" t="e">
        <f>VLOOKUP(A346,[1]BASE!$A:$A,1,0)</f>
        <v>#N/A</v>
      </c>
      <c r="C346" s="39" t="e">
        <f>VLOOKUP(A346,'INGRESO DIARIO'!A:A,1,0)</f>
        <v>#N/A</v>
      </c>
      <c r="D346" s="40" t="s">
        <v>905</v>
      </c>
      <c r="E346" s="1" t="s">
        <v>409</v>
      </c>
      <c r="F346" s="41">
        <v>45909.470196759263</v>
      </c>
      <c r="G346" s="41">
        <v>45909.470231481479</v>
      </c>
      <c r="H346" s="1">
        <v>64584703</v>
      </c>
      <c r="I346" s="1" t="s">
        <v>772</v>
      </c>
      <c r="J346" s="1" t="s">
        <v>868</v>
      </c>
      <c r="K346" s="1" t="s">
        <v>15</v>
      </c>
      <c r="L346" s="1" t="s">
        <v>773</v>
      </c>
      <c r="M346" s="1" t="s">
        <v>16</v>
      </c>
      <c r="N346" s="1" t="s">
        <v>26</v>
      </c>
      <c r="O346" s="1"/>
      <c r="P346" s="1" t="s">
        <v>17</v>
      </c>
      <c r="Q346" s="43">
        <v>45916</v>
      </c>
      <c r="R346" s="1"/>
      <c r="S346" s="1" t="s">
        <v>23</v>
      </c>
      <c r="T346" s="1" t="s">
        <v>3493</v>
      </c>
      <c r="U346" s="1" t="s">
        <v>17</v>
      </c>
      <c r="V346" s="1" t="s">
        <v>17</v>
      </c>
      <c r="W346" s="46">
        <f t="shared" si="51"/>
        <v>45913.470231481479</v>
      </c>
      <c r="X346" s="47">
        <f t="shared" si="52"/>
        <v>4</v>
      </c>
      <c r="Y346" s="47">
        <f t="shared" ca="1" si="53"/>
        <v>32.52976851852145</v>
      </c>
      <c r="Z346" s="47">
        <f t="shared" ca="1" si="54"/>
        <v>24</v>
      </c>
      <c r="AA346" s="47">
        <f t="shared" ca="1" si="55"/>
        <v>8.5297685185214505</v>
      </c>
      <c r="AB346" s="47">
        <f t="shared" ca="1" si="56"/>
        <v>24</v>
      </c>
      <c r="AC346" s="47">
        <f t="shared" ca="1" si="57"/>
        <v>20</v>
      </c>
      <c r="AD346" s="48">
        <f t="shared" ca="1" si="58"/>
        <v>-26.52976851852145</v>
      </c>
      <c r="AE346" s="42" t="str">
        <f t="shared" ca="1" si="60"/>
        <v>VENCIDO</v>
      </c>
    </row>
    <row r="347" spans="1:31" customFormat="1" ht="15" x14ac:dyDescent="0.25">
      <c r="A347" s="110">
        <v>23535604</v>
      </c>
      <c r="B347" s="39" t="e">
        <f>VLOOKUP(A347,[1]BASE!$A:$A,1,0)</f>
        <v>#N/A</v>
      </c>
      <c r="C347" s="39" t="e">
        <f>VLOOKUP(A347,'INGRESO DIARIO'!A:A,1,0)</f>
        <v>#N/A</v>
      </c>
      <c r="D347" s="40" t="s">
        <v>1097</v>
      </c>
      <c r="E347" s="1" t="s">
        <v>19</v>
      </c>
      <c r="F347" s="41">
        <v>45910.430671296293</v>
      </c>
      <c r="G347" s="41">
        <v>45910.430706018517</v>
      </c>
      <c r="H347" s="1">
        <v>1017231760</v>
      </c>
      <c r="I347" s="1" t="s">
        <v>1015</v>
      </c>
      <c r="J347" s="1" t="s">
        <v>1067</v>
      </c>
      <c r="K347" s="1" t="s">
        <v>15</v>
      </c>
      <c r="L347" s="1" t="s">
        <v>1016</v>
      </c>
      <c r="M347" s="1" t="s">
        <v>16</v>
      </c>
      <c r="N347" s="1" t="s">
        <v>22</v>
      </c>
      <c r="O347" s="1"/>
      <c r="P347" s="1" t="s">
        <v>17</v>
      </c>
      <c r="Q347" s="43">
        <v>45916</v>
      </c>
      <c r="R347" s="1"/>
      <c r="S347" s="1" t="s">
        <v>23</v>
      </c>
      <c r="T347" s="1" t="s">
        <v>3682</v>
      </c>
      <c r="U347" s="1"/>
      <c r="V347" s="1"/>
      <c r="W347" s="46">
        <f t="shared" si="51"/>
        <v>45914.430706018517</v>
      </c>
      <c r="X347" s="47">
        <f t="shared" si="52"/>
        <v>4</v>
      </c>
      <c r="Y347" s="47">
        <f t="shared" ca="1" si="53"/>
        <v>31.569293981483497</v>
      </c>
      <c r="Z347" s="47">
        <f t="shared" ca="1" si="54"/>
        <v>23</v>
      </c>
      <c r="AA347" s="47">
        <f t="shared" ca="1" si="55"/>
        <v>8.5692939814834972</v>
      </c>
      <c r="AB347" s="47">
        <f t="shared" ca="1" si="56"/>
        <v>23</v>
      </c>
      <c r="AC347" s="47">
        <f t="shared" ca="1" si="57"/>
        <v>19</v>
      </c>
      <c r="AD347" s="48">
        <f t="shared" ca="1" si="58"/>
        <v>-25.569293981483497</v>
      </c>
      <c r="AE347" s="42" t="str">
        <f t="shared" ca="1" si="60"/>
        <v>VENCIDO</v>
      </c>
    </row>
    <row r="348" spans="1:31" customFormat="1" ht="15" x14ac:dyDescent="0.25">
      <c r="A348" s="110">
        <v>23536498</v>
      </c>
      <c r="B348" s="39" t="e">
        <f>VLOOKUP(A348,[1]BASE!$A:$A,1,0)</f>
        <v>#N/A</v>
      </c>
      <c r="C348" s="39" t="e">
        <f>VLOOKUP(A348,'INGRESO DIARIO'!A:A,1,0)</f>
        <v>#N/A</v>
      </c>
      <c r="D348" s="40" t="s">
        <v>1238</v>
      </c>
      <c r="E348" s="1" t="s">
        <v>19</v>
      </c>
      <c r="F348" s="41">
        <v>45911.300416666665</v>
      </c>
      <c r="G348" s="41">
        <v>45911.300462962965</v>
      </c>
      <c r="H348" s="1">
        <v>1131769030</v>
      </c>
      <c r="I348" s="1" t="s">
        <v>1137</v>
      </c>
      <c r="J348" s="1" t="s">
        <v>1210</v>
      </c>
      <c r="K348" s="1" t="s">
        <v>15</v>
      </c>
      <c r="L348" s="1" t="s">
        <v>1138</v>
      </c>
      <c r="M348" s="1" t="s">
        <v>16</v>
      </c>
      <c r="N348" s="1" t="s">
        <v>22</v>
      </c>
      <c r="O348" s="1"/>
      <c r="P348" s="1" t="s">
        <v>17</v>
      </c>
      <c r="Q348" s="43">
        <v>45916</v>
      </c>
      <c r="R348" s="1"/>
      <c r="S348" s="1" t="s">
        <v>23</v>
      </c>
      <c r="T348" s="1" t="s">
        <v>3686</v>
      </c>
      <c r="U348" s="1" t="s">
        <v>17</v>
      </c>
      <c r="V348" s="1" t="s">
        <v>475</v>
      </c>
      <c r="W348" s="46">
        <f t="shared" si="51"/>
        <v>45915.300462962965</v>
      </c>
      <c r="X348" s="47">
        <f t="shared" si="52"/>
        <v>4</v>
      </c>
      <c r="Y348" s="47">
        <f t="shared" ca="1" si="53"/>
        <v>30.699537037035043</v>
      </c>
      <c r="Z348" s="47">
        <f t="shared" ca="1" si="54"/>
        <v>22</v>
      </c>
      <c r="AA348" s="47">
        <f t="shared" ca="1" si="55"/>
        <v>8.6995370370350429</v>
      </c>
      <c r="AB348" s="47">
        <f t="shared" ca="1" si="56"/>
        <v>22</v>
      </c>
      <c r="AC348" s="47">
        <f t="shared" ca="1" si="57"/>
        <v>18</v>
      </c>
      <c r="AD348" s="48">
        <f t="shared" ca="1" si="58"/>
        <v>-24.699537037035043</v>
      </c>
      <c r="AE348" s="42" t="str">
        <f t="shared" ca="1" si="60"/>
        <v>VENCIDO</v>
      </c>
    </row>
    <row r="349" spans="1:31" customFormat="1" ht="15" x14ac:dyDescent="0.25">
      <c r="A349" s="110">
        <v>23519440</v>
      </c>
      <c r="B349" s="39" t="e">
        <f>VLOOKUP(A349,[1]BASE!$A:$A,1,0)</f>
        <v>#N/A</v>
      </c>
      <c r="C349" s="39" t="e">
        <f>VLOOKUP(A349,'INGRESO DIARIO'!A:A,1,0)</f>
        <v>#N/A</v>
      </c>
      <c r="D349" s="40" t="s">
        <v>1249</v>
      </c>
      <c r="E349" s="1" t="s">
        <v>19</v>
      </c>
      <c r="F349" s="41">
        <v>45891.373668981483</v>
      </c>
      <c r="G349" s="41">
        <v>45911.532939814817</v>
      </c>
      <c r="H349" s="1">
        <v>21386921</v>
      </c>
      <c r="I349" s="1" t="s">
        <v>1165</v>
      </c>
      <c r="J349" s="1" t="s">
        <v>1223</v>
      </c>
      <c r="K349" s="1" t="s">
        <v>15</v>
      </c>
      <c r="L349" s="1" t="s">
        <v>1166</v>
      </c>
      <c r="M349" s="1" t="s">
        <v>16</v>
      </c>
      <c r="N349" s="1" t="s">
        <v>22</v>
      </c>
      <c r="O349" s="1"/>
      <c r="P349" s="1" t="s">
        <v>17</v>
      </c>
      <c r="Q349" s="43">
        <v>45916</v>
      </c>
      <c r="R349" s="1"/>
      <c r="S349" s="1" t="s">
        <v>23</v>
      </c>
      <c r="T349" s="1" t="s">
        <v>3704</v>
      </c>
      <c r="U349" s="1" t="s">
        <v>17</v>
      </c>
      <c r="V349" s="1" t="s">
        <v>475</v>
      </c>
      <c r="W349" s="46">
        <f t="shared" si="51"/>
        <v>45915.532939814817</v>
      </c>
      <c r="X349" s="47">
        <f t="shared" si="52"/>
        <v>4</v>
      </c>
      <c r="Y349" s="47">
        <f t="shared" ca="1" si="53"/>
        <v>30.467060185183072</v>
      </c>
      <c r="Z349" s="47">
        <f t="shared" ca="1" si="54"/>
        <v>22</v>
      </c>
      <c r="AA349" s="47">
        <f t="shared" ca="1" si="55"/>
        <v>8.4670601851830725</v>
      </c>
      <c r="AB349" s="47">
        <f t="shared" ca="1" si="56"/>
        <v>22</v>
      </c>
      <c r="AC349" s="47">
        <f t="shared" ca="1" si="57"/>
        <v>18</v>
      </c>
      <c r="AD349" s="48">
        <f t="shared" ca="1" si="58"/>
        <v>-24.467060185183072</v>
      </c>
      <c r="AE349" s="42" t="str">
        <f t="shared" ca="1" si="60"/>
        <v>VENCIDO</v>
      </c>
    </row>
    <row r="350" spans="1:31" customFormat="1" ht="15" x14ac:dyDescent="0.25">
      <c r="A350" s="110">
        <v>23537294</v>
      </c>
      <c r="B350" s="39" t="e">
        <f>VLOOKUP(A350,[1]BASE!$A:$A,1,0)</f>
        <v>#N/A</v>
      </c>
      <c r="C350" s="39" t="e">
        <f>VLOOKUP(A350,'INGRESO DIARIO'!A:A,1,0)</f>
        <v>#N/A</v>
      </c>
      <c r="D350" s="40" t="s">
        <v>3193</v>
      </c>
      <c r="E350" s="1" t="s">
        <v>19</v>
      </c>
      <c r="F350" s="41">
        <v>45911.691886574074</v>
      </c>
      <c r="G350" s="41">
        <v>45911.691932870373</v>
      </c>
      <c r="H350" s="1">
        <v>3431298</v>
      </c>
      <c r="I350" s="1" t="s">
        <v>2975</v>
      </c>
      <c r="J350" s="1" t="s">
        <v>3039</v>
      </c>
      <c r="K350" s="1" t="s">
        <v>15</v>
      </c>
      <c r="L350" s="1" t="s">
        <v>2976</v>
      </c>
      <c r="M350" s="1" t="s">
        <v>16</v>
      </c>
      <c r="N350" s="1" t="s">
        <v>22</v>
      </c>
      <c r="O350" s="1"/>
      <c r="P350" s="1"/>
      <c r="Q350" s="43">
        <v>45916</v>
      </c>
      <c r="R350" s="1"/>
      <c r="S350" s="1" t="s">
        <v>23</v>
      </c>
      <c r="T350" s="1" t="s">
        <v>3683</v>
      </c>
      <c r="U350" s="1"/>
      <c r="V350" s="1"/>
      <c r="W350" s="133">
        <f t="shared" si="51"/>
        <v>45915.691932870373</v>
      </c>
      <c r="X350" s="134">
        <f t="shared" si="52"/>
        <v>4</v>
      </c>
      <c r="Y350" s="134">
        <f t="shared" ca="1" si="53"/>
        <v>30.308067129626579</v>
      </c>
      <c r="Z350" s="134">
        <f t="shared" ca="1" si="54"/>
        <v>22</v>
      </c>
      <c r="AA350" s="134">
        <f t="shared" ca="1" si="55"/>
        <v>8.3080671296265791</v>
      </c>
      <c r="AB350" s="134">
        <f t="shared" ca="1" si="56"/>
        <v>22</v>
      </c>
      <c r="AC350" s="134">
        <f t="shared" ca="1" si="57"/>
        <v>18</v>
      </c>
      <c r="AD350" s="135">
        <f t="shared" ca="1" si="58"/>
        <v>-24.308067129626579</v>
      </c>
      <c r="AE350" s="127" t="str">
        <f t="shared" ca="1" si="60"/>
        <v>VENCIDO</v>
      </c>
    </row>
    <row r="351" spans="1:31" customFormat="1" ht="15" x14ac:dyDescent="0.25">
      <c r="A351" s="110">
        <v>23537299</v>
      </c>
      <c r="B351" s="39" t="e">
        <f>VLOOKUP(A351,[1]BASE!$A:$A,1,0)</f>
        <v>#N/A</v>
      </c>
      <c r="C351" s="39" t="e">
        <f>VLOOKUP(A351,'INGRESO DIARIO'!A:A,1,0)</f>
        <v>#N/A</v>
      </c>
      <c r="D351" s="40" t="s">
        <v>3194</v>
      </c>
      <c r="E351" s="1" t="s">
        <v>19</v>
      </c>
      <c r="F351" s="41">
        <v>45911.695694444446</v>
      </c>
      <c r="G351" s="41">
        <v>45911.695729166669</v>
      </c>
      <c r="H351" s="1">
        <v>3431298</v>
      </c>
      <c r="I351" s="1" t="s">
        <v>2975</v>
      </c>
      <c r="J351" s="1" t="s">
        <v>3039</v>
      </c>
      <c r="K351" s="1" t="s">
        <v>15</v>
      </c>
      <c r="L351" s="1" t="s">
        <v>2977</v>
      </c>
      <c r="M351" s="1" t="s">
        <v>16</v>
      </c>
      <c r="N351" s="1" t="s">
        <v>22</v>
      </c>
      <c r="O351" s="1"/>
      <c r="P351" s="1"/>
      <c r="Q351" s="43">
        <v>45916</v>
      </c>
      <c r="R351" s="1"/>
      <c r="S351" s="1" t="s">
        <v>23</v>
      </c>
      <c r="T351" s="1" t="s">
        <v>3683</v>
      </c>
      <c r="U351" s="1"/>
      <c r="V351" s="1"/>
      <c r="W351" s="133">
        <f t="shared" si="51"/>
        <v>45915.695729166669</v>
      </c>
      <c r="X351" s="134">
        <f t="shared" si="52"/>
        <v>4</v>
      </c>
      <c r="Y351" s="134">
        <f t="shared" ca="1" si="53"/>
        <v>30.30427083333052</v>
      </c>
      <c r="Z351" s="134">
        <f t="shared" ca="1" si="54"/>
        <v>22</v>
      </c>
      <c r="AA351" s="134">
        <f t="shared" ca="1" si="55"/>
        <v>8.30427083333052</v>
      </c>
      <c r="AB351" s="134">
        <f t="shared" ca="1" si="56"/>
        <v>22</v>
      </c>
      <c r="AC351" s="134">
        <f t="shared" ca="1" si="57"/>
        <v>18</v>
      </c>
      <c r="AD351" s="135">
        <f t="shared" ca="1" si="58"/>
        <v>-24.30427083333052</v>
      </c>
      <c r="AE351" s="127" t="str">
        <f t="shared" ca="1" si="60"/>
        <v>VENCIDO</v>
      </c>
    </row>
    <row r="352" spans="1:31" customFormat="1" ht="15" x14ac:dyDescent="0.25">
      <c r="A352" s="110">
        <v>23537277</v>
      </c>
      <c r="B352" s="39" t="e">
        <f>VLOOKUP(A352,[1]BASE!$A:$A,1,0)</f>
        <v>#N/A</v>
      </c>
      <c r="C352" s="39" t="e">
        <f>VLOOKUP(A352,'INGRESO DIARIO'!A:A,1,0)</f>
        <v>#N/A</v>
      </c>
      <c r="D352" s="40" t="s">
        <v>3202</v>
      </c>
      <c r="E352" s="1" t="s">
        <v>19</v>
      </c>
      <c r="F352" s="41">
        <v>45911.682951388888</v>
      </c>
      <c r="G352" s="41">
        <v>45911.682986111111</v>
      </c>
      <c r="H352" s="1">
        <v>1063145189</v>
      </c>
      <c r="I352" s="1" t="s">
        <v>3007</v>
      </c>
      <c r="J352" s="1" t="s">
        <v>3048</v>
      </c>
      <c r="K352" s="1" t="s">
        <v>15</v>
      </c>
      <c r="L352" s="1" t="s">
        <v>3008</v>
      </c>
      <c r="M352" s="1" t="s">
        <v>16</v>
      </c>
      <c r="N352" s="1" t="s">
        <v>22</v>
      </c>
      <c r="O352" s="1"/>
      <c r="P352" s="1"/>
      <c r="Q352" s="43">
        <v>45916</v>
      </c>
      <c r="R352" s="1"/>
      <c r="S352" s="1" t="s">
        <v>23</v>
      </c>
      <c r="T352" s="1" t="s">
        <v>3706</v>
      </c>
      <c r="U352" s="1"/>
      <c r="V352" s="1"/>
      <c r="W352" s="133">
        <f t="shared" si="51"/>
        <v>45915.682986111111</v>
      </c>
      <c r="X352" s="134">
        <f t="shared" si="52"/>
        <v>4</v>
      </c>
      <c r="Y352" s="134">
        <f t="shared" ca="1" si="53"/>
        <v>30.317013888889051</v>
      </c>
      <c r="Z352" s="134">
        <f t="shared" ca="1" si="54"/>
        <v>22</v>
      </c>
      <c r="AA352" s="134">
        <f t="shared" ca="1" si="55"/>
        <v>8.3170138888890506</v>
      </c>
      <c r="AB352" s="134">
        <f t="shared" ca="1" si="56"/>
        <v>22</v>
      </c>
      <c r="AC352" s="134">
        <f t="shared" ca="1" si="57"/>
        <v>18</v>
      </c>
      <c r="AD352" s="135">
        <f t="shared" ca="1" si="58"/>
        <v>-24.317013888889051</v>
      </c>
      <c r="AE352" s="127" t="str">
        <f t="shared" ca="1" si="60"/>
        <v>VENCIDO</v>
      </c>
    </row>
    <row r="353" spans="1:31" customFormat="1" ht="15" x14ac:dyDescent="0.25">
      <c r="A353" s="110">
        <v>23537295</v>
      </c>
      <c r="B353" s="39" t="e">
        <f>VLOOKUP(A353,[1]BASE!$A:$A,1,0)</f>
        <v>#N/A</v>
      </c>
      <c r="C353" s="39" t="e">
        <f>VLOOKUP(A353,'INGRESO DIARIO'!A:A,1,0)</f>
        <v>#N/A</v>
      </c>
      <c r="D353" s="40" t="s">
        <v>3203</v>
      </c>
      <c r="E353" s="1" t="s">
        <v>19</v>
      </c>
      <c r="F353" s="41">
        <v>45911.691979166666</v>
      </c>
      <c r="G353" s="41">
        <v>45911.692002314812</v>
      </c>
      <c r="H353" s="1">
        <v>1063145189</v>
      </c>
      <c r="I353" s="1" t="s">
        <v>3007</v>
      </c>
      <c r="J353" s="1" t="s">
        <v>3048</v>
      </c>
      <c r="K353" s="1" t="s">
        <v>15</v>
      </c>
      <c r="L353" s="1" t="s">
        <v>3009</v>
      </c>
      <c r="M353" s="1" t="s">
        <v>16</v>
      </c>
      <c r="N353" s="1" t="s">
        <v>22</v>
      </c>
      <c r="O353" s="1"/>
      <c r="P353" s="1"/>
      <c r="Q353" s="43">
        <v>45916</v>
      </c>
      <c r="R353" s="1"/>
      <c r="S353" s="1" t="s">
        <v>23</v>
      </c>
      <c r="T353" s="1" t="s">
        <v>3706</v>
      </c>
      <c r="U353" s="1"/>
      <c r="V353" s="1"/>
      <c r="W353" s="133">
        <f t="shared" si="51"/>
        <v>45915.692002314812</v>
      </c>
      <c r="X353" s="134">
        <f t="shared" si="52"/>
        <v>4</v>
      </c>
      <c r="Y353" s="134">
        <f t="shared" ca="1" si="53"/>
        <v>30.307997685187729</v>
      </c>
      <c r="Z353" s="134">
        <f t="shared" ca="1" si="54"/>
        <v>22</v>
      </c>
      <c r="AA353" s="134">
        <f t="shared" ca="1" si="55"/>
        <v>8.3079976851877291</v>
      </c>
      <c r="AB353" s="134">
        <f t="shared" ca="1" si="56"/>
        <v>22</v>
      </c>
      <c r="AC353" s="134">
        <f t="shared" ca="1" si="57"/>
        <v>18</v>
      </c>
      <c r="AD353" s="135">
        <f t="shared" ca="1" si="58"/>
        <v>-24.307997685187729</v>
      </c>
      <c r="AE353" s="127" t="str">
        <f t="shared" ca="1" si="60"/>
        <v>VENCIDO</v>
      </c>
    </row>
    <row r="354" spans="1:31" customFormat="1" ht="15" x14ac:dyDescent="0.25">
      <c r="A354" s="110">
        <v>23537310</v>
      </c>
      <c r="B354" s="39" t="e">
        <f>VLOOKUP(A354,[1]BASE!$A:$A,1,0)</f>
        <v>#N/A</v>
      </c>
      <c r="C354" s="39" t="e">
        <f>VLOOKUP(A354,'INGRESO DIARIO'!A:A,1,0)</f>
        <v>#N/A</v>
      </c>
      <c r="D354" s="40" t="s">
        <v>3204</v>
      </c>
      <c r="E354" s="1" t="s">
        <v>19</v>
      </c>
      <c r="F354" s="41">
        <v>45911.702789351853</v>
      </c>
      <c r="G354" s="41">
        <v>45911.702824074076</v>
      </c>
      <c r="H354" s="1">
        <v>1063145189</v>
      </c>
      <c r="I354" s="1" t="s">
        <v>3007</v>
      </c>
      <c r="J354" s="1" t="s">
        <v>3048</v>
      </c>
      <c r="K354" s="1" t="s">
        <v>15</v>
      </c>
      <c r="L354" s="1" t="s">
        <v>3010</v>
      </c>
      <c r="M354" s="1" t="s">
        <v>16</v>
      </c>
      <c r="N354" s="1" t="s">
        <v>22</v>
      </c>
      <c r="O354" s="1"/>
      <c r="P354" s="1"/>
      <c r="Q354" s="43">
        <v>45916</v>
      </c>
      <c r="R354" s="1"/>
      <c r="S354" s="1" t="s">
        <v>23</v>
      </c>
      <c r="T354" s="1" t="s">
        <v>3706</v>
      </c>
      <c r="U354" s="1"/>
      <c r="V354" s="1"/>
      <c r="W354" s="133">
        <f t="shared" si="51"/>
        <v>45915.702824074076</v>
      </c>
      <c r="X354" s="134">
        <f t="shared" si="52"/>
        <v>4</v>
      </c>
      <c r="Y354" s="134">
        <f t="shared" ca="1" si="53"/>
        <v>30.297175925923511</v>
      </c>
      <c r="Z354" s="134">
        <f t="shared" ca="1" si="54"/>
        <v>22</v>
      </c>
      <c r="AA354" s="134">
        <f t="shared" ca="1" si="55"/>
        <v>8.2971759259235114</v>
      </c>
      <c r="AB354" s="134">
        <f t="shared" ca="1" si="56"/>
        <v>22</v>
      </c>
      <c r="AC354" s="134">
        <f t="shared" ca="1" si="57"/>
        <v>18</v>
      </c>
      <c r="AD354" s="135">
        <f t="shared" ca="1" si="58"/>
        <v>-24.297175925923511</v>
      </c>
      <c r="AE354" s="127" t="str">
        <f t="shared" ca="1" si="60"/>
        <v>VENCIDO</v>
      </c>
    </row>
    <row r="355" spans="1:31" customFormat="1" ht="15" x14ac:dyDescent="0.25">
      <c r="A355" s="110">
        <v>23539339</v>
      </c>
      <c r="B355" s="39" t="e">
        <f>VLOOKUP(A355,[1]BASE!$A:$A,1,0)</f>
        <v>#N/A</v>
      </c>
      <c r="C355" s="39" t="e">
        <f>VLOOKUP(A355,'INGRESO DIARIO'!A:A,1,0)</f>
        <v>#N/A</v>
      </c>
      <c r="D355" s="40" t="s">
        <v>3446</v>
      </c>
      <c r="E355" s="1" t="s">
        <v>19</v>
      </c>
      <c r="F355" s="41">
        <v>45915.433263888888</v>
      </c>
      <c r="G355" s="41">
        <v>45915.433298611111</v>
      </c>
      <c r="H355" s="1">
        <v>1151447667</v>
      </c>
      <c r="I355" s="1" t="s">
        <v>3289</v>
      </c>
      <c r="J355" s="1" t="s">
        <v>3410</v>
      </c>
      <c r="K355" s="1" t="s">
        <v>15</v>
      </c>
      <c r="L355" s="1" t="s">
        <v>3290</v>
      </c>
      <c r="M355" s="1" t="s">
        <v>16</v>
      </c>
      <c r="N355" s="1" t="s">
        <v>22</v>
      </c>
      <c r="O355" s="1"/>
      <c r="P355" s="1" t="s">
        <v>17</v>
      </c>
      <c r="Q355" s="43">
        <v>45916</v>
      </c>
      <c r="R355" s="1"/>
      <c r="S355" s="1" t="s">
        <v>23</v>
      </c>
      <c r="T355" s="1" t="s">
        <v>3705</v>
      </c>
      <c r="U355" s="1" t="s">
        <v>17</v>
      </c>
      <c r="V355" s="1" t="s">
        <v>17</v>
      </c>
      <c r="W355" s="133">
        <f t="shared" si="51"/>
        <v>45919.433298611111</v>
      </c>
      <c r="X355" s="134">
        <f t="shared" si="52"/>
        <v>4</v>
      </c>
      <c r="Y355" s="134">
        <f t="shared" ca="1" si="53"/>
        <v>26.56670138888876</v>
      </c>
      <c r="Z355" s="134">
        <f t="shared" ca="1" si="54"/>
        <v>20</v>
      </c>
      <c r="AA355" s="134">
        <f t="shared" ca="1" si="55"/>
        <v>6.5667013888887595</v>
      </c>
      <c r="AB355" s="134">
        <f t="shared" ca="1" si="56"/>
        <v>20</v>
      </c>
      <c r="AC355" s="134">
        <f t="shared" ca="1" si="57"/>
        <v>16</v>
      </c>
      <c r="AD355" s="135">
        <f t="shared" ca="1" si="58"/>
        <v>-20.56670138888876</v>
      </c>
      <c r="AE355" s="127" t="str">
        <f t="shared" ca="1" si="60"/>
        <v>VENCIDO</v>
      </c>
    </row>
    <row r="356" spans="1:31" customFormat="1" ht="15" x14ac:dyDescent="0.25">
      <c r="A356" s="110">
        <v>23539121</v>
      </c>
      <c r="B356" s="39" t="e">
        <f>VLOOKUP(A356,[1]BASE!$A:$A,1,0)</f>
        <v>#N/A</v>
      </c>
      <c r="C356" s="39" t="e">
        <f>VLOOKUP(A356,'INGRESO DIARIO'!A:A,1,0)</f>
        <v>#N/A</v>
      </c>
      <c r="D356" s="40" t="s">
        <v>3447</v>
      </c>
      <c r="E356" s="1" t="s">
        <v>19</v>
      </c>
      <c r="F356" s="41">
        <v>45915.348310185182</v>
      </c>
      <c r="G356" s="41">
        <v>45915.348344907405</v>
      </c>
      <c r="H356" s="1">
        <v>70434388</v>
      </c>
      <c r="I356" s="1" t="s">
        <v>3295</v>
      </c>
      <c r="J356" s="1" t="s">
        <v>3411</v>
      </c>
      <c r="K356" s="1" t="s">
        <v>15</v>
      </c>
      <c r="L356" s="1" t="s">
        <v>3296</v>
      </c>
      <c r="M356" s="1" t="s">
        <v>16</v>
      </c>
      <c r="N356" s="1" t="s">
        <v>20</v>
      </c>
      <c r="O356" s="1"/>
      <c r="P356" s="1" t="s">
        <v>17</v>
      </c>
      <c r="Q356" s="43">
        <v>45916</v>
      </c>
      <c r="R356" s="1"/>
      <c r="S356" s="1" t="s">
        <v>23</v>
      </c>
      <c r="T356" s="1" t="s">
        <v>3502</v>
      </c>
      <c r="U356" s="1" t="s">
        <v>17</v>
      </c>
      <c r="V356" s="1" t="s">
        <v>17</v>
      </c>
      <c r="W356" s="133">
        <f t="shared" si="51"/>
        <v>45919.348344907405</v>
      </c>
      <c r="X356" s="134">
        <f t="shared" si="52"/>
        <v>4</v>
      </c>
      <c r="Y356" s="134">
        <f t="shared" ca="1" si="53"/>
        <v>26.65165509259532</v>
      </c>
      <c r="Z356" s="134">
        <f t="shared" ca="1" si="54"/>
        <v>20</v>
      </c>
      <c r="AA356" s="134">
        <f t="shared" ca="1" si="55"/>
        <v>6.6516550925953197</v>
      </c>
      <c r="AB356" s="134">
        <f t="shared" ca="1" si="56"/>
        <v>20</v>
      </c>
      <c r="AC356" s="134">
        <f t="shared" ca="1" si="57"/>
        <v>16</v>
      </c>
      <c r="AD356" s="135">
        <f t="shared" ca="1" si="58"/>
        <v>-20.65165509259532</v>
      </c>
      <c r="AE356" s="127" t="str">
        <f t="shared" ca="1" si="60"/>
        <v>VENCIDO</v>
      </c>
    </row>
    <row r="357" spans="1:31" customFormat="1" ht="15" x14ac:dyDescent="0.25">
      <c r="A357" s="110">
        <v>23538256</v>
      </c>
      <c r="B357" s="39" t="e">
        <f>VLOOKUP(A357,[1]BASE!$A:$A,1,0)</f>
        <v>#N/A</v>
      </c>
      <c r="C357" s="39" t="e">
        <f>VLOOKUP(A357,'INGRESO DIARIO'!A:A,1,0)</f>
        <v>#N/A</v>
      </c>
      <c r="D357" s="40" t="s">
        <v>3448</v>
      </c>
      <c r="E357" s="1" t="s">
        <v>19</v>
      </c>
      <c r="F357" s="41">
        <v>45912.681122685186</v>
      </c>
      <c r="G357" s="41">
        <v>45912.681145833332</v>
      </c>
      <c r="H357" s="1">
        <v>1017224917</v>
      </c>
      <c r="I357" s="1" t="s">
        <v>3297</v>
      </c>
      <c r="J357" s="1" t="s">
        <v>3412</v>
      </c>
      <c r="K357" s="1" t="s">
        <v>15</v>
      </c>
      <c r="L357" s="1" t="s">
        <v>3298</v>
      </c>
      <c r="M357" s="1" t="s">
        <v>16</v>
      </c>
      <c r="N357" s="1" t="s">
        <v>20</v>
      </c>
      <c r="O357" s="1"/>
      <c r="P357" s="1" t="s">
        <v>17</v>
      </c>
      <c r="Q357" s="43">
        <v>45916</v>
      </c>
      <c r="R357" s="1"/>
      <c r="S357" s="1" t="s">
        <v>23</v>
      </c>
      <c r="T357" s="1" t="s">
        <v>3235</v>
      </c>
      <c r="U357" s="1" t="s">
        <v>17</v>
      </c>
      <c r="V357" s="1" t="s">
        <v>17</v>
      </c>
      <c r="W357" s="133">
        <f t="shared" si="51"/>
        <v>45916.681145833332</v>
      </c>
      <c r="X357" s="134">
        <f t="shared" si="52"/>
        <v>4</v>
      </c>
      <c r="Y357" s="134">
        <f t="shared" ca="1" si="53"/>
        <v>29.318854166667734</v>
      </c>
      <c r="Z357" s="134">
        <f t="shared" ca="1" si="54"/>
        <v>21</v>
      </c>
      <c r="AA357" s="134">
        <f t="shared" ca="1" si="55"/>
        <v>8.3188541666677338</v>
      </c>
      <c r="AB357" s="134">
        <f t="shared" ca="1" si="56"/>
        <v>21</v>
      </c>
      <c r="AC357" s="134">
        <f t="shared" ca="1" si="57"/>
        <v>17</v>
      </c>
      <c r="AD357" s="135">
        <f t="shared" ca="1" si="58"/>
        <v>-23.318854166667734</v>
      </c>
      <c r="AE357" s="127" t="str">
        <f t="shared" ca="1" si="60"/>
        <v>VENCIDO</v>
      </c>
    </row>
    <row r="358" spans="1:31" customFormat="1" ht="15" x14ac:dyDescent="0.25">
      <c r="A358" s="110">
        <v>23538290</v>
      </c>
      <c r="B358" s="39" t="e">
        <f>VLOOKUP(A358,[1]BASE!$A:$A,1,0)</f>
        <v>#N/A</v>
      </c>
      <c r="C358" s="39" t="e">
        <f>VLOOKUP(A358,'INGRESO DIARIO'!A:A,1,0)</f>
        <v>#N/A</v>
      </c>
      <c r="D358" s="1" t="s">
        <v>3299</v>
      </c>
      <c r="E358" s="1" t="s">
        <v>19</v>
      </c>
      <c r="F358" s="41">
        <v>45912.706574074073</v>
      </c>
      <c r="G358" s="41">
        <v>45912.706597222219</v>
      </c>
      <c r="H358" s="1">
        <v>70722397</v>
      </c>
      <c r="I358" s="1" t="s">
        <v>3300</v>
      </c>
      <c r="J358" s="1" t="s">
        <v>3413</v>
      </c>
      <c r="K358" s="1" t="s">
        <v>15</v>
      </c>
      <c r="L358" s="1" t="s">
        <v>3301</v>
      </c>
      <c r="M358" s="1" t="s">
        <v>16</v>
      </c>
      <c r="N358" s="1" t="s">
        <v>20</v>
      </c>
      <c r="O358" s="1"/>
      <c r="P358" s="1" t="s">
        <v>17</v>
      </c>
      <c r="Q358" s="43">
        <v>45916</v>
      </c>
      <c r="R358" s="1"/>
      <c r="S358" s="1" t="s">
        <v>23</v>
      </c>
      <c r="T358" s="1" t="s">
        <v>3235</v>
      </c>
      <c r="U358" s="1" t="s">
        <v>17</v>
      </c>
      <c r="V358" s="1" t="s">
        <v>17</v>
      </c>
      <c r="W358" s="133">
        <f t="shared" si="51"/>
        <v>45916.706597222219</v>
      </c>
      <c r="X358" s="134">
        <f t="shared" si="52"/>
        <v>4</v>
      </c>
      <c r="Y358" s="134">
        <f t="shared" ca="1" si="53"/>
        <v>29.293402777781012</v>
      </c>
      <c r="Z358" s="134">
        <f t="shared" ca="1" si="54"/>
        <v>21</v>
      </c>
      <c r="AA358" s="134">
        <f t="shared" ca="1" si="55"/>
        <v>8.2934027777810115</v>
      </c>
      <c r="AB358" s="134">
        <f t="shared" ca="1" si="56"/>
        <v>21</v>
      </c>
      <c r="AC358" s="134">
        <f t="shared" ca="1" si="57"/>
        <v>17</v>
      </c>
      <c r="AD358" s="135">
        <f t="shared" ca="1" si="58"/>
        <v>-23.293402777781012</v>
      </c>
      <c r="AE358" s="127" t="str">
        <f t="shared" ca="1" si="60"/>
        <v>VENCIDO</v>
      </c>
    </row>
    <row r="359" spans="1:31" customFormat="1" ht="15" x14ac:dyDescent="0.25">
      <c r="A359" s="110">
        <v>23539557</v>
      </c>
      <c r="B359" s="39" t="e">
        <f>VLOOKUP(A359,[1]BASE!$A:$A,1,0)</f>
        <v>#N/A</v>
      </c>
      <c r="C359" s="39" t="e">
        <f>VLOOKUP(A359,'INGRESO DIARIO'!A:A,1,0)</f>
        <v>#N/A</v>
      </c>
      <c r="D359" s="40" t="s">
        <v>3450</v>
      </c>
      <c r="E359" s="1" t="s">
        <v>19</v>
      </c>
      <c r="F359" s="41">
        <v>45915.522858796299</v>
      </c>
      <c r="G359" s="41">
        <v>45915.522893518515</v>
      </c>
      <c r="H359" s="1">
        <v>1002089224</v>
      </c>
      <c r="I359" s="1" t="s">
        <v>17</v>
      </c>
      <c r="J359" s="1" t="s">
        <v>3415</v>
      </c>
      <c r="K359" s="1" t="s">
        <v>15</v>
      </c>
      <c r="L359" s="1" t="s">
        <v>3304</v>
      </c>
      <c r="M359" s="1" t="s">
        <v>16</v>
      </c>
      <c r="N359" s="1" t="s">
        <v>20</v>
      </c>
      <c r="O359" s="1"/>
      <c r="P359" s="1" t="s">
        <v>17</v>
      </c>
      <c r="Q359" s="43">
        <v>45916</v>
      </c>
      <c r="R359" s="1"/>
      <c r="S359" s="1" t="s">
        <v>23</v>
      </c>
      <c r="T359" s="43" t="s">
        <v>3700</v>
      </c>
      <c r="U359" s="1" t="s">
        <v>17</v>
      </c>
      <c r="V359" s="1" t="s">
        <v>17</v>
      </c>
      <c r="W359" s="133">
        <f t="shared" si="51"/>
        <v>45919.522893518515</v>
      </c>
      <c r="X359" s="134">
        <f t="shared" si="52"/>
        <v>4</v>
      </c>
      <c r="Y359" s="134">
        <f t="shared" ca="1" si="53"/>
        <v>26.477106481484952</v>
      </c>
      <c r="Z359" s="134">
        <f t="shared" ca="1" si="54"/>
        <v>20</v>
      </c>
      <c r="AA359" s="134">
        <f t="shared" ca="1" si="55"/>
        <v>6.4771064814849524</v>
      </c>
      <c r="AB359" s="134">
        <f t="shared" ca="1" si="56"/>
        <v>20</v>
      </c>
      <c r="AC359" s="134">
        <f t="shared" ca="1" si="57"/>
        <v>16</v>
      </c>
      <c r="AD359" s="135">
        <f t="shared" ca="1" si="58"/>
        <v>-20.477106481484952</v>
      </c>
      <c r="AE359" s="127" t="str">
        <f t="shared" ca="1" si="60"/>
        <v>VENCIDO</v>
      </c>
    </row>
    <row r="360" spans="1:31" customFormat="1" ht="15" x14ac:dyDescent="0.25">
      <c r="A360" s="110">
        <v>23539477</v>
      </c>
      <c r="B360" s="39" t="e">
        <f>VLOOKUP(A360,[1]BASE!$A:$A,1,0)</f>
        <v>#N/A</v>
      </c>
      <c r="C360" s="39" t="e">
        <f>VLOOKUP(A360,'INGRESO DIARIO'!A:A,1,0)</f>
        <v>#N/A</v>
      </c>
      <c r="D360" s="40" t="s">
        <v>3451</v>
      </c>
      <c r="E360" s="1" t="s">
        <v>19</v>
      </c>
      <c r="F360" s="41">
        <v>45915.472361111111</v>
      </c>
      <c r="G360" s="41">
        <v>45915.472395833334</v>
      </c>
      <c r="H360" s="1">
        <v>39400994</v>
      </c>
      <c r="I360" s="1" t="s">
        <v>3309</v>
      </c>
      <c r="J360" s="1" t="s">
        <v>3416</v>
      </c>
      <c r="K360" s="1" t="s">
        <v>15</v>
      </c>
      <c r="L360" s="1" t="s">
        <v>3310</v>
      </c>
      <c r="M360" s="1" t="s">
        <v>16</v>
      </c>
      <c r="N360" s="1" t="s">
        <v>20</v>
      </c>
      <c r="O360" s="1"/>
      <c r="P360" s="1" t="s">
        <v>17</v>
      </c>
      <c r="Q360" s="43">
        <v>45916</v>
      </c>
      <c r="R360" s="1"/>
      <c r="S360" s="1" t="s">
        <v>23</v>
      </c>
      <c r="T360" s="1" t="s">
        <v>3698</v>
      </c>
      <c r="U360" s="1" t="s">
        <v>17</v>
      </c>
      <c r="V360" s="1" t="s">
        <v>17</v>
      </c>
      <c r="W360" s="133">
        <f t="shared" si="51"/>
        <v>45919.472395833334</v>
      </c>
      <c r="X360" s="134">
        <f t="shared" si="52"/>
        <v>4</v>
      </c>
      <c r="Y360" s="134">
        <f t="shared" ca="1" si="53"/>
        <v>26.527604166665697</v>
      </c>
      <c r="Z360" s="134">
        <f t="shared" ca="1" si="54"/>
        <v>20</v>
      </c>
      <c r="AA360" s="134">
        <f t="shared" ca="1" si="55"/>
        <v>6.5276041666656965</v>
      </c>
      <c r="AB360" s="134">
        <f t="shared" ca="1" si="56"/>
        <v>20</v>
      </c>
      <c r="AC360" s="134">
        <f t="shared" ca="1" si="57"/>
        <v>16</v>
      </c>
      <c r="AD360" s="135">
        <f t="shared" ca="1" si="58"/>
        <v>-20.527604166665697</v>
      </c>
      <c r="AE360" s="127" t="str">
        <f t="shared" ca="1" si="60"/>
        <v>VENCIDO</v>
      </c>
    </row>
    <row r="361" spans="1:31" customFormat="1" ht="15" x14ac:dyDescent="0.25">
      <c r="A361" s="110">
        <v>23538576</v>
      </c>
      <c r="B361" s="39" t="e">
        <f>VLOOKUP(A361,[1]BASE!$A:$A,1,0)</f>
        <v>#N/A</v>
      </c>
      <c r="C361" s="39" t="e">
        <f>VLOOKUP(A361,'INGRESO DIARIO'!A:A,1,0)</f>
        <v>#N/A</v>
      </c>
      <c r="D361" s="40" t="s">
        <v>3459</v>
      </c>
      <c r="E361" s="1" t="s">
        <v>19</v>
      </c>
      <c r="F361" s="41">
        <v>45913.599849537037</v>
      </c>
      <c r="G361" s="41">
        <v>45913.59988425926</v>
      </c>
      <c r="H361" s="1">
        <v>19768646</v>
      </c>
      <c r="I361" s="1" t="s">
        <v>3335</v>
      </c>
      <c r="J361" s="1" t="s">
        <v>3425</v>
      </c>
      <c r="K361" s="1" t="s">
        <v>15</v>
      </c>
      <c r="L361" s="1" t="s">
        <v>3336</v>
      </c>
      <c r="M361" s="1" t="s">
        <v>16</v>
      </c>
      <c r="N361" s="1" t="s">
        <v>22</v>
      </c>
      <c r="O361" s="1"/>
      <c r="P361" s="1" t="s">
        <v>17</v>
      </c>
      <c r="Q361" s="43">
        <v>45916</v>
      </c>
      <c r="R361" s="1"/>
      <c r="S361" s="1" t="s">
        <v>23</v>
      </c>
      <c r="T361" s="1" t="s">
        <v>3685</v>
      </c>
      <c r="U361" s="1" t="s">
        <v>17</v>
      </c>
      <c r="V361" s="1" t="s">
        <v>17</v>
      </c>
      <c r="W361" s="133">
        <f t="shared" si="51"/>
        <v>45917.59988425926</v>
      </c>
      <c r="X361" s="134">
        <f t="shared" si="52"/>
        <v>4</v>
      </c>
      <c r="Y361" s="134">
        <f t="shared" ca="1" si="53"/>
        <v>28.400115740740148</v>
      </c>
      <c r="Z361" s="134">
        <f t="shared" ca="1" si="54"/>
        <v>20</v>
      </c>
      <c r="AA361" s="134">
        <f t="shared" ca="1" si="55"/>
        <v>8.4001157407401479</v>
      </c>
      <c r="AB361" s="134">
        <f t="shared" ca="1" si="56"/>
        <v>20</v>
      </c>
      <c r="AC361" s="134">
        <f t="shared" ca="1" si="57"/>
        <v>16</v>
      </c>
      <c r="AD361" s="135">
        <f t="shared" ca="1" si="58"/>
        <v>-22.400115740740148</v>
      </c>
      <c r="AE361" s="127" t="str">
        <f t="shared" ca="1" si="60"/>
        <v>VENCIDO</v>
      </c>
    </row>
    <row r="362" spans="1:31" customFormat="1" ht="15" x14ac:dyDescent="0.25">
      <c r="A362" s="110">
        <v>23538575</v>
      </c>
      <c r="B362" s="39" t="e">
        <f>VLOOKUP(A362,[1]BASE!$A:$A,1,0)</f>
        <v>#N/A</v>
      </c>
      <c r="C362" s="39" t="e">
        <f>VLOOKUP(A362,'INGRESO DIARIO'!A:A,1,0)</f>
        <v>#N/A</v>
      </c>
      <c r="D362" s="40" t="s">
        <v>3460</v>
      </c>
      <c r="E362" s="1" t="s">
        <v>19</v>
      </c>
      <c r="F362" s="41">
        <v>45913.599282407406</v>
      </c>
      <c r="G362" s="41">
        <v>45913.599317129629</v>
      </c>
      <c r="H362" s="1">
        <v>19768646</v>
      </c>
      <c r="I362" s="1" t="s">
        <v>3335</v>
      </c>
      <c r="J362" s="1" t="s">
        <v>3425</v>
      </c>
      <c r="K362" s="1" t="s">
        <v>15</v>
      </c>
      <c r="L362" s="1" t="s">
        <v>3337</v>
      </c>
      <c r="M362" s="1" t="s">
        <v>16</v>
      </c>
      <c r="N362" s="1" t="s">
        <v>22</v>
      </c>
      <c r="O362" s="1"/>
      <c r="P362" s="1" t="s">
        <v>17</v>
      </c>
      <c r="Q362" s="43">
        <v>45916</v>
      </c>
      <c r="R362" s="1"/>
      <c r="S362" s="1" t="s">
        <v>23</v>
      </c>
      <c r="T362" s="1" t="s">
        <v>3685</v>
      </c>
      <c r="U362" s="1" t="s">
        <v>17</v>
      </c>
      <c r="V362" s="1" t="s">
        <v>17</v>
      </c>
      <c r="W362" s="133">
        <f t="shared" si="51"/>
        <v>45917.599317129629</v>
      </c>
      <c r="X362" s="134">
        <f t="shared" si="52"/>
        <v>4</v>
      </c>
      <c r="Y362" s="134">
        <f t="shared" ca="1" si="53"/>
        <v>28.400682870371384</v>
      </c>
      <c r="Z362" s="134">
        <f t="shared" ca="1" si="54"/>
        <v>20</v>
      </c>
      <c r="AA362" s="134">
        <f t="shared" ca="1" si="55"/>
        <v>8.4006828703713836</v>
      </c>
      <c r="AB362" s="134">
        <f t="shared" ca="1" si="56"/>
        <v>20</v>
      </c>
      <c r="AC362" s="134">
        <f t="shared" ca="1" si="57"/>
        <v>16</v>
      </c>
      <c r="AD362" s="135">
        <f t="shared" ca="1" si="58"/>
        <v>-22.400682870371384</v>
      </c>
      <c r="AE362" s="127" t="str">
        <f t="shared" ca="1" si="60"/>
        <v>VENCIDO</v>
      </c>
    </row>
    <row r="363" spans="1:31" customFormat="1" ht="15" x14ac:dyDescent="0.25">
      <c r="A363" s="110">
        <v>23539656</v>
      </c>
      <c r="B363" s="39" t="e">
        <f>VLOOKUP(A363,[1]BASE!$A:$A,1,0)</f>
        <v>#N/A</v>
      </c>
      <c r="C363" s="39">
        <f>VLOOKUP(A363,'INGRESO DIARIO'!A:A,1,0)</f>
        <v>23539656</v>
      </c>
      <c r="D363" s="40" t="s">
        <v>3463</v>
      </c>
      <c r="E363" s="1" t="s">
        <v>19</v>
      </c>
      <c r="F363" s="41">
        <v>45915.594884259262</v>
      </c>
      <c r="G363" s="41">
        <v>45923.531840277778</v>
      </c>
      <c r="H363" s="1">
        <v>1152202497</v>
      </c>
      <c r="I363" s="1" t="s">
        <v>3345</v>
      </c>
      <c r="J363" s="1" t="s">
        <v>3429</v>
      </c>
      <c r="K363" s="1" t="s">
        <v>15</v>
      </c>
      <c r="L363" s="1" t="s">
        <v>3346</v>
      </c>
      <c r="M363" s="1" t="s">
        <v>16</v>
      </c>
      <c r="N363" s="1" t="s">
        <v>22</v>
      </c>
      <c r="O363" s="1"/>
      <c r="P363" s="1" t="s">
        <v>17</v>
      </c>
      <c r="Q363" s="43">
        <v>45916</v>
      </c>
      <c r="R363" s="1"/>
      <c r="S363" s="1"/>
      <c r="T363" s="1" t="s">
        <v>3707</v>
      </c>
      <c r="U363" s="1" t="s">
        <v>17</v>
      </c>
      <c r="V363" s="1" t="s">
        <v>17</v>
      </c>
      <c r="W363" s="133">
        <f t="shared" si="51"/>
        <v>45927.531840277778</v>
      </c>
      <c r="X363" s="134">
        <f t="shared" si="52"/>
        <v>4</v>
      </c>
      <c r="Y363" s="134">
        <f t="shared" ca="1" si="53"/>
        <v>18.468159722222481</v>
      </c>
      <c r="Z363" s="134">
        <f t="shared" ca="1" si="54"/>
        <v>14</v>
      </c>
      <c r="AA363" s="134">
        <f t="shared" ca="1" si="55"/>
        <v>4.4681597222224809</v>
      </c>
      <c r="AB363" s="134">
        <f t="shared" ca="1" si="56"/>
        <v>14</v>
      </c>
      <c r="AC363" s="134">
        <f t="shared" ca="1" si="57"/>
        <v>10</v>
      </c>
      <c r="AD363" s="135">
        <f t="shared" ca="1" si="58"/>
        <v>-12.468159722222481</v>
      </c>
      <c r="AE363" s="127" t="str">
        <f t="shared" ca="1" si="60"/>
        <v>VENCIDO</v>
      </c>
    </row>
    <row r="364" spans="1:31" customFormat="1" ht="15" x14ac:dyDescent="0.25">
      <c r="A364" s="110">
        <v>23496046</v>
      </c>
      <c r="B364" s="39" t="e">
        <f>VLOOKUP(A364,[1]BASE!$A:$A,1,0)</f>
        <v>#N/A</v>
      </c>
      <c r="C364" s="39" t="e">
        <f>VLOOKUP(A364,'INGRESO DIARIO'!A:A,1,0)</f>
        <v>#N/A</v>
      </c>
      <c r="D364" s="1" t="s">
        <v>3396</v>
      </c>
      <c r="E364" s="1" t="s">
        <v>19</v>
      </c>
      <c r="F364" s="41">
        <v>45862.3905787037</v>
      </c>
      <c r="G364" s="41">
        <v>45915.384328703702</v>
      </c>
      <c r="H364" s="1">
        <v>1234990857</v>
      </c>
      <c r="I364" s="1" t="s">
        <v>3397</v>
      </c>
      <c r="J364" s="1" t="s">
        <v>3437</v>
      </c>
      <c r="K364" s="1" t="s">
        <v>15</v>
      </c>
      <c r="L364" s="1" t="s">
        <v>3398</v>
      </c>
      <c r="M364" s="1" t="s">
        <v>16</v>
      </c>
      <c r="N364" s="1" t="s">
        <v>20</v>
      </c>
      <c r="O364" s="1"/>
      <c r="P364" s="1" t="s">
        <v>17</v>
      </c>
      <c r="Q364" s="43">
        <v>45916</v>
      </c>
      <c r="R364" s="1"/>
      <c r="S364" s="1" t="s">
        <v>23</v>
      </c>
      <c r="T364" s="1" t="s">
        <v>3235</v>
      </c>
      <c r="U364" s="1" t="s">
        <v>17</v>
      </c>
      <c r="V364" s="1" t="s">
        <v>17</v>
      </c>
      <c r="W364" s="133">
        <f t="shared" si="51"/>
        <v>45919.384328703702</v>
      </c>
      <c r="X364" s="134">
        <f t="shared" si="52"/>
        <v>4</v>
      </c>
      <c r="Y364" s="134">
        <f t="shared" ca="1" si="53"/>
        <v>26.615671296298387</v>
      </c>
      <c r="Z364" s="134">
        <f t="shared" ca="1" si="54"/>
        <v>20</v>
      </c>
      <c r="AA364" s="134">
        <f t="shared" ca="1" si="55"/>
        <v>6.6156712962983875</v>
      </c>
      <c r="AB364" s="134">
        <f t="shared" ca="1" si="56"/>
        <v>20</v>
      </c>
      <c r="AC364" s="134">
        <f t="shared" ca="1" si="57"/>
        <v>16</v>
      </c>
      <c r="AD364" s="135">
        <f t="shared" ca="1" si="58"/>
        <v>-20.615671296298387</v>
      </c>
      <c r="AE364" s="127" t="str">
        <f t="shared" ca="1" si="60"/>
        <v>VENCIDO</v>
      </c>
    </row>
    <row r="365" spans="1:31" customFormat="1" ht="15" x14ac:dyDescent="0.25">
      <c r="A365" s="110">
        <v>23496047</v>
      </c>
      <c r="B365" s="39" t="e">
        <f>VLOOKUP(A365,[1]BASE!$A:$A,1,0)</f>
        <v>#N/A</v>
      </c>
      <c r="C365" s="39" t="e">
        <f>VLOOKUP(A365,'INGRESO DIARIO'!A:A,1,0)</f>
        <v>#N/A</v>
      </c>
      <c r="D365" s="1" t="s">
        <v>3399</v>
      </c>
      <c r="E365" s="1" t="s">
        <v>19</v>
      </c>
      <c r="F365" s="41">
        <v>45862.391087962962</v>
      </c>
      <c r="G365" s="41">
        <v>45915.38863425926</v>
      </c>
      <c r="H365" s="1">
        <v>43524747</v>
      </c>
      <c r="I365" s="1" t="s">
        <v>3400</v>
      </c>
      <c r="J365" s="1" t="s">
        <v>3438</v>
      </c>
      <c r="K365" s="1" t="s">
        <v>15</v>
      </c>
      <c r="L365" s="1" t="s">
        <v>3401</v>
      </c>
      <c r="M365" s="1" t="s">
        <v>16</v>
      </c>
      <c r="N365" s="1" t="s">
        <v>20</v>
      </c>
      <c r="O365" s="1"/>
      <c r="P365" s="1" t="s">
        <v>17</v>
      </c>
      <c r="Q365" s="43">
        <v>45916</v>
      </c>
      <c r="R365" s="1"/>
      <c r="S365" s="1" t="s">
        <v>23</v>
      </c>
      <c r="T365" s="1" t="s">
        <v>3235</v>
      </c>
      <c r="U365" s="1" t="s">
        <v>17</v>
      </c>
      <c r="V365" s="1" t="s">
        <v>17</v>
      </c>
      <c r="W365" s="133">
        <f t="shared" si="51"/>
        <v>45919.38863425926</v>
      </c>
      <c r="X365" s="134">
        <f t="shared" si="52"/>
        <v>4</v>
      </c>
      <c r="Y365" s="134">
        <f t="shared" ca="1" si="53"/>
        <v>26.611365740740439</v>
      </c>
      <c r="Z365" s="134">
        <f t="shared" ca="1" si="54"/>
        <v>20</v>
      </c>
      <c r="AA365" s="134">
        <f t="shared" ca="1" si="55"/>
        <v>6.6113657407404389</v>
      </c>
      <c r="AB365" s="134">
        <f t="shared" ca="1" si="56"/>
        <v>20</v>
      </c>
      <c r="AC365" s="134">
        <f t="shared" ca="1" si="57"/>
        <v>16</v>
      </c>
      <c r="AD365" s="135">
        <f t="shared" ca="1" si="58"/>
        <v>-20.611365740740439</v>
      </c>
      <c r="AE365" s="127" t="str">
        <f t="shared" ca="1" si="60"/>
        <v>VENCIDO</v>
      </c>
    </row>
    <row r="366" spans="1:31" customFormat="1" ht="15" x14ac:dyDescent="0.25">
      <c r="A366" s="110">
        <v>23524676</v>
      </c>
      <c r="B366" s="39" t="e">
        <f>VLOOKUP(A366,[1]BASE!$A:$A,1,0)</f>
        <v>#N/A</v>
      </c>
      <c r="C366" s="39" t="e">
        <f>VLOOKUP(A366,'INGRESO DIARIO'!A:A,1,0)</f>
        <v>#N/A</v>
      </c>
      <c r="D366" s="40" t="s">
        <v>3501</v>
      </c>
      <c r="E366" s="1" t="s">
        <v>19</v>
      </c>
      <c r="F366" s="41">
        <v>45896.672361111108</v>
      </c>
      <c r="G366" s="41">
        <v>45913.362928240742</v>
      </c>
      <c r="H366" s="1">
        <v>43403150</v>
      </c>
      <c r="I366" s="1" t="s">
        <v>17</v>
      </c>
      <c r="J366" s="1" t="s">
        <v>3439</v>
      </c>
      <c r="K366" s="1" t="s">
        <v>15</v>
      </c>
      <c r="L366" s="1" t="s">
        <v>3402</v>
      </c>
      <c r="M366" s="1" t="s">
        <v>16</v>
      </c>
      <c r="N366" s="1" t="s">
        <v>20</v>
      </c>
      <c r="O366" s="1"/>
      <c r="P366" s="1" t="s">
        <v>17</v>
      </c>
      <c r="Q366" s="43">
        <v>45916</v>
      </c>
      <c r="R366" s="1"/>
      <c r="S366" s="1" t="s">
        <v>23</v>
      </c>
      <c r="T366" s="1" t="s">
        <v>3500</v>
      </c>
      <c r="U366" s="1" t="s">
        <v>17</v>
      </c>
      <c r="V366" s="1" t="s">
        <v>17</v>
      </c>
      <c r="W366" s="133">
        <f t="shared" si="51"/>
        <v>45917.362928240742</v>
      </c>
      <c r="X366" s="134">
        <f t="shared" si="52"/>
        <v>4</v>
      </c>
      <c r="Y366" s="134">
        <f t="shared" ca="1" si="53"/>
        <v>28.637071759258106</v>
      </c>
      <c r="Z366" s="134">
        <f t="shared" ca="1" si="54"/>
        <v>20</v>
      </c>
      <c r="AA366" s="134">
        <f t="shared" ca="1" si="55"/>
        <v>8.6370717592581059</v>
      </c>
      <c r="AB366" s="134">
        <f t="shared" ca="1" si="56"/>
        <v>20</v>
      </c>
      <c r="AC366" s="134">
        <f t="shared" ca="1" si="57"/>
        <v>16</v>
      </c>
      <c r="AD366" s="135">
        <f t="shared" ca="1" si="58"/>
        <v>-22.637071759258106</v>
      </c>
      <c r="AE366" s="127" t="str">
        <f t="shared" ca="1" si="60"/>
        <v>VENCIDO</v>
      </c>
    </row>
    <row r="367" spans="1:31" customFormat="1" ht="15" x14ac:dyDescent="0.25">
      <c r="A367" s="126">
        <v>23524716</v>
      </c>
      <c r="B367" s="128" t="e">
        <f>VLOOKUP(A367,[1]BASE!$A:$A,1,0)</f>
        <v>#N/A</v>
      </c>
      <c r="C367" s="128" t="e">
        <f>VLOOKUP(A367,'INGRESO DIARIO'!A:A,1,0)</f>
        <v>#N/A</v>
      </c>
      <c r="D367" s="136" t="s">
        <v>3144</v>
      </c>
      <c r="E367" s="129" t="s">
        <v>412</v>
      </c>
      <c r="F367" s="130">
        <v>45896.690613425926</v>
      </c>
      <c r="G367" s="130">
        <v>45901.906886574077</v>
      </c>
      <c r="H367" s="129">
        <v>15255788</v>
      </c>
      <c r="I367" s="129" t="s">
        <v>2343</v>
      </c>
      <c r="J367" s="129" t="s">
        <v>2872</v>
      </c>
      <c r="K367" s="129" t="s">
        <v>15</v>
      </c>
      <c r="L367" s="129" t="s">
        <v>2347</v>
      </c>
      <c r="M367" s="129" t="s">
        <v>16</v>
      </c>
      <c r="N367" s="129" t="s">
        <v>26</v>
      </c>
      <c r="O367" s="129"/>
      <c r="P367" s="129" t="s">
        <v>25</v>
      </c>
      <c r="Q367" s="132">
        <v>45916</v>
      </c>
      <c r="R367" s="129"/>
      <c r="S367" s="129" t="s">
        <v>753</v>
      </c>
      <c r="T367" s="129" t="s">
        <v>3220</v>
      </c>
      <c r="U367" s="129"/>
      <c r="V367" s="129"/>
      <c r="W367" s="133">
        <f t="shared" si="51"/>
        <v>45905.906886574077</v>
      </c>
      <c r="X367" s="134">
        <f t="shared" si="52"/>
        <v>4</v>
      </c>
      <c r="Y367" s="134">
        <f t="shared" ca="1" si="53"/>
        <v>40.093113425922638</v>
      </c>
      <c r="Z367" s="134">
        <f t="shared" ca="1" si="54"/>
        <v>30</v>
      </c>
      <c r="AA367" s="134">
        <f t="shared" ca="1" si="55"/>
        <v>10.093113425922638</v>
      </c>
      <c r="AB367" s="134">
        <f t="shared" ca="1" si="56"/>
        <v>30</v>
      </c>
      <c r="AC367" s="134">
        <f t="shared" ca="1" si="57"/>
        <v>26</v>
      </c>
      <c r="AD367" s="135">
        <f t="shared" ca="1" si="58"/>
        <v>-34.093113425922638</v>
      </c>
      <c r="AE367" s="127" t="str">
        <f t="shared" si="60"/>
        <v>EJECUTADO</v>
      </c>
    </row>
    <row r="368" spans="1:31" customFormat="1" ht="15" x14ac:dyDescent="0.25">
      <c r="A368" s="126">
        <v>23505209</v>
      </c>
      <c r="B368" s="128" t="e">
        <f>VLOOKUP(A368,[1]BASE!$A:$A,1,0)</f>
        <v>#N/A</v>
      </c>
      <c r="C368" s="128" t="e">
        <f>VLOOKUP(A368,'INGRESO DIARIO'!A:A,1,0)</f>
        <v>#N/A</v>
      </c>
      <c r="D368" s="136" t="s">
        <v>3088</v>
      </c>
      <c r="E368" s="129" t="s">
        <v>412</v>
      </c>
      <c r="F368" s="130">
        <v>45873.596770833334</v>
      </c>
      <c r="G368" s="130">
        <v>45901.906782407408</v>
      </c>
      <c r="H368" s="129">
        <v>21843114</v>
      </c>
      <c r="I368" s="129" t="s">
        <v>1640</v>
      </c>
      <c r="J368" s="129" t="s">
        <v>2754</v>
      </c>
      <c r="K368" s="129" t="s">
        <v>15</v>
      </c>
      <c r="L368" s="129" t="s">
        <v>1645</v>
      </c>
      <c r="M368" s="129" t="s">
        <v>16</v>
      </c>
      <c r="N368" s="129" t="s">
        <v>26</v>
      </c>
      <c r="O368" s="129"/>
      <c r="P368" s="129" t="s">
        <v>25</v>
      </c>
      <c r="Q368" s="132">
        <v>45916</v>
      </c>
      <c r="R368" s="129"/>
      <c r="S368" s="129" t="s">
        <v>753</v>
      </c>
      <c r="T368" s="129" t="s">
        <v>3222</v>
      </c>
      <c r="U368" s="129"/>
      <c r="V368" s="129"/>
      <c r="W368" s="133">
        <f t="shared" si="51"/>
        <v>45905.906782407408</v>
      </c>
      <c r="X368" s="134">
        <f t="shared" si="52"/>
        <v>4</v>
      </c>
      <c r="Y368" s="134">
        <f t="shared" ca="1" si="53"/>
        <v>40.093217592591827</v>
      </c>
      <c r="Z368" s="134">
        <f t="shared" ca="1" si="54"/>
        <v>30</v>
      </c>
      <c r="AA368" s="134">
        <f t="shared" ca="1" si="55"/>
        <v>10.093217592591827</v>
      </c>
      <c r="AB368" s="134">
        <f t="shared" ca="1" si="56"/>
        <v>30</v>
      </c>
      <c r="AC368" s="134">
        <f t="shared" ca="1" si="57"/>
        <v>26</v>
      </c>
      <c r="AD368" s="135">
        <f t="shared" ca="1" si="58"/>
        <v>-34.093217592591827</v>
      </c>
      <c r="AE368" s="127" t="str">
        <f t="shared" si="60"/>
        <v>EJECUTADO</v>
      </c>
    </row>
    <row r="369" spans="1:31" customFormat="1" ht="15" x14ac:dyDescent="0.25">
      <c r="A369" s="126">
        <v>23514617</v>
      </c>
      <c r="B369" s="128" t="e">
        <f>VLOOKUP(A369,[1]BASE!$A:$A,1,0)</f>
        <v>#N/A</v>
      </c>
      <c r="C369" s="128" t="e">
        <f>VLOOKUP(A369,'INGRESO DIARIO'!A:A,1,0)</f>
        <v>#N/A</v>
      </c>
      <c r="D369" s="136" t="s">
        <v>3224</v>
      </c>
      <c r="E369" s="129" t="s">
        <v>412</v>
      </c>
      <c r="F369" s="130">
        <v>45884.603310185186</v>
      </c>
      <c r="G369" s="130">
        <v>45901.90693287037</v>
      </c>
      <c r="H369" s="129">
        <v>42869921</v>
      </c>
      <c r="I369" s="129" t="s">
        <v>1783</v>
      </c>
      <c r="J369" s="129" t="s">
        <v>2778</v>
      </c>
      <c r="K369" s="129" t="s">
        <v>15</v>
      </c>
      <c r="L369" s="129" t="s">
        <v>1787</v>
      </c>
      <c r="M369" s="129" t="s">
        <v>16</v>
      </c>
      <c r="N369" s="129" t="s">
        <v>26</v>
      </c>
      <c r="O369" s="129"/>
      <c r="P369" s="129" t="s">
        <v>25</v>
      </c>
      <c r="Q369" s="132">
        <v>45916</v>
      </c>
      <c r="R369" s="129"/>
      <c r="S369" s="129" t="s">
        <v>753</v>
      </c>
      <c r="T369" s="129" t="s">
        <v>3223</v>
      </c>
      <c r="U369" s="129"/>
      <c r="V369" s="129"/>
      <c r="W369" s="133">
        <f t="shared" si="51"/>
        <v>45905.90693287037</v>
      </c>
      <c r="X369" s="134">
        <f t="shared" si="52"/>
        <v>4</v>
      </c>
      <c r="Y369" s="134">
        <f t="shared" ca="1" si="53"/>
        <v>40.093067129630072</v>
      </c>
      <c r="Z369" s="134">
        <f t="shared" ca="1" si="54"/>
        <v>30</v>
      </c>
      <c r="AA369" s="134">
        <f t="shared" ca="1" si="55"/>
        <v>10.093067129630072</v>
      </c>
      <c r="AB369" s="134">
        <f t="shared" ca="1" si="56"/>
        <v>30</v>
      </c>
      <c r="AC369" s="134">
        <f t="shared" ca="1" si="57"/>
        <v>26</v>
      </c>
      <c r="AD369" s="135">
        <f t="shared" ca="1" si="58"/>
        <v>-34.093067129630072</v>
      </c>
      <c r="AE369" s="127" t="str">
        <f t="shared" si="60"/>
        <v>EJECUTADO</v>
      </c>
    </row>
    <row r="370" spans="1:31" customFormat="1" ht="15" x14ac:dyDescent="0.25">
      <c r="A370" s="126">
        <v>23526477</v>
      </c>
      <c r="B370" s="128" t="e">
        <f>VLOOKUP(A370,[1]BASE!$A:$A,1,0)</f>
        <v>#N/A</v>
      </c>
      <c r="C370" s="128" t="e">
        <f>VLOOKUP(A370,'INGRESO DIARIO'!A:A,1,0)</f>
        <v>#N/A</v>
      </c>
      <c r="D370" s="129" t="s">
        <v>2472</v>
      </c>
      <c r="E370" s="129" t="s">
        <v>19</v>
      </c>
      <c r="F370" s="130">
        <v>45898.44736111111</v>
      </c>
      <c r="G370" s="130">
        <v>45901.906770833331</v>
      </c>
      <c r="H370" s="129">
        <v>43758432</v>
      </c>
      <c r="I370" s="129" t="s">
        <v>2470</v>
      </c>
      <c r="J370" s="129" t="s">
        <v>2892</v>
      </c>
      <c r="K370" s="129" t="s">
        <v>15</v>
      </c>
      <c r="L370" s="129" t="s">
        <v>2474</v>
      </c>
      <c r="M370" s="129" t="s">
        <v>18</v>
      </c>
      <c r="N370" s="129" t="s">
        <v>22</v>
      </c>
      <c r="O370" s="129"/>
      <c r="P370" s="129" t="s">
        <v>3251</v>
      </c>
      <c r="Q370" s="132">
        <v>45916</v>
      </c>
      <c r="R370" s="129"/>
      <c r="S370" s="129" t="s">
        <v>753</v>
      </c>
      <c r="T370" s="129" t="s">
        <v>3245</v>
      </c>
      <c r="U370" s="129"/>
      <c r="V370" s="129"/>
      <c r="W370" s="133">
        <f t="shared" si="51"/>
        <v>45909.906770833331</v>
      </c>
      <c r="X370" s="134">
        <f t="shared" si="52"/>
        <v>8</v>
      </c>
      <c r="Y370" s="134">
        <f t="shared" ca="1" si="53"/>
        <v>40.093229166668607</v>
      </c>
      <c r="Z370" s="134">
        <f t="shared" ca="1" si="54"/>
        <v>30</v>
      </c>
      <c r="AA370" s="134">
        <f t="shared" ca="1" si="55"/>
        <v>10.093229166668607</v>
      </c>
      <c r="AB370" s="134">
        <f t="shared" ca="1" si="56"/>
        <v>30</v>
      </c>
      <c r="AC370" s="134">
        <f t="shared" ca="1" si="57"/>
        <v>22</v>
      </c>
      <c r="AD370" s="135">
        <f t="shared" ca="1" si="58"/>
        <v>-30.093229166668607</v>
      </c>
      <c r="AE370" s="127" t="str">
        <f t="shared" si="60"/>
        <v>EJECUTADO</v>
      </c>
    </row>
    <row r="371" spans="1:31" customFormat="1" ht="15" x14ac:dyDescent="0.25">
      <c r="A371" s="126">
        <v>23521277</v>
      </c>
      <c r="B371" s="128" t="e">
        <f>VLOOKUP(A371,[1]BASE!$A:$A,1,0)</f>
        <v>#N/A</v>
      </c>
      <c r="C371" s="128" t="e">
        <f>VLOOKUP(A371,'INGRESO DIARIO'!A:A,1,0)</f>
        <v>#N/A</v>
      </c>
      <c r="D371" s="129" t="s">
        <v>2053</v>
      </c>
      <c r="E371" s="129" t="s">
        <v>19</v>
      </c>
      <c r="F371" s="130">
        <v>45899.370034722226</v>
      </c>
      <c r="G371" s="130">
        <v>45901.906956018516</v>
      </c>
      <c r="H371" s="129">
        <v>21448926</v>
      </c>
      <c r="I371" s="129" t="s">
        <v>2051</v>
      </c>
      <c r="J371" s="129" t="s">
        <v>2823</v>
      </c>
      <c r="K371" s="129" t="s">
        <v>15</v>
      </c>
      <c r="L371" s="129" t="s">
        <v>2055</v>
      </c>
      <c r="M371" s="129" t="s">
        <v>16</v>
      </c>
      <c r="N371" s="129" t="s">
        <v>22</v>
      </c>
      <c r="O371" s="129"/>
      <c r="P371" s="129" t="s">
        <v>3251</v>
      </c>
      <c r="Q371" s="132">
        <v>45916</v>
      </c>
      <c r="R371" s="129"/>
      <c r="S371" s="129" t="s">
        <v>753</v>
      </c>
      <c r="T371" s="129" t="s">
        <v>3246</v>
      </c>
      <c r="U371" s="129"/>
      <c r="V371" s="129"/>
      <c r="W371" s="133">
        <f t="shared" si="51"/>
        <v>45905.906956018516</v>
      </c>
      <c r="X371" s="134">
        <f t="shared" si="52"/>
        <v>4</v>
      </c>
      <c r="Y371" s="134">
        <f t="shared" ca="1" si="53"/>
        <v>40.093043981483788</v>
      </c>
      <c r="Z371" s="134">
        <f t="shared" ca="1" si="54"/>
        <v>30</v>
      </c>
      <c r="AA371" s="134">
        <f t="shared" ca="1" si="55"/>
        <v>10.093043981483788</v>
      </c>
      <c r="AB371" s="134">
        <f t="shared" ca="1" si="56"/>
        <v>30</v>
      </c>
      <c r="AC371" s="134">
        <f t="shared" ca="1" si="57"/>
        <v>26</v>
      </c>
      <c r="AD371" s="135">
        <f t="shared" ca="1" si="58"/>
        <v>-34.093043981483788</v>
      </c>
      <c r="AE371" s="127" t="str">
        <f t="shared" si="60"/>
        <v>EJECUTADO</v>
      </c>
    </row>
    <row r="372" spans="1:31" customFormat="1" ht="15" x14ac:dyDescent="0.25">
      <c r="A372" s="110">
        <v>23534905</v>
      </c>
      <c r="B372" s="39" t="e">
        <f>VLOOKUP(A372,[1]BASE!$A:$A,1,0)</f>
        <v>#N/A</v>
      </c>
      <c r="C372" s="39" t="e">
        <f>VLOOKUP(A372,'INGRESO DIARIO'!A:A,1,0)</f>
        <v>#N/A</v>
      </c>
      <c r="D372" s="1" t="s">
        <v>847</v>
      </c>
      <c r="E372" s="1" t="s">
        <v>19</v>
      </c>
      <c r="F372" s="41">
        <v>45909.576539351852</v>
      </c>
      <c r="G372" s="41">
        <v>45909.576574074075</v>
      </c>
      <c r="H372" s="1">
        <v>1214746538</v>
      </c>
      <c r="I372" s="1" t="s">
        <v>848</v>
      </c>
      <c r="J372" s="1" t="s">
        <v>900</v>
      </c>
      <c r="K372" s="1" t="s">
        <v>15</v>
      </c>
      <c r="L372" s="1" t="s">
        <v>849</v>
      </c>
      <c r="M372" s="1" t="s">
        <v>18</v>
      </c>
      <c r="N372" s="1" t="s">
        <v>22</v>
      </c>
      <c r="O372" s="1"/>
      <c r="P372" s="129" t="s">
        <v>3251</v>
      </c>
      <c r="Q372" s="132">
        <v>45916</v>
      </c>
      <c r="R372" s="129"/>
      <c r="S372" s="129" t="s">
        <v>753</v>
      </c>
      <c r="T372" s="1" t="s">
        <v>1253</v>
      </c>
      <c r="U372" s="1" t="s">
        <v>17</v>
      </c>
      <c r="V372" s="1" t="s">
        <v>17</v>
      </c>
      <c r="W372" s="46">
        <f t="shared" si="51"/>
        <v>45917.576574074075</v>
      </c>
      <c r="X372" s="47">
        <f t="shared" si="52"/>
        <v>8</v>
      </c>
      <c r="Y372" s="47">
        <f t="shared" ca="1" si="53"/>
        <v>32.423425925924676</v>
      </c>
      <c r="Z372" s="47">
        <f t="shared" ca="1" si="54"/>
        <v>24</v>
      </c>
      <c r="AA372" s="47">
        <f t="shared" ca="1" si="55"/>
        <v>8.4234259259246755</v>
      </c>
      <c r="AB372" s="47">
        <f t="shared" ca="1" si="56"/>
        <v>24</v>
      </c>
      <c r="AC372" s="47">
        <f t="shared" ca="1" si="57"/>
        <v>16</v>
      </c>
      <c r="AD372" s="48">
        <f t="shared" ca="1" si="58"/>
        <v>-22.423425925924676</v>
      </c>
      <c r="AE372" s="42" t="str">
        <f t="shared" si="60"/>
        <v>EJECUTADO</v>
      </c>
    </row>
    <row r="373" spans="1:31" customFormat="1" ht="15" x14ac:dyDescent="0.25">
      <c r="A373" s="126">
        <v>23527751</v>
      </c>
      <c r="B373" s="128" t="e">
        <f>VLOOKUP(A373,[1]BASE!$A:$A,1,0)</f>
        <v>#N/A</v>
      </c>
      <c r="C373" s="128" t="e">
        <f>VLOOKUP(A373,'INGRESO DIARIO'!A:A,1,0)</f>
        <v>#N/A</v>
      </c>
      <c r="D373" s="136" t="s">
        <v>3178</v>
      </c>
      <c r="E373" s="129" t="s">
        <v>19</v>
      </c>
      <c r="F373" s="130">
        <v>45901.480196759258</v>
      </c>
      <c r="G373" s="130">
        <v>45901.906967592593</v>
      </c>
      <c r="H373" s="129">
        <v>21556366</v>
      </c>
      <c r="I373" s="129" t="s">
        <v>2615</v>
      </c>
      <c r="J373" s="129" t="s">
        <v>2914</v>
      </c>
      <c r="K373" s="129" t="s">
        <v>15</v>
      </c>
      <c r="L373" s="129" t="s">
        <v>2618</v>
      </c>
      <c r="M373" s="129" t="s">
        <v>16</v>
      </c>
      <c r="N373" s="129" t="s">
        <v>22</v>
      </c>
      <c r="O373" s="129"/>
      <c r="P373" s="129" t="s">
        <v>66</v>
      </c>
      <c r="Q373" s="132">
        <v>45916</v>
      </c>
      <c r="R373" s="129"/>
      <c r="S373" s="129" t="s">
        <v>753</v>
      </c>
      <c r="T373" s="129" t="s">
        <v>3219</v>
      </c>
      <c r="U373" s="129"/>
      <c r="V373" s="129"/>
      <c r="W373" s="133">
        <f t="shared" si="51"/>
        <v>45905.906967592593</v>
      </c>
      <c r="X373" s="134">
        <f t="shared" si="52"/>
        <v>4</v>
      </c>
      <c r="Y373" s="134">
        <f t="shared" ca="1" si="53"/>
        <v>40.093032407407009</v>
      </c>
      <c r="Z373" s="134">
        <f t="shared" ca="1" si="54"/>
        <v>30</v>
      </c>
      <c r="AA373" s="134">
        <f t="shared" ca="1" si="55"/>
        <v>10.093032407407009</v>
      </c>
      <c r="AB373" s="134">
        <f t="shared" ca="1" si="56"/>
        <v>30</v>
      </c>
      <c r="AC373" s="134">
        <f t="shared" ca="1" si="57"/>
        <v>26</v>
      </c>
      <c r="AD373" s="135">
        <f t="shared" ca="1" si="58"/>
        <v>-34.093032407407009</v>
      </c>
      <c r="AE373" s="127" t="str">
        <f t="shared" si="60"/>
        <v>EJECUTADO</v>
      </c>
    </row>
    <row r="374" spans="1:31" customFormat="1" ht="15" x14ac:dyDescent="0.25">
      <c r="A374" s="126">
        <v>23527758</v>
      </c>
      <c r="B374" s="128" t="e">
        <f>VLOOKUP(A374,[1]BASE!$A:$A,1,0)</f>
        <v>#N/A</v>
      </c>
      <c r="C374" s="128" t="e">
        <f>VLOOKUP(A374,'INGRESO DIARIO'!A:A,1,0)</f>
        <v>#N/A</v>
      </c>
      <c r="D374" s="136" t="s">
        <v>3179</v>
      </c>
      <c r="E374" s="129" t="s">
        <v>19</v>
      </c>
      <c r="F374" s="130">
        <v>45901.483368055553</v>
      </c>
      <c r="G374" s="130">
        <v>45901.90693287037</v>
      </c>
      <c r="H374" s="129">
        <v>21556366</v>
      </c>
      <c r="I374" s="129" t="s">
        <v>2615</v>
      </c>
      <c r="J374" s="129" t="s">
        <v>2914</v>
      </c>
      <c r="K374" s="129" t="s">
        <v>15</v>
      </c>
      <c r="L374" s="129" t="s">
        <v>2622</v>
      </c>
      <c r="M374" s="129" t="s">
        <v>16</v>
      </c>
      <c r="N374" s="129" t="s">
        <v>22</v>
      </c>
      <c r="O374" s="129"/>
      <c r="P374" s="129" t="s">
        <v>66</v>
      </c>
      <c r="Q374" s="132">
        <v>45916</v>
      </c>
      <c r="R374" s="129"/>
      <c r="S374" s="129" t="s">
        <v>753</v>
      </c>
      <c r="T374" s="129" t="s">
        <v>3219</v>
      </c>
      <c r="U374" s="129"/>
      <c r="V374" s="129"/>
      <c r="W374" s="133">
        <f t="shared" si="51"/>
        <v>45905.90693287037</v>
      </c>
      <c r="X374" s="134">
        <f t="shared" si="52"/>
        <v>4</v>
      </c>
      <c r="Y374" s="134">
        <f t="shared" ca="1" si="53"/>
        <v>40.093067129630072</v>
      </c>
      <c r="Z374" s="134">
        <f t="shared" ca="1" si="54"/>
        <v>30</v>
      </c>
      <c r="AA374" s="134">
        <f t="shared" ca="1" si="55"/>
        <v>10.093067129630072</v>
      </c>
      <c r="AB374" s="134">
        <f t="shared" ca="1" si="56"/>
        <v>30</v>
      </c>
      <c r="AC374" s="134">
        <f t="shared" ca="1" si="57"/>
        <v>26</v>
      </c>
      <c r="AD374" s="135">
        <f t="shared" ca="1" si="58"/>
        <v>-34.093067129630072</v>
      </c>
      <c r="AE374" s="127" t="str">
        <f t="shared" si="60"/>
        <v>EJECUTADO</v>
      </c>
    </row>
    <row r="375" spans="1:31" customFormat="1" ht="15" x14ac:dyDescent="0.25">
      <c r="A375" s="110">
        <v>23464847</v>
      </c>
      <c r="B375" s="39" t="e">
        <f>VLOOKUP(A375,[1]BASE!$A:$A,1,0)</f>
        <v>#N/A</v>
      </c>
      <c r="C375" s="39" t="e">
        <f>VLOOKUP(A375,'INGRESO DIARIO'!A:A,1,0)</f>
        <v>#N/A</v>
      </c>
      <c r="D375" s="1" t="s">
        <v>1196</v>
      </c>
      <c r="E375" s="1" t="s">
        <v>409</v>
      </c>
      <c r="F375" s="41">
        <v>45821.448692129627</v>
      </c>
      <c r="G375" s="41">
        <v>45911.504710648151</v>
      </c>
      <c r="H375" s="1">
        <v>1045080467</v>
      </c>
      <c r="I375" s="1" t="s">
        <v>1194</v>
      </c>
      <c r="J375" s="1" t="s">
        <v>1229</v>
      </c>
      <c r="K375" s="1" t="s">
        <v>15</v>
      </c>
      <c r="L375" s="1" t="s">
        <v>1197</v>
      </c>
      <c r="M375" s="1" t="s">
        <v>16</v>
      </c>
      <c r="N375" s="1" t="s">
        <v>26</v>
      </c>
      <c r="O375" s="1"/>
      <c r="P375" s="1" t="s">
        <v>3496</v>
      </c>
      <c r="Q375" s="43">
        <v>45916</v>
      </c>
      <c r="R375" s="1"/>
      <c r="S375" s="1" t="s">
        <v>753</v>
      </c>
      <c r="T375" s="1" t="s">
        <v>3497</v>
      </c>
      <c r="U375" s="1" t="s">
        <v>17</v>
      </c>
      <c r="V375" s="1" t="s">
        <v>17</v>
      </c>
      <c r="W375" s="46">
        <f t="shared" si="51"/>
        <v>45915.504710648151</v>
      </c>
      <c r="X375" s="47">
        <f t="shared" si="52"/>
        <v>4</v>
      </c>
      <c r="Y375" s="47">
        <f t="shared" ca="1" si="53"/>
        <v>30.495289351849351</v>
      </c>
      <c r="Z375" s="47">
        <f t="shared" ca="1" si="54"/>
        <v>22</v>
      </c>
      <c r="AA375" s="47">
        <f t="shared" ca="1" si="55"/>
        <v>8.4952893518493511</v>
      </c>
      <c r="AB375" s="47">
        <f t="shared" ca="1" si="56"/>
        <v>22</v>
      </c>
      <c r="AC375" s="47">
        <f t="shared" ca="1" si="57"/>
        <v>18</v>
      </c>
      <c r="AD375" s="48">
        <f t="shared" ca="1" si="58"/>
        <v>-24.495289351849351</v>
      </c>
      <c r="AE375" s="42" t="str">
        <f t="shared" si="60"/>
        <v>EJECUTADO</v>
      </c>
    </row>
    <row r="376" spans="1:31" customFormat="1" ht="15" x14ac:dyDescent="0.25">
      <c r="A376" s="110">
        <v>23464895</v>
      </c>
      <c r="B376" s="39" t="e">
        <f>VLOOKUP(A376,[1]BASE!$A:$A,1,0)</f>
        <v>#N/A</v>
      </c>
      <c r="C376" s="39" t="e">
        <f>VLOOKUP(A376,'INGRESO DIARIO'!A:A,1,0)</f>
        <v>#N/A</v>
      </c>
      <c r="D376" s="1" t="s">
        <v>1198</v>
      </c>
      <c r="E376" s="1" t="s">
        <v>409</v>
      </c>
      <c r="F376" s="41">
        <v>45821.465046296296</v>
      </c>
      <c r="G376" s="41">
        <v>45911.439988425926</v>
      </c>
      <c r="H376" s="1">
        <v>1036672452</v>
      </c>
      <c r="I376" s="1" t="s">
        <v>1199</v>
      </c>
      <c r="J376" s="1" t="s">
        <v>1230</v>
      </c>
      <c r="K376" s="1" t="s">
        <v>15</v>
      </c>
      <c r="L376" s="1" t="s">
        <v>1200</v>
      </c>
      <c r="M376" s="1" t="s">
        <v>16</v>
      </c>
      <c r="N376" s="1" t="s">
        <v>26</v>
      </c>
      <c r="O376" s="1"/>
      <c r="P376" s="1" t="s">
        <v>3496</v>
      </c>
      <c r="Q376" s="43">
        <v>45916</v>
      </c>
      <c r="R376" s="1"/>
      <c r="S376" s="1" t="s">
        <v>753</v>
      </c>
      <c r="T376" s="1" t="s">
        <v>3497</v>
      </c>
      <c r="U376" s="1" t="s">
        <v>17</v>
      </c>
      <c r="V376" s="1" t="s">
        <v>17</v>
      </c>
      <c r="W376" s="46">
        <f t="shared" si="51"/>
        <v>45915.439988425926</v>
      </c>
      <c r="X376" s="47">
        <f t="shared" si="52"/>
        <v>4</v>
      </c>
      <c r="Y376" s="47">
        <f t="shared" ca="1" si="53"/>
        <v>30.560011574074451</v>
      </c>
      <c r="Z376" s="47">
        <f t="shared" ca="1" si="54"/>
        <v>22</v>
      </c>
      <c r="AA376" s="47">
        <f t="shared" ca="1" si="55"/>
        <v>8.5600115740744513</v>
      </c>
      <c r="AB376" s="47">
        <f t="shared" ca="1" si="56"/>
        <v>22</v>
      </c>
      <c r="AC376" s="47">
        <f t="shared" ca="1" si="57"/>
        <v>18</v>
      </c>
      <c r="AD376" s="48">
        <f t="shared" ca="1" si="58"/>
        <v>-24.560011574074451</v>
      </c>
      <c r="AE376" s="42" t="str">
        <f t="shared" si="60"/>
        <v>EJECUTADO</v>
      </c>
    </row>
    <row r="377" spans="1:31" customFormat="1" ht="15" x14ac:dyDescent="0.25">
      <c r="A377" s="126">
        <v>23527800</v>
      </c>
      <c r="B377" s="128" t="e">
        <f>VLOOKUP(A377,[1]BASE!$A:$A,1,0)</f>
        <v>#N/A</v>
      </c>
      <c r="C377" s="128" t="e">
        <f>VLOOKUP(A377,'INGRESO DIARIO'!A:A,1,0)</f>
        <v>#N/A</v>
      </c>
      <c r="D377" s="129" t="s">
        <v>2626</v>
      </c>
      <c r="E377" s="129" t="s">
        <v>19</v>
      </c>
      <c r="F377" s="130">
        <v>45901.50409722222</v>
      </c>
      <c r="G377" s="130">
        <v>45901.906655092593</v>
      </c>
      <c r="H377" s="129">
        <v>1067919407</v>
      </c>
      <c r="I377" s="129" t="s">
        <v>2624</v>
      </c>
      <c r="J377" s="129" t="s">
        <v>2915</v>
      </c>
      <c r="K377" s="129" t="s">
        <v>15</v>
      </c>
      <c r="L377" s="129" t="s">
        <v>2628</v>
      </c>
      <c r="M377" s="129" t="s">
        <v>16</v>
      </c>
      <c r="N377" s="129" t="s">
        <v>20</v>
      </c>
      <c r="O377" s="129"/>
      <c r="P377" s="1" t="s">
        <v>754</v>
      </c>
      <c r="Q377" s="43">
        <v>45916</v>
      </c>
      <c r="R377" s="1"/>
      <c r="S377" s="1" t="s">
        <v>753</v>
      </c>
      <c r="T377" s="129" t="s">
        <v>3237</v>
      </c>
      <c r="U377" s="129"/>
      <c r="V377" s="129"/>
      <c r="W377" s="133">
        <f t="shared" si="51"/>
        <v>45905.906655092593</v>
      </c>
      <c r="X377" s="134">
        <f t="shared" si="52"/>
        <v>4</v>
      </c>
      <c r="Y377" s="134">
        <f t="shared" ca="1" si="53"/>
        <v>40.0933449074073</v>
      </c>
      <c r="Z377" s="134">
        <f t="shared" ca="1" si="54"/>
        <v>30</v>
      </c>
      <c r="AA377" s="134">
        <f t="shared" ca="1" si="55"/>
        <v>10.0933449074073</v>
      </c>
      <c r="AB377" s="134">
        <f t="shared" ca="1" si="56"/>
        <v>30</v>
      </c>
      <c r="AC377" s="134">
        <f t="shared" ca="1" si="57"/>
        <v>26</v>
      </c>
      <c r="AD377" s="135">
        <f t="shared" ca="1" si="58"/>
        <v>-34.0933449074073</v>
      </c>
      <c r="AE377" s="127" t="str">
        <f t="shared" si="60"/>
        <v>EJECUTADO</v>
      </c>
    </row>
    <row r="378" spans="1:31" customFormat="1" ht="15" x14ac:dyDescent="0.25">
      <c r="A378" s="110">
        <v>23437234</v>
      </c>
      <c r="B378" s="39" t="e">
        <f>VLOOKUP(A378,[1]BASE!$A:$A,1,0)</f>
        <v>#N/A</v>
      </c>
      <c r="C378" s="39" t="e">
        <f>VLOOKUP(A378,'INGRESO DIARIO'!A:A,1,0)</f>
        <v>#N/A</v>
      </c>
      <c r="D378" s="40" t="s">
        <v>370</v>
      </c>
      <c r="E378" s="1" t="s">
        <v>19</v>
      </c>
      <c r="F378" s="41">
        <v>45790.617905092593</v>
      </c>
      <c r="G378" s="41">
        <v>45912.328275462962</v>
      </c>
      <c r="H378" s="1">
        <v>43533159</v>
      </c>
      <c r="I378" s="1" t="s">
        <v>111</v>
      </c>
      <c r="J378" s="1" t="s">
        <v>300</v>
      </c>
      <c r="K378" s="1" t="s">
        <v>15</v>
      </c>
      <c r="L378" s="1" t="s">
        <v>112</v>
      </c>
      <c r="M378" s="1" t="s">
        <v>16</v>
      </c>
      <c r="N378" s="1" t="str">
        <f>VLOOKUP(A378,[2]Hoja2!A:G,7,0)</f>
        <v>ORIENTE</v>
      </c>
      <c r="O378" s="1"/>
      <c r="P378" s="1" t="s">
        <v>754</v>
      </c>
      <c r="Q378" s="43">
        <v>45916</v>
      </c>
      <c r="R378" s="1"/>
      <c r="S378" s="1" t="s">
        <v>753</v>
      </c>
      <c r="T378" s="1" t="s">
        <v>3467</v>
      </c>
      <c r="U378" s="1"/>
      <c r="V378" s="1"/>
      <c r="W378" s="46">
        <f t="shared" si="51"/>
        <v>45916.328275462962</v>
      </c>
      <c r="X378" s="47">
        <f t="shared" si="52"/>
        <v>4</v>
      </c>
      <c r="Y378" s="47">
        <f t="shared" ca="1" si="53"/>
        <v>29.671724537038244</v>
      </c>
      <c r="Z378" s="47">
        <f t="shared" ca="1" si="54"/>
        <v>21</v>
      </c>
      <c r="AA378" s="47">
        <f t="shared" ca="1" si="55"/>
        <v>8.6717245370382443</v>
      </c>
      <c r="AB378" s="47">
        <f t="shared" ca="1" si="56"/>
        <v>21</v>
      </c>
      <c r="AC378" s="47">
        <f t="shared" ca="1" si="57"/>
        <v>17</v>
      </c>
      <c r="AD378" s="48">
        <f t="shared" ca="1" si="58"/>
        <v>-23.671724537038244</v>
      </c>
      <c r="AE378" s="42" t="str">
        <f t="shared" si="60"/>
        <v>EJECUTADO</v>
      </c>
    </row>
    <row r="379" spans="1:31" customFormat="1" ht="15" x14ac:dyDescent="0.25">
      <c r="A379" s="110">
        <v>23536982</v>
      </c>
      <c r="B379" s="39" t="e">
        <f>VLOOKUP(A379,[1]BASE!$A:$A,1,0)</f>
        <v>#N/A</v>
      </c>
      <c r="C379" s="39" t="e">
        <f>VLOOKUP(A379,'INGRESO DIARIO'!A:A,1,0)</f>
        <v>#N/A</v>
      </c>
      <c r="D379" s="40" t="s">
        <v>1240</v>
      </c>
      <c r="E379" s="1" t="s">
        <v>19</v>
      </c>
      <c r="F379" s="41">
        <v>45911.499548611115</v>
      </c>
      <c r="G379" s="41">
        <v>45911.499583333331</v>
      </c>
      <c r="H379" s="1">
        <v>21429088</v>
      </c>
      <c r="I379" s="1" t="s">
        <v>1141</v>
      </c>
      <c r="J379" s="1" t="s">
        <v>1212</v>
      </c>
      <c r="K379" s="1" t="s">
        <v>15</v>
      </c>
      <c r="L379" s="1" t="s">
        <v>1142</v>
      </c>
      <c r="M379" s="1" t="s">
        <v>16</v>
      </c>
      <c r="N379" s="1" t="s">
        <v>20</v>
      </c>
      <c r="O379" s="1"/>
      <c r="P379" s="1" t="s">
        <v>754</v>
      </c>
      <c r="Q379" s="43">
        <v>45916</v>
      </c>
      <c r="R379" s="1"/>
      <c r="S379" s="1" t="s">
        <v>753</v>
      </c>
      <c r="T379" s="1" t="s">
        <v>3208</v>
      </c>
      <c r="U379" s="1" t="s">
        <v>17</v>
      </c>
      <c r="V379" s="1" t="s">
        <v>17</v>
      </c>
      <c r="W379" s="46">
        <f t="shared" si="51"/>
        <v>45915.499583333331</v>
      </c>
      <c r="X379" s="47">
        <f t="shared" si="52"/>
        <v>4</v>
      </c>
      <c r="Y379" s="47">
        <f t="shared" ca="1" si="53"/>
        <v>30.50041666666948</v>
      </c>
      <c r="Z379" s="47">
        <f t="shared" ca="1" si="54"/>
        <v>22</v>
      </c>
      <c r="AA379" s="47">
        <f t="shared" ca="1" si="55"/>
        <v>8.50041666666948</v>
      </c>
      <c r="AB379" s="47">
        <f t="shared" ca="1" si="56"/>
        <v>22</v>
      </c>
      <c r="AC379" s="47">
        <f t="shared" ca="1" si="57"/>
        <v>18</v>
      </c>
      <c r="AD379" s="48">
        <f t="shared" ca="1" si="58"/>
        <v>-24.50041666666948</v>
      </c>
      <c r="AE379" s="42" t="str">
        <f t="shared" si="60"/>
        <v>EJECUTADO</v>
      </c>
    </row>
    <row r="380" spans="1:31" customFormat="1" ht="15" x14ac:dyDescent="0.25">
      <c r="A380" s="126">
        <v>23525661</v>
      </c>
      <c r="B380" s="128" t="e">
        <f>VLOOKUP(A380,[1]BASE!$A:$A,1,0)</f>
        <v>#N/A</v>
      </c>
      <c r="C380" s="128">
        <f>VLOOKUP(A380,'INGRESO DIARIO'!A:A,1,0)</f>
        <v>23525661</v>
      </c>
      <c r="D380" s="129" t="s">
        <v>2450</v>
      </c>
      <c r="E380" s="129" t="s">
        <v>19</v>
      </c>
      <c r="F380" s="130">
        <v>45897.643194444441</v>
      </c>
      <c r="G380" s="130">
        <v>45901.90697916667</v>
      </c>
      <c r="H380" s="129">
        <v>1057756854</v>
      </c>
      <c r="I380" s="129" t="s">
        <v>2449</v>
      </c>
      <c r="J380" s="129" t="s">
        <v>2888</v>
      </c>
      <c r="K380" s="129" t="s">
        <v>15</v>
      </c>
      <c r="L380" s="129" t="s">
        <v>2452</v>
      </c>
      <c r="M380" s="129" t="s">
        <v>18</v>
      </c>
      <c r="N380" s="129" t="s">
        <v>22</v>
      </c>
      <c r="O380" s="129"/>
      <c r="P380" s="129"/>
      <c r="Q380" s="132">
        <v>45916</v>
      </c>
      <c r="R380" s="129"/>
      <c r="S380" s="129" t="s">
        <v>21</v>
      </c>
      <c r="T380" s="129" t="s">
        <v>3709</v>
      </c>
      <c r="U380" s="129"/>
      <c r="V380" s="129"/>
      <c r="W380" s="133">
        <f t="shared" si="51"/>
        <v>45909.90697916667</v>
      </c>
      <c r="X380" s="134">
        <f t="shared" si="52"/>
        <v>8</v>
      </c>
      <c r="Y380" s="134">
        <f t="shared" ca="1" si="53"/>
        <v>40.093020833330229</v>
      </c>
      <c r="Z380" s="134">
        <f t="shared" ca="1" si="54"/>
        <v>30</v>
      </c>
      <c r="AA380" s="134">
        <f t="shared" ca="1" si="55"/>
        <v>10.093020833330229</v>
      </c>
      <c r="AB380" s="134">
        <f t="shared" ca="1" si="56"/>
        <v>30</v>
      </c>
      <c r="AC380" s="134">
        <f t="shared" ca="1" si="57"/>
        <v>22</v>
      </c>
      <c r="AD380" s="135">
        <f t="shared" ca="1" si="58"/>
        <v>-30.093020833330229</v>
      </c>
      <c r="AE380" s="127" t="str">
        <f t="shared" ca="1" si="60"/>
        <v>VENCIDO</v>
      </c>
    </row>
    <row r="381" spans="1:31" customFormat="1" ht="15" x14ac:dyDescent="0.25">
      <c r="A381" s="110">
        <v>23535657</v>
      </c>
      <c r="B381" s="39" t="e">
        <f>VLOOKUP(A381,[1]BASE!$A:$A,1,0)</f>
        <v>#N/A</v>
      </c>
      <c r="C381" s="39">
        <f>VLOOKUP(A381,'INGRESO DIARIO'!A:A,1,0)</f>
        <v>23535657</v>
      </c>
      <c r="D381" s="40" t="s">
        <v>1095</v>
      </c>
      <c r="E381" s="1" t="s">
        <v>409</v>
      </c>
      <c r="F381" s="41">
        <v>45910.454039351855</v>
      </c>
      <c r="G381" s="41">
        <v>45910.454074074078</v>
      </c>
      <c r="H381" s="1">
        <v>1003309743</v>
      </c>
      <c r="I381" s="1" t="s">
        <v>1010</v>
      </c>
      <c r="J381" s="1" t="s">
        <v>1065</v>
      </c>
      <c r="K381" s="1" t="s">
        <v>15</v>
      </c>
      <c r="L381" s="1" t="s">
        <v>1011</v>
      </c>
      <c r="M381" s="1" t="s">
        <v>16</v>
      </c>
      <c r="N381" s="1" t="s">
        <v>26</v>
      </c>
      <c r="O381" s="1"/>
      <c r="P381" s="1" t="s">
        <v>17</v>
      </c>
      <c r="Q381" s="43">
        <v>45916</v>
      </c>
      <c r="R381" s="1"/>
      <c r="S381" s="1" t="s">
        <v>21</v>
      </c>
      <c r="T381" s="1" t="s">
        <v>3507</v>
      </c>
      <c r="U381" s="1"/>
      <c r="V381" s="1"/>
      <c r="W381" s="46">
        <f t="shared" si="51"/>
        <v>45914.454074074078</v>
      </c>
      <c r="X381" s="47">
        <f t="shared" si="52"/>
        <v>4</v>
      </c>
      <c r="Y381" s="47">
        <f t="shared" ca="1" si="53"/>
        <v>31.545925925922347</v>
      </c>
      <c r="Z381" s="47">
        <f t="shared" ca="1" si="54"/>
        <v>23</v>
      </c>
      <c r="AA381" s="47">
        <f t="shared" ca="1" si="55"/>
        <v>8.5459259259223472</v>
      </c>
      <c r="AB381" s="47">
        <f t="shared" ca="1" si="56"/>
        <v>23</v>
      </c>
      <c r="AC381" s="47">
        <f t="shared" ca="1" si="57"/>
        <v>19</v>
      </c>
      <c r="AD381" s="48">
        <f t="shared" ca="1" si="58"/>
        <v>-25.545925925922347</v>
      </c>
      <c r="AE381" s="42" t="str">
        <f t="shared" ca="1" si="60"/>
        <v>VENCIDO</v>
      </c>
    </row>
    <row r="382" spans="1:31" customFormat="1" ht="15" x14ac:dyDescent="0.25">
      <c r="A382" s="110">
        <v>22583201</v>
      </c>
      <c r="B382" s="39" t="e">
        <f>VLOOKUP(A382,[1]BASE!$A:$A,1,0)</f>
        <v>#N/A</v>
      </c>
      <c r="C382" s="39">
        <f>VLOOKUP(A382,'INGRESO DIARIO'!A:A,1,0)</f>
        <v>22583201</v>
      </c>
      <c r="D382" s="1" t="s">
        <v>2979</v>
      </c>
      <c r="E382" s="1" t="s">
        <v>409</v>
      </c>
      <c r="F382" s="41">
        <v>44880.45925925926</v>
      </c>
      <c r="G382" s="41">
        <v>45911.6562037037</v>
      </c>
      <c r="H382" s="1">
        <v>37749450</v>
      </c>
      <c r="I382" s="1" t="s">
        <v>2980</v>
      </c>
      <c r="J382" s="1" t="s">
        <v>3040</v>
      </c>
      <c r="K382" s="1" t="s">
        <v>15</v>
      </c>
      <c r="L382" s="1" t="s">
        <v>2982</v>
      </c>
      <c r="M382" s="1" t="s">
        <v>16</v>
      </c>
      <c r="N382" s="1" t="s">
        <v>26</v>
      </c>
      <c r="O382" s="1"/>
      <c r="P382" s="1"/>
      <c r="Q382" s="43">
        <v>45916</v>
      </c>
      <c r="R382" s="1"/>
      <c r="S382" s="1" t="s">
        <v>21</v>
      </c>
      <c r="T382" s="1" t="s">
        <v>3508</v>
      </c>
      <c r="U382" s="1"/>
      <c r="V382" s="1"/>
      <c r="W382" s="133">
        <f t="shared" si="51"/>
        <v>45915.6562037037</v>
      </c>
      <c r="X382" s="134">
        <f t="shared" si="52"/>
        <v>4</v>
      </c>
      <c r="Y382" s="134">
        <f t="shared" ca="1" si="53"/>
        <v>30.343796296299843</v>
      </c>
      <c r="Z382" s="134">
        <f t="shared" ca="1" si="54"/>
        <v>22</v>
      </c>
      <c r="AA382" s="134">
        <f t="shared" ca="1" si="55"/>
        <v>8.3437962962998427</v>
      </c>
      <c r="AB382" s="134">
        <f t="shared" ca="1" si="56"/>
        <v>22</v>
      </c>
      <c r="AC382" s="134">
        <f t="shared" ca="1" si="57"/>
        <v>18</v>
      </c>
      <c r="AD382" s="135">
        <f t="shared" ca="1" si="58"/>
        <v>-24.343796296299843</v>
      </c>
      <c r="AE382" s="127" t="str">
        <f t="shared" ca="1" si="60"/>
        <v>VENCIDO</v>
      </c>
    </row>
    <row r="383" spans="1:31" customFormat="1" ht="15" x14ac:dyDescent="0.25">
      <c r="A383" s="110">
        <v>23537974</v>
      </c>
      <c r="B383" s="39" t="e">
        <f>VLOOKUP(A383,[1]BASE!$A:$A,1,0)</f>
        <v>#N/A</v>
      </c>
      <c r="C383" s="39">
        <f>VLOOKUP(A383,'INGRESO DIARIO'!A:A,1,0)</f>
        <v>23537974</v>
      </c>
      <c r="D383" s="1" t="s">
        <v>3023</v>
      </c>
      <c r="E383" s="1" t="s">
        <v>19</v>
      </c>
      <c r="F383" s="41">
        <v>45912.545138888891</v>
      </c>
      <c r="G383" s="41">
        <v>45919.451203703706</v>
      </c>
      <c r="H383" s="1">
        <v>71770528</v>
      </c>
      <c r="I383" s="1" t="s">
        <v>3024</v>
      </c>
      <c r="J383" s="1" t="s">
        <v>3052</v>
      </c>
      <c r="K383" s="1" t="s">
        <v>15</v>
      </c>
      <c r="L383" s="1" t="s">
        <v>3025</v>
      </c>
      <c r="M383" s="1" t="s">
        <v>18</v>
      </c>
      <c r="N383" s="1" t="s">
        <v>20</v>
      </c>
      <c r="O383" s="1"/>
      <c r="P383" s="1"/>
      <c r="Q383" s="43">
        <v>45915</v>
      </c>
      <c r="R383" s="1"/>
      <c r="S383" s="1"/>
      <c r="T383" s="1" t="s">
        <v>3258</v>
      </c>
      <c r="U383" s="1"/>
      <c r="V383" s="1"/>
      <c r="W383" s="133">
        <f t="shared" ref="W383:W446" si="61">+IF(M383="RURAL",(G383+8),IF(M383="URBANA",(G383+4),""))</f>
        <v>45927.451203703706</v>
      </c>
      <c r="X383" s="134">
        <f t="shared" si="52"/>
        <v>8</v>
      </c>
      <c r="Y383" s="134">
        <f t="shared" ca="1" si="53"/>
        <v>22.548796296294313</v>
      </c>
      <c r="Z383" s="134">
        <f t="shared" ca="1" si="54"/>
        <v>16</v>
      </c>
      <c r="AA383" s="134">
        <f t="shared" ca="1" si="55"/>
        <v>6.5487962962943129</v>
      </c>
      <c r="AB383" s="134">
        <f t="shared" ca="1" si="56"/>
        <v>16</v>
      </c>
      <c r="AC383" s="134">
        <f t="shared" ca="1" si="57"/>
        <v>8</v>
      </c>
      <c r="AD383" s="135">
        <f t="shared" ca="1" si="58"/>
        <v>-12.548796296294313</v>
      </c>
      <c r="AE383" s="127" t="str">
        <f t="shared" ca="1" si="60"/>
        <v>VENCIDO</v>
      </c>
    </row>
    <row r="384" spans="1:31" customFormat="1" ht="15" x14ac:dyDescent="0.25">
      <c r="A384" s="126">
        <v>23358843</v>
      </c>
      <c r="B384" s="128" t="e">
        <f>VLOOKUP(A384,[1]BASE!$A:$A,1,0)</f>
        <v>#N/A</v>
      </c>
      <c r="C384" s="128" t="e">
        <f>VLOOKUP(A384,'INGRESO DIARIO'!A:A,1,0)</f>
        <v>#N/A</v>
      </c>
      <c r="D384" s="129" t="s">
        <v>1373</v>
      </c>
      <c r="E384" s="129" t="s">
        <v>19</v>
      </c>
      <c r="F384" s="130">
        <v>45897.68236111111</v>
      </c>
      <c r="G384" s="130">
        <v>45901.906689814816</v>
      </c>
      <c r="H384" s="129">
        <v>1036606157</v>
      </c>
      <c r="I384" s="129" t="s">
        <v>1371</v>
      </c>
      <c r="J384" s="129" t="s">
        <v>2709</v>
      </c>
      <c r="K384" s="129" t="s">
        <v>15</v>
      </c>
      <c r="L384" s="129" t="s">
        <v>1375</v>
      </c>
      <c r="M384" s="129" t="s">
        <v>18</v>
      </c>
      <c r="N384" s="129" t="s">
        <v>26</v>
      </c>
      <c r="O384" s="129"/>
      <c r="P384" s="129"/>
      <c r="Q384" s="132">
        <v>45915</v>
      </c>
      <c r="R384" s="129"/>
      <c r="S384" s="129" t="s">
        <v>23</v>
      </c>
      <c r="T384" s="129" t="s">
        <v>3481</v>
      </c>
      <c r="U384" s="129"/>
      <c r="V384" s="129"/>
      <c r="W384" s="133">
        <f t="shared" si="61"/>
        <v>45909.906689814816</v>
      </c>
      <c r="X384" s="134">
        <f t="shared" si="52"/>
        <v>8</v>
      </c>
      <c r="Y384" s="134">
        <f t="shared" ca="1" si="53"/>
        <v>40.093310185184237</v>
      </c>
      <c r="Z384" s="134">
        <f t="shared" ca="1" si="54"/>
        <v>30</v>
      </c>
      <c r="AA384" s="134">
        <f t="shared" ca="1" si="55"/>
        <v>10.093310185184237</v>
      </c>
      <c r="AB384" s="134">
        <f t="shared" ca="1" si="56"/>
        <v>30</v>
      </c>
      <c r="AC384" s="134">
        <f t="shared" ca="1" si="57"/>
        <v>22</v>
      </c>
      <c r="AD384" s="135">
        <f t="shared" ca="1" si="58"/>
        <v>-30.093310185184237</v>
      </c>
      <c r="AE384" s="127" t="str">
        <f t="shared" ca="1" si="60"/>
        <v>VENCIDO</v>
      </c>
    </row>
    <row r="385" spans="1:31" customFormat="1" ht="15" x14ac:dyDescent="0.25">
      <c r="A385" s="126">
        <v>23503403</v>
      </c>
      <c r="B385" s="128" t="e">
        <f>VLOOKUP(A385,[1]BASE!$A:$A,1,0)</f>
        <v>#N/A</v>
      </c>
      <c r="C385" s="128" t="e">
        <f>VLOOKUP(A385,'INGRESO DIARIO'!A:A,1,0)</f>
        <v>#N/A</v>
      </c>
      <c r="D385" s="129" t="s">
        <v>1626</v>
      </c>
      <c r="E385" s="129" t="s">
        <v>19</v>
      </c>
      <c r="F385" s="130">
        <v>45870.442789351851</v>
      </c>
      <c r="G385" s="130">
        <v>45901.90697916667</v>
      </c>
      <c r="H385" s="129">
        <v>1036339768</v>
      </c>
      <c r="I385" s="129" t="s">
        <v>1624</v>
      </c>
      <c r="J385" s="129" t="s">
        <v>2751</v>
      </c>
      <c r="K385" s="129" t="s">
        <v>15</v>
      </c>
      <c r="L385" s="129" t="s">
        <v>1628</v>
      </c>
      <c r="M385" s="129" t="s">
        <v>18</v>
      </c>
      <c r="N385" s="129" t="s">
        <v>22</v>
      </c>
      <c r="O385" s="129"/>
      <c r="P385" s="129"/>
      <c r="Q385" s="132">
        <v>45915</v>
      </c>
      <c r="R385" s="129"/>
      <c r="S385" s="129" t="s">
        <v>23</v>
      </c>
      <c r="T385" s="129" t="s">
        <v>3471</v>
      </c>
      <c r="U385" s="129"/>
      <c r="V385" s="129"/>
      <c r="W385" s="133">
        <f t="shared" si="61"/>
        <v>45909.90697916667</v>
      </c>
      <c r="X385" s="134">
        <f t="shared" si="52"/>
        <v>8</v>
      </c>
      <c r="Y385" s="134">
        <f t="shared" ca="1" si="53"/>
        <v>40.093020833330229</v>
      </c>
      <c r="Z385" s="134">
        <f t="shared" ca="1" si="54"/>
        <v>30</v>
      </c>
      <c r="AA385" s="134">
        <f t="shared" ca="1" si="55"/>
        <v>10.093020833330229</v>
      </c>
      <c r="AB385" s="134">
        <f t="shared" ca="1" si="56"/>
        <v>30</v>
      </c>
      <c r="AC385" s="134">
        <f t="shared" ca="1" si="57"/>
        <v>22</v>
      </c>
      <c r="AD385" s="135">
        <f t="shared" ca="1" si="58"/>
        <v>-30.093020833330229</v>
      </c>
      <c r="AE385" s="127" t="str">
        <f t="shared" ca="1" si="60"/>
        <v>VENCIDO</v>
      </c>
    </row>
    <row r="386" spans="1:31" customFormat="1" ht="15" x14ac:dyDescent="0.25">
      <c r="A386" s="126">
        <v>23507263</v>
      </c>
      <c r="B386" s="128" t="e">
        <f>VLOOKUP(A386,[1]BASE!$A:$A,1,0)</f>
        <v>#N/A</v>
      </c>
      <c r="C386" s="128" t="e">
        <f>VLOOKUP(A386,'INGRESO DIARIO'!A:A,1,0)</f>
        <v>#N/A</v>
      </c>
      <c r="D386" s="129" t="s">
        <v>1648</v>
      </c>
      <c r="E386" s="129" t="s">
        <v>19</v>
      </c>
      <c r="F386" s="130">
        <v>45875.40520833333</v>
      </c>
      <c r="G386" s="130">
        <v>45901.906782407408</v>
      </c>
      <c r="H386" s="129">
        <v>1036642315</v>
      </c>
      <c r="I386" s="129" t="s">
        <v>1647</v>
      </c>
      <c r="J386" s="129" t="s">
        <v>2755</v>
      </c>
      <c r="K386" s="129" t="s">
        <v>15</v>
      </c>
      <c r="L386" s="129" t="s">
        <v>1650</v>
      </c>
      <c r="M386" s="129" t="s">
        <v>18</v>
      </c>
      <c r="N386" s="129" t="s">
        <v>26</v>
      </c>
      <c r="O386" s="129"/>
      <c r="P386" s="129"/>
      <c r="Q386" s="132">
        <v>45915</v>
      </c>
      <c r="R386" s="129"/>
      <c r="S386" s="129" t="s">
        <v>23</v>
      </c>
      <c r="T386" s="129" t="s">
        <v>3479</v>
      </c>
      <c r="U386" s="129"/>
      <c r="V386" s="129"/>
      <c r="W386" s="133">
        <f t="shared" si="61"/>
        <v>45909.906782407408</v>
      </c>
      <c r="X386" s="134">
        <f t="shared" ref="X386:X449" si="62">+IF(M386="URBANA",4,IF(M386="RURAL",8,0))</f>
        <v>8</v>
      </c>
      <c r="Y386" s="134">
        <f t="shared" ref="Y386:Y449" ca="1" si="63">+TODAY()-G386+1</f>
        <v>40.093217592591827</v>
      </c>
      <c r="Z386" s="134">
        <f t="shared" ref="Z386:Z449" ca="1" si="64">+NETWORKDAYS.INTL(G386,NOW(),1)-MOD(H386,1)</f>
        <v>30</v>
      </c>
      <c r="AA386" s="134">
        <f t="shared" ref="AA386:AA449" ca="1" si="65">+Y386-Z386</f>
        <v>10.093217592591827</v>
      </c>
      <c r="AB386" s="134">
        <f t="shared" ref="AB386:AB449" ca="1" si="66">+(((TODAY()-G386)+1)-AA386)</f>
        <v>30</v>
      </c>
      <c r="AC386" s="134">
        <f t="shared" ref="AC386:AC449" ca="1" si="67">+AB386-X386</f>
        <v>22</v>
      </c>
      <c r="AD386" s="135">
        <f t="shared" ref="AD386:AD449" ca="1" si="68">IF(W386&lt;&gt;0,+W386-TODAY()+1,"")</f>
        <v>-30.093217592591827</v>
      </c>
      <c r="AE386" s="127" t="str">
        <f t="shared" ca="1" si="60"/>
        <v>VENCIDO</v>
      </c>
    </row>
    <row r="387" spans="1:31" customFormat="1" ht="15" x14ac:dyDescent="0.25">
      <c r="A387" s="126">
        <v>23519535</v>
      </c>
      <c r="B387" s="128" t="e">
        <f>VLOOKUP(A387,[1]BASE!$A:$A,1,0)</f>
        <v>#N/A</v>
      </c>
      <c r="C387" s="128" t="e">
        <f>VLOOKUP(A387,'INGRESO DIARIO'!A:A,1,0)</f>
        <v>#N/A</v>
      </c>
      <c r="D387" s="129" t="s">
        <v>1956</v>
      </c>
      <c r="E387" s="129" t="s">
        <v>19</v>
      </c>
      <c r="F387" s="130">
        <v>45891.435578703706</v>
      </c>
      <c r="G387" s="130">
        <v>45901.906666666669</v>
      </c>
      <c r="H387" s="129">
        <v>1035875432</v>
      </c>
      <c r="I387" s="129" t="s">
        <v>1954</v>
      </c>
      <c r="J387" s="129" t="s">
        <v>2805</v>
      </c>
      <c r="K387" s="129" t="s">
        <v>15</v>
      </c>
      <c r="L387" s="129" t="s">
        <v>1958</v>
      </c>
      <c r="M387" s="129" t="s">
        <v>18</v>
      </c>
      <c r="N387" s="129" t="s">
        <v>22</v>
      </c>
      <c r="O387" s="129"/>
      <c r="P387" s="129"/>
      <c r="Q387" s="132">
        <v>45915</v>
      </c>
      <c r="R387" s="129"/>
      <c r="S387" s="129" t="s">
        <v>23</v>
      </c>
      <c r="T387" s="129" t="s">
        <v>3472</v>
      </c>
      <c r="U387" s="129"/>
      <c r="V387" s="129"/>
      <c r="W387" s="133">
        <f t="shared" si="61"/>
        <v>45909.906666666669</v>
      </c>
      <c r="X387" s="134">
        <f t="shared" si="62"/>
        <v>8</v>
      </c>
      <c r="Y387" s="134">
        <f t="shared" ca="1" si="63"/>
        <v>40.09333333333052</v>
      </c>
      <c r="Z387" s="134">
        <f t="shared" ca="1" si="64"/>
        <v>30</v>
      </c>
      <c r="AA387" s="134">
        <f t="shared" ca="1" si="65"/>
        <v>10.09333333333052</v>
      </c>
      <c r="AB387" s="134">
        <f t="shared" ca="1" si="66"/>
        <v>30</v>
      </c>
      <c r="AC387" s="134">
        <f t="shared" ca="1" si="67"/>
        <v>22</v>
      </c>
      <c r="AD387" s="135">
        <f t="shared" ca="1" si="68"/>
        <v>-30.09333333333052</v>
      </c>
      <c r="AE387" s="127" t="str">
        <f t="shared" ca="1" si="60"/>
        <v>VENCIDO</v>
      </c>
    </row>
    <row r="388" spans="1:31" customFormat="1" ht="15" x14ac:dyDescent="0.25">
      <c r="A388" s="126">
        <v>23522549</v>
      </c>
      <c r="B388" s="128" t="e">
        <f>VLOOKUP(A388,[1]BASE!$A:$A,1,0)</f>
        <v>#N/A</v>
      </c>
      <c r="C388" s="128" t="e">
        <f>VLOOKUP(A388,'INGRESO DIARIO'!A:A,1,0)</f>
        <v>#N/A</v>
      </c>
      <c r="D388" s="129" t="s">
        <v>2100</v>
      </c>
      <c r="E388" s="129" t="s">
        <v>19</v>
      </c>
      <c r="F388" s="130">
        <v>45895.368379629632</v>
      </c>
      <c r="G388" s="130">
        <v>45901.90697916667</v>
      </c>
      <c r="H388" s="129">
        <v>43273455</v>
      </c>
      <c r="I388" s="129" t="s">
        <v>2098</v>
      </c>
      <c r="J388" s="129" t="s">
        <v>2831</v>
      </c>
      <c r="K388" s="129" t="s">
        <v>15</v>
      </c>
      <c r="L388" s="129" t="s">
        <v>2102</v>
      </c>
      <c r="M388" s="129" t="s">
        <v>18</v>
      </c>
      <c r="N388" s="129" t="s">
        <v>22</v>
      </c>
      <c r="O388" s="129"/>
      <c r="P388" s="129"/>
      <c r="Q388" s="132">
        <v>45915</v>
      </c>
      <c r="R388" s="129"/>
      <c r="S388" s="129" t="s">
        <v>23</v>
      </c>
      <c r="T388" s="129" t="s">
        <v>3260</v>
      </c>
      <c r="U388" s="129"/>
      <c r="V388" s="129"/>
      <c r="W388" s="133">
        <f t="shared" si="61"/>
        <v>45909.90697916667</v>
      </c>
      <c r="X388" s="134">
        <f t="shared" si="62"/>
        <v>8</v>
      </c>
      <c r="Y388" s="134">
        <f t="shared" ca="1" si="63"/>
        <v>40.093020833330229</v>
      </c>
      <c r="Z388" s="134">
        <f t="shared" ca="1" si="64"/>
        <v>30</v>
      </c>
      <c r="AA388" s="134">
        <f t="shared" ca="1" si="65"/>
        <v>10.093020833330229</v>
      </c>
      <c r="AB388" s="134">
        <f t="shared" ca="1" si="66"/>
        <v>30</v>
      </c>
      <c r="AC388" s="134">
        <f t="shared" ca="1" si="67"/>
        <v>22</v>
      </c>
      <c r="AD388" s="135">
        <f t="shared" ca="1" si="68"/>
        <v>-30.093020833330229</v>
      </c>
      <c r="AE388" s="127" t="str">
        <f t="shared" ca="1" si="60"/>
        <v>VENCIDO</v>
      </c>
    </row>
    <row r="389" spans="1:31" customFormat="1" ht="15" x14ac:dyDescent="0.25">
      <c r="A389" s="126">
        <v>23526738</v>
      </c>
      <c r="B389" s="128" t="e">
        <f>VLOOKUP(A389,[1]BASE!$A:$A,1,0)</f>
        <v>#N/A</v>
      </c>
      <c r="C389" s="128" t="e">
        <f>VLOOKUP(A389,'INGRESO DIARIO'!A:A,1,0)</f>
        <v>#N/A</v>
      </c>
      <c r="D389" s="129" t="s">
        <v>2519</v>
      </c>
      <c r="E389" s="129" t="s">
        <v>19</v>
      </c>
      <c r="F389" s="130">
        <v>45898.623344907406</v>
      </c>
      <c r="G389" s="130">
        <v>45901.90693287037</v>
      </c>
      <c r="H389" s="129">
        <v>15265404</v>
      </c>
      <c r="I389" s="129" t="s">
        <v>2517</v>
      </c>
      <c r="J389" s="129" t="s">
        <v>2900</v>
      </c>
      <c r="K389" s="129" t="s">
        <v>15</v>
      </c>
      <c r="L389" s="129" t="s">
        <v>2521</v>
      </c>
      <c r="M389" s="129" t="s">
        <v>18</v>
      </c>
      <c r="N389" s="129" t="s">
        <v>22</v>
      </c>
      <c r="O389" s="129"/>
      <c r="P389" s="129"/>
      <c r="Q389" s="132">
        <v>45915</v>
      </c>
      <c r="R389" s="129"/>
      <c r="S389" s="129" t="s">
        <v>23</v>
      </c>
      <c r="T389" s="129" t="s">
        <v>3261</v>
      </c>
      <c r="U389" s="129"/>
      <c r="V389" s="129"/>
      <c r="W389" s="133">
        <f t="shared" si="61"/>
        <v>45909.90693287037</v>
      </c>
      <c r="X389" s="134">
        <f t="shared" si="62"/>
        <v>8</v>
      </c>
      <c r="Y389" s="134">
        <f t="shared" ca="1" si="63"/>
        <v>40.093067129630072</v>
      </c>
      <c r="Z389" s="134">
        <f t="shared" ca="1" si="64"/>
        <v>30</v>
      </c>
      <c r="AA389" s="134">
        <f t="shared" ca="1" si="65"/>
        <v>10.093067129630072</v>
      </c>
      <c r="AB389" s="134">
        <f t="shared" ca="1" si="66"/>
        <v>30</v>
      </c>
      <c r="AC389" s="134">
        <f t="shared" ca="1" si="67"/>
        <v>22</v>
      </c>
      <c r="AD389" s="135">
        <f t="shared" ca="1" si="68"/>
        <v>-30.093067129630072</v>
      </c>
      <c r="AE389" s="127" t="str">
        <f t="shared" ca="1" si="60"/>
        <v>VENCIDO</v>
      </c>
    </row>
    <row r="390" spans="1:31" customFormat="1" ht="15" x14ac:dyDescent="0.25">
      <c r="A390" s="126">
        <v>23527865</v>
      </c>
      <c r="B390" s="128" t="e">
        <f>VLOOKUP(A390,[1]BASE!$A:$A,1,0)</f>
        <v>#N/A</v>
      </c>
      <c r="C390" s="128" t="e">
        <f>VLOOKUP(A390,'INGRESO DIARIO'!A:A,1,0)</f>
        <v>#N/A</v>
      </c>
      <c r="D390" s="129" t="s">
        <v>2632</v>
      </c>
      <c r="E390" s="129" t="s">
        <v>19</v>
      </c>
      <c r="F390" s="130">
        <v>45901.541562500002</v>
      </c>
      <c r="G390" s="130">
        <v>45901.906875000001</v>
      </c>
      <c r="H390" s="129">
        <v>3556268</v>
      </c>
      <c r="I390" s="129" t="s">
        <v>2630</v>
      </c>
      <c r="J390" s="129" t="s">
        <v>2916</v>
      </c>
      <c r="K390" s="129" t="s">
        <v>15</v>
      </c>
      <c r="L390" s="129" t="s">
        <v>2634</v>
      </c>
      <c r="M390" s="129" t="s">
        <v>18</v>
      </c>
      <c r="N390" s="129" t="s">
        <v>22</v>
      </c>
      <c r="O390" s="129"/>
      <c r="P390" s="129"/>
      <c r="Q390" s="132">
        <v>45915</v>
      </c>
      <c r="R390" s="129"/>
      <c r="S390" s="129" t="s">
        <v>23</v>
      </c>
      <c r="T390" s="129" t="s">
        <v>3470</v>
      </c>
      <c r="U390" s="129"/>
      <c r="V390" s="129"/>
      <c r="W390" s="133">
        <f t="shared" si="61"/>
        <v>45909.906875000001</v>
      </c>
      <c r="X390" s="134">
        <f t="shared" si="62"/>
        <v>8</v>
      </c>
      <c r="Y390" s="134">
        <f t="shared" ca="1" si="63"/>
        <v>40.093124999999418</v>
      </c>
      <c r="Z390" s="134">
        <f t="shared" ca="1" si="64"/>
        <v>30</v>
      </c>
      <c r="AA390" s="134">
        <f t="shared" ca="1" si="65"/>
        <v>10.093124999999418</v>
      </c>
      <c r="AB390" s="134">
        <f t="shared" ca="1" si="66"/>
        <v>30</v>
      </c>
      <c r="AC390" s="134">
        <f t="shared" ca="1" si="67"/>
        <v>22</v>
      </c>
      <c r="AD390" s="135">
        <f t="shared" ca="1" si="68"/>
        <v>-30.093124999999418</v>
      </c>
      <c r="AE390" s="127" t="str">
        <f t="shared" ca="1" si="60"/>
        <v>VENCIDO</v>
      </c>
    </row>
    <row r="391" spans="1:31" customFormat="1" ht="15" x14ac:dyDescent="0.25">
      <c r="A391" s="126">
        <v>23522863</v>
      </c>
      <c r="B391" s="128" t="e">
        <f>VLOOKUP(A391,[1]BASE!$A:$A,1,0)</f>
        <v>#N/A</v>
      </c>
      <c r="C391" s="128" t="e">
        <f>VLOOKUP(A391,'INGRESO DIARIO'!A:A,1,0)</f>
        <v>#N/A</v>
      </c>
      <c r="D391" s="136" t="s">
        <v>3126</v>
      </c>
      <c r="E391" s="129" t="s">
        <v>19</v>
      </c>
      <c r="F391" s="130">
        <v>45895.502291666664</v>
      </c>
      <c r="G391" s="130">
        <v>45901.90697916667</v>
      </c>
      <c r="H391" s="129">
        <v>98666823</v>
      </c>
      <c r="I391" s="129" t="s">
        <v>2150</v>
      </c>
      <c r="J391" s="129" t="s">
        <v>2840</v>
      </c>
      <c r="K391" s="129" t="s">
        <v>15</v>
      </c>
      <c r="L391" s="129" t="s">
        <v>2155</v>
      </c>
      <c r="M391" s="129" t="s">
        <v>16</v>
      </c>
      <c r="N391" s="129" t="s">
        <v>26</v>
      </c>
      <c r="O391" s="129"/>
      <c r="P391" s="129"/>
      <c r="Q391" s="132">
        <v>45915</v>
      </c>
      <c r="R391" s="129"/>
      <c r="S391" s="129" t="s">
        <v>23</v>
      </c>
      <c r="T391" s="129" t="s">
        <v>3478</v>
      </c>
      <c r="U391" s="129"/>
      <c r="V391" s="129"/>
      <c r="W391" s="133">
        <f t="shared" si="61"/>
        <v>45905.90697916667</v>
      </c>
      <c r="X391" s="134">
        <f t="shared" si="62"/>
        <v>4</v>
      </c>
      <c r="Y391" s="134">
        <f t="shared" ca="1" si="63"/>
        <v>40.093020833330229</v>
      </c>
      <c r="Z391" s="134">
        <f t="shared" ca="1" si="64"/>
        <v>30</v>
      </c>
      <c r="AA391" s="134">
        <f t="shared" ca="1" si="65"/>
        <v>10.093020833330229</v>
      </c>
      <c r="AB391" s="134">
        <f t="shared" ca="1" si="66"/>
        <v>30</v>
      </c>
      <c r="AC391" s="134">
        <f t="shared" ca="1" si="67"/>
        <v>26</v>
      </c>
      <c r="AD391" s="135">
        <f t="shared" ca="1" si="68"/>
        <v>-34.093020833330229</v>
      </c>
      <c r="AE391" s="127" t="str">
        <f t="shared" ca="1" si="60"/>
        <v>VENCIDO</v>
      </c>
    </row>
    <row r="392" spans="1:31" customFormat="1" ht="15" x14ac:dyDescent="0.25">
      <c r="A392" s="126">
        <v>23524159</v>
      </c>
      <c r="B392" s="128" t="e">
        <f>VLOOKUP(A392,[1]BASE!$A:$A,1,0)</f>
        <v>#N/A</v>
      </c>
      <c r="C392" s="128" t="e">
        <f>VLOOKUP(A392,'INGRESO DIARIO'!A:A,1,0)</f>
        <v>#N/A</v>
      </c>
      <c r="D392" s="136" t="s">
        <v>3136</v>
      </c>
      <c r="E392" s="129" t="s">
        <v>19</v>
      </c>
      <c r="F392" s="130">
        <v>45896.472291666665</v>
      </c>
      <c r="G392" s="130">
        <v>45901.906944444447</v>
      </c>
      <c r="H392" s="129">
        <v>1036613614</v>
      </c>
      <c r="I392" s="129" t="s">
        <v>2251</v>
      </c>
      <c r="J392" s="129" t="s">
        <v>2857</v>
      </c>
      <c r="K392" s="129" t="s">
        <v>15</v>
      </c>
      <c r="L392" s="129" t="s">
        <v>2254</v>
      </c>
      <c r="M392" s="129" t="s">
        <v>16</v>
      </c>
      <c r="N392" s="129" t="s">
        <v>26</v>
      </c>
      <c r="O392" s="129"/>
      <c r="P392" s="129"/>
      <c r="Q392" s="132">
        <v>45915</v>
      </c>
      <c r="R392" s="129"/>
      <c r="S392" s="129" t="s">
        <v>23</v>
      </c>
      <c r="T392" s="129" t="s">
        <v>3477</v>
      </c>
      <c r="U392" s="129"/>
      <c r="V392" s="129"/>
      <c r="W392" s="133">
        <f t="shared" si="61"/>
        <v>45905.906944444447</v>
      </c>
      <c r="X392" s="134">
        <f t="shared" si="62"/>
        <v>4</v>
      </c>
      <c r="Y392" s="134">
        <f t="shared" ca="1" si="63"/>
        <v>40.093055555553292</v>
      </c>
      <c r="Z392" s="134">
        <f t="shared" ca="1" si="64"/>
        <v>30</v>
      </c>
      <c r="AA392" s="134">
        <f t="shared" ca="1" si="65"/>
        <v>10.093055555553292</v>
      </c>
      <c r="AB392" s="134">
        <f t="shared" ca="1" si="66"/>
        <v>30</v>
      </c>
      <c r="AC392" s="134">
        <f t="shared" ca="1" si="67"/>
        <v>26</v>
      </c>
      <c r="AD392" s="135">
        <f t="shared" ca="1" si="68"/>
        <v>-34.093055555553292</v>
      </c>
      <c r="AE392" s="127" t="str">
        <f t="shared" ca="1" si="60"/>
        <v>VENCIDO</v>
      </c>
    </row>
    <row r="393" spans="1:31" customFormat="1" ht="15" x14ac:dyDescent="0.25">
      <c r="A393" s="110">
        <v>23535689</v>
      </c>
      <c r="B393" s="39" t="e">
        <f>VLOOKUP(A393,[1]BASE!$A:$A,1,0)</f>
        <v>#N/A</v>
      </c>
      <c r="C393" s="39" t="e">
        <f>VLOOKUP(A393,'INGRESO DIARIO'!A:A,1,0)</f>
        <v>#N/A</v>
      </c>
      <c r="D393" s="1" t="s">
        <v>1027</v>
      </c>
      <c r="E393" s="1" t="s">
        <v>19</v>
      </c>
      <c r="F393" s="41">
        <v>45910.471643518518</v>
      </c>
      <c r="G393" s="41">
        <v>45910.471678240741</v>
      </c>
      <c r="H393" s="1">
        <v>1017165663</v>
      </c>
      <c r="I393" s="1" t="s">
        <v>1028</v>
      </c>
      <c r="J393" s="1" t="s">
        <v>1072</v>
      </c>
      <c r="K393" s="1" t="s">
        <v>15</v>
      </c>
      <c r="L393" s="1" t="s">
        <v>1029</v>
      </c>
      <c r="M393" s="1" t="s">
        <v>18</v>
      </c>
      <c r="N393" s="1" t="s">
        <v>20</v>
      </c>
      <c r="O393" s="1"/>
      <c r="P393" s="1" t="s">
        <v>17</v>
      </c>
      <c r="Q393" s="43">
        <v>45915</v>
      </c>
      <c r="R393" s="1"/>
      <c r="S393" s="1" t="s">
        <v>23</v>
      </c>
      <c r="T393" s="1" t="s">
        <v>3259</v>
      </c>
      <c r="U393" s="1"/>
      <c r="V393" s="1"/>
      <c r="W393" s="46">
        <f t="shared" si="61"/>
        <v>45918.471678240741</v>
      </c>
      <c r="X393" s="47">
        <f t="shared" si="62"/>
        <v>8</v>
      </c>
      <c r="Y393" s="47">
        <f t="shared" ca="1" si="63"/>
        <v>31.528321759258688</v>
      </c>
      <c r="Z393" s="47">
        <f t="shared" ca="1" si="64"/>
        <v>23</v>
      </c>
      <c r="AA393" s="47">
        <f t="shared" ca="1" si="65"/>
        <v>8.528321759258688</v>
      </c>
      <c r="AB393" s="47">
        <f t="shared" ca="1" si="66"/>
        <v>23</v>
      </c>
      <c r="AC393" s="47">
        <f t="shared" ca="1" si="67"/>
        <v>15</v>
      </c>
      <c r="AD393" s="48">
        <f t="shared" ca="1" si="68"/>
        <v>-21.528321759258688</v>
      </c>
      <c r="AE393" s="42" t="str">
        <f t="shared" ca="1" si="60"/>
        <v>VENCIDO</v>
      </c>
    </row>
    <row r="394" spans="1:31" customFormat="1" ht="15" x14ac:dyDescent="0.25">
      <c r="A394" s="110">
        <v>23534535</v>
      </c>
      <c r="B394" s="39" t="e">
        <f>VLOOKUP(A394,[1]BASE!$A:$A,1,0)</f>
        <v>#N/A</v>
      </c>
      <c r="C394" s="39" t="e">
        <f>VLOOKUP(A394,'INGRESO DIARIO'!A:A,1,0)</f>
        <v>#N/A</v>
      </c>
      <c r="D394" s="1" t="s">
        <v>859</v>
      </c>
      <c r="E394" s="1" t="s">
        <v>19</v>
      </c>
      <c r="F394" s="41">
        <v>45909.364675925928</v>
      </c>
      <c r="G394" s="41">
        <v>45909.364687499998</v>
      </c>
      <c r="H394" s="1">
        <v>3349275</v>
      </c>
      <c r="I394" s="1" t="s">
        <v>860</v>
      </c>
      <c r="J394" s="1" t="s">
        <v>903</v>
      </c>
      <c r="K394" s="1" t="s">
        <v>15</v>
      </c>
      <c r="L394" s="1" t="s">
        <v>861</v>
      </c>
      <c r="M394" s="1" t="s">
        <v>18</v>
      </c>
      <c r="N394" s="1" t="s">
        <v>22</v>
      </c>
      <c r="O394" s="1"/>
      <c r="P394" s="1" t="s">
        <v>17</v>
      </c>
      <c r="Q394" s="43">
        <v>45915</v>
      </c>
      <c r="R394" s="1"/>
      <c r="S394" s="1" t="s">
        <v>23</v>
      </c>
      <c r="T394" s="1" t="s">
        <v>3469</v>
      </c>
      <c r="U394" s="1" t="s">
        <v>17</v>
      </c>
      <c r="V394" s="1" t="s">
        <v>475</v>
      </c>
      <c r="W394" s="46">
        <f t="shared" si="61"/>
        <v>45917.364687499998</v>
      </c>
      <c r="X394" s="47">
        <f t="shared" si="62"/>
        <v>8</v>
      </c>
      <c r="Y394" s="47">
        <f t="shared" ca="1" si="63"/>
        <v>32.635312500002328</v>
      </c>
      <c r="Z394" s="47">
        <f t="shared" ca="1" si="64"/>
        <v>24</v>
      </c>
      <c r="AA394" s="47">
        <f t="shared" ca="1" si="65"/>
        <v>8.6353125000023283</v>
      </c>
      <c r="AB394" s="47">
        <f t="shared" ca="1" si="66"/>
        <v>24</v>
      </c>
      <c r="AC394" s="47">
        <f t="shared" ca="1" si="67"/>
        <v>16</v>
      </c>
      <c r="AD394" s="48">
        <f t="shared" ca="1" si="68"/>
        <v>-22.635312500002328</v>
      </c>
      <c r="AE394" s="42" t="str">
        <f t="shared" ca="1" si="60"/>
        <v>VENCIDO</v>
      </c>
    </row>
    <row r="395" spans="1:31" customFormat="1" ht="15" x14ac:dyDescent="0.25">
      <c r="A395" s="110">
        <v>23537697</v>
      </c>
      <c r="B395" s="39" t="e">
        <f>VLOOKUP(A395,[1]BASE!$A:$A,1,0)</f>
        <v>#N/A</v>
      </c>
      <c r="C395" s="39" t="e">
        <f>VLOOKUP(A395,'INGRESO DIARIO'!A:A,1,0)</f>
        <v>#N/A</v>
      </c>
      <c r="D395" s="1" t="s">
        <v>3020</v>
      </c>
      <c r="E395" s="1" t="s">
        <v>19</v>
      </c>
      <c r="F395" s="41">
        <v>45912.41710648148</v>
      </c>
      <c r="G395" s="41">
        <v>45912.417141203703</v>
      </c>
      <c r="H395" s="1">
        <v>42890553</v>
      </c>
      <c r="I395" s="1" t="s">
        <v>3021</v>
      </c>
      <c r="J395" s="1" t="s">
        <v>3051</v>
      </c>
      <c r="K395" s="1" t="s">
        <v>15</v>
      </c>
      <c r="L395" s="1" t="s">
        <v>3022</v>
      </c>
      <c r="M395" s="1" t="s">
        <v>18</v>
      </c>
      <c r="N395" s="1" t="s">
        <v>20</v>
      </c>
      <c r="O395" s="1"/>
      <c r="P395" s="1"/>
      <c r="Q395" s="43">
        <v>45915</v>
      </c>
      <c r="R395" s="1"/>
      <c r="S395" s="1" t="s">
        <v>23</v>
      </c>
      <c r="T395" s="1" t="s">
        <v>3257</v>
      </c>
      <c r="U395" s="1"/>
      <c r="V395" s="1"/>
      <c r="W395" s="133">
        <f t="shared" si="61"/>
        <v>45920.417141203703</v>
      </c>
      <c r="X395" s="134">
        <f t="shared" si="62"/>
        <v>8</v>
      </c>
      <c r="Y395" s="134">
        <f t="shared" ca="1" si="63"/>
        <v>29.582858796296932</v>
      </c>
      <c r="Z395" s="134">
        <f t="shared" ca="1" si="64"/>
        <v>21</v>
      </c>
      <c r="AA395" s="134">
        <f t="shared" ca="1" si="65"/>
        <v>8.5828587962969323</v>
      </c>
      <c r="AB395" s="134">
        <f t="shared" ca="1" si="66"/>
        <v>21</v>
      </c>
      <c r="AC395" s="134">
        <f t="shared" ca="1" si="67"/>
        <v>13</v>
      </c>
      <c r="AD395" s="135">
        <f t="shared" ca="1" si="68"/>
        <v>-19.582858796296932</v>
      </c>
      <c r="AE395" s="127" t="str">
        <f t="shared" ref="AE395:AE458" ca="1" si="69">IF(S395&lt;&gt;"OK",IF(AC395&gt;=0,"VENCIDO",IF(AND(AC395&lt;0,AC395&gt;=-2.1),"ALERTA","A TIEMPO")),"EJECUTADO")</f>
        <v>VENCIDO</v>
      </c>
    </row>
    <row r="396" spans="1:31" customFormat="1" ht="15" x14ac:dyDescent="0.25">
      <c r="A396" s="110">
        <v>23529954</v>
      </c>
      <c r="B396" s="39" t="e">
        <f>VLOOKUP(A396,[1]BASE!$A:$A,1,0)</f>
        <v>#N/A</v>
      </c>
      <c r="C396" s="39" t="e">
        <f>VLOOKUP(A396,'INGRESO DIARIO'!A:A,1,0)</f>
        <v>#N/A</v>
      </c>
      <c r="D396" s="40" t="s">
        <v>360</v>
      </c>
      <c r="E396" s="1" t="s">
        <v>19</v>
      </c>
      <c r="F396" s="41">
        <v>45903.391238425924</v>
      </c>
      <c r="G396" s="41">
        <v>45912.545312499999</v>
      </c>
      <c r="H396" s="1">
        <v>15515104</v>
      </c>
      <c r="I396" s="1" t="s">
        <v>63</v>
      </c>
      <c r="J396" s="1" t="s">
        <v>64</v>
      </c>
      <c r="K396" s="1" t="s">
        <v>15</v>
      </c>
      <c r="L396" s="1" t="s">
        <v>86</v>
      </c>
      <c r="M396" s="1" t="s">
        <v>16</v>
      </c>
      <c r="N396" s="1" t="str">
        <f>VLOOKUP(A396,[2]Hoja2!A:G,7,0)</f>
        <v>OCCIDENTE</v>
      </c>
      <c r="O396" s="1"/>
      <c r="P396" s="1"/>
      <c r="Q396" s="43">
        <v>45915</v>
      </c>
      <c r="R396" s="43"/>
      <c r="S396" s="1" t="s">
        <v>23</v>
      </c>
      <c r="T396" s="1" t="s">
        <v>3483</v>
      </c>
      <c r="U396" s="1"/>
      <c r="V396" s="1"/>
      <c r="W396" s="46">
        <f t="shared" si="61"/>
        <v>45916.545312499999</v>
      </c>
      <c r="X396" s="47">
        <f t="shared" si="62"/>
        <v>4</v>
      </c>
      <c r="Y396" s="47">
        <f t="shared" ca="1" si="63"/>
        <v>29.454687500001455</v>
      </c>
      <c r="Z396" s="47">
        <f t="shared" ca="1" si="64"/>
        <v>21</v>
      </c>
      <c r="AA396" s="47">
        <f t="shared" ca="1" si="65"/>
        <v>8.4546875000014552</v>
      </c>
      <c r="AB396" s="47">
        <f t="shared" ca="1" si="66"/>
        <v>21</v>
      </c>
      <c r="AC396" s="47">
        <f t="shared" ca="1" si="67"/>
        <v>17</v>
      </c>
      <c r="AD396" s="48">
        <f t="shared" ca="1" si="68"/>
        <v>-23.454687500001455</v>
      </c>
      <c r="AE396" s="42" t="str">
        <f t="shared" ca="1" si="69"/>
        <v>VENCIDO</v>
      </c>
    </row>
    <row r="397" spans="1:31" customFormat="1" ht="15" x14ac:dyDescent="0.25">
      <c r="A397" s="110">
        <v>23535504</v>
      </c>
      <c r="B397" s="39" t="e">
        <f>VLOOKUP(A397,[1]BASE!$A:$A,1,0)</f>
        <v>#N/A</v>
      </c>
      <c r="C397" s="39" t="e">
        <f>VLOOKUP(A397,'INGRESO DIARIO'!A:A,1,0)</f>
        <v>#N/A</v>
      </c>
      <c r="D397" s="40" t="s">
        <v>1092</v>
      </c>
      <c r="E397" s="1" t="s">
        <v>19</v>
      </c>
      <c r="F397" s="41">
        <v>45910.384201388886</v>
      </c>
      <c r="G397" s="41">
        <v>45910.38422453704</v>
      </c>
      <c r="H397" s="1">
        <v>7493455</v>
      </c>
      <c r="I397" s="1" t="s">
        <v>1002</v>
      </c>
      <c r="J397" s="1" t="s">
        <v>1062</v>
      </c>
      <c r="K397" s="1" t="s">
        <v>15</v>
      </c>
      <c r="L397" s="1" t="s">
        <v>1003</v>
      </c>
      <c r="M397" s="1" t="s">
        <v>16</v>
      </c>
      <c r="N397" s="1" t="s">
        <v>20</v>
      </c>
      <c r="O397" s="1"/>
      <c r="P397" s="1" t="s">
        <v>17</v>
      </c>
      <c r="Q397" s="43">
        <v>45915</v>
      </c>
      <c r="R397" s="1"/>
      <c r="S397" s="1" t="s">
        <v>23</v>
      </c>
      <c r="T397" s="1" t="s">
        <v>3256</v>
      </c>
      <c r="U397" s="1"/>
      <c r="V397" s="1"/>
      <c r="W397" s="46">
        <f t="shared" si="61"/>
        <v>45914.38422453704</v>
      </c>
      <c r="X397" s="47">
        <f t="shared" si="62"/>
        <v>4</v>
      </c>
      <c r="Y397" s="47">
        <f t="shared" ca="1" si="63"/>
        <v>31.615775462960301</v>
      </c>
      <c r="Z397" s="47">
        <f t="shared" ca="1" si="64"/>
        <v>23</v>
      </c>
      <c r="AA397" s="47">
        <f t="shared" ca="1" si="65"/>
        <v>8.6157754629603005</v>
      </c>
      <c r="AB397" s="47">
        <f t="shared" ca="1" si="66"/>
        <v>23</v>
      </c>
      <c r="AC397" s="47">
        <f t="shared" ca="1" si="67"/>
        <v>19</v>
      </c>
      <c r="AD397" s="48">
        <f t="shared" ca="1" si="68"/>
        <v>-25.615775462960301</v>
      </c>
      <c r="AE397" s="42" t="str">
        <f t="shared" ca="1" si="69"/>
        <v>VENCIDO</v>
      </c>
    </row>
    <row r="398" spans="1:31" customFormat="1" ht="15" x14ac:dyDescent="0.25">
      <c r="A398" s="110">
        <v>23502145</v>
      </c>
      <c r="B398" s="39" t="e">
        <f>VLOOKUP(A398,[1]BASE!$A:$A,1,0)</f>
        <v>#N/A</v>
      </c>
      <c r="C398" s="39" t="e">
        <f>VLOOKUP(A398,'INGRESO DIARIO'!A:A,1,0)</f>
        <v>#N/A</v>
      </c>
      <c r="D398" s="1" t="s">
        <v>1158</v>
      </c>
      <c r="E398" s="1" t="s">
        <v>19</v>
      </c>
      <c r="F398" s="41">
        <v>45869.440243055556</v>
      </c>
      <c r="G398" s="41">
        <v>45911.460625</v>
      </c>
      <c r="H398" s="1">
        <v>1013459184</v>
      </c>
      <c r="I398" s="1" t="s">
        <v>1159</v>
      </c>
      <c r="J398" s="1" t="s">
        <v>1220</v>
      </c>
      <c r="K398" s="1" t="s">
        <v>15</v>
      </c>
      <c r="L398" s="1" t="s">
        <v>1160</v>
      </c>
      <c r="M398" s="1" t="s">
        <v>16</v>
      </c>
      <c r="N398" s="1" t="s">
        <v>22</v>
      </c>
      <c r="O398" s="1"/>
      <c r="P398" s="1" t="s">
        <v>17</v>
      </c>
      <c r="Q398" s="43">
        <v>45915</v>
      </c>
      <c r="R398" s="1"/>
      <c r="S398" s="1" t="s">
        <v>23</v>
      </c>
      <c r="T398" s="1" t="s">
        <v>3487</v>
      </c>
      <c r="U398" s="1" t="s">
        <v>17</v>
      </c>
      <c r="V398" s="1" t="s">
        <v>17</v>
      </c>
      <c r="W398" s="46">
        <f t="shared" si="61"/>
        <v>45915.460625</v>
      </c>
      <c r="X398" s="47">
        <f t="shared" si="62"/>
        <v>4</v>
      </c>
      <c r="Y398" s="47">
        <f t="shared" ca="1" si="63"/>
        <v>30.539375000000291</v>
      </c>
      <c r="Z398" s="47">
        <f t="shared" ca="1" si="64"/>
        <v>22</v>
      </c>
      <c r="AA398" s="47">
        <f t="shared" ca="1" si="65"/>
        <v>8.539375000000291</v>
      </c>
      <c r="AB398" s="47">
        <f t="shared" ca="1" si="66"/>
        <v>22</v>
      </c>
      <c r="AC398" s="47">
        <f t="shared" ca="1" si="67"/>
        <v>18</v>
      </c>
      <c r="AD398" s="48">
        <f t="shared" ca="1" si="68"/>
        <v>-24.539375000000291</v>
      </c>
      <c r="AE398" s="42" t="str">
        <f t="shared" ca="1" si="69"/>
        <v>VENCIDO</v>
      </c>
    </row>
    <row r="399" spans="1:31" customFormat="1" ht="15" x14ac:dyDescent="0.25">
      <c r="A399" s="110">
        <v>23536919</v>
      </c>
      <c r="B399" s="39" t="e">
        <f>VLOOKUP(A399,[1]BASE!$A:$A,1,0)</f>
        <v>#N/A</v>
      </c>
      <c r="C399" s="39" t="e">
        <f>VLOOKUP(A399,'INGRESO DIARIO'!A:A,1,0)</f>
        <v>#N/A</v>
      </c>
      <c r="D399" s="40" t="s">
        <v>1248</v>
      </c>
      <c r="E399" s="1" t="s">
        <v>19</v>
      </c>
      <c r="F399" s="41">
        <v>45911.471168981479</v>
      </c>
      <c r="G399" s="41">
        <v>45911.471192129633</v>
      </c>
      <c r="H399" s="1">
        <v>70097866</v>
      </c>
      <c r="I399" s="1" t="s">
        <v>1163</v>
      </c>
      <c r="J399" s="1" t="s">
        <v>1222</v>
      </c>
      <c r="K399" s="1" t="s">
        <v>15</v>
      </c>
      <c r="L399" s="1" t="s">
        <v>1164</v>
      </c>
      <c r="M399" s="1" t="s">
        <v>16</v>
      </c>
      <c r="N399" s="1" t="s">
        <v>22</v>
      </c>
      <c r="O399" s="1"/>
      <c r="P399" s="1" t="s">
        <v>17</v>
      </c>
      <c r="Q399" s="43">
        <v>45915</v>
      </c>
      <c r="R399" s="1"/>
      <c r="S399" s="1" t="s">
        <v>23</v>
      </c>
      <c r="T399" s="1" t="s">
        <v>3490</v>
      </c>
      <c r="U399" s="1" t="s">
        <v>17</v>
      </c>
      <c r="V399" s="1" t="s">
        <v>475</v>
      </c>
      <c r="W399" s="46">
        <f t="shared" si="61"/>
        <v>45915.471192129633</v>
      </c>
      <c r="X399" s="47">
        <f t="shared" si="62"/>
        <v>4</v>
      </c>
      <c r="Y399" s="47">
        <f t="shared" ca="1" si="63"/>
        <v>30.528807870367018</v>
      </c>
      <c r="Z399" s="47">
        <f t="shared" ca="1" si="64"/>
        <v>22</v>
      </c>
      <c r="AA399" s="47">
        <f t="shared" ca="1" si="65"/>
        <v>8.528807870367018</v>
      </c>
      <c r="AB399" s="47">
        <f t="shared" ca="1" si="66"/>
        <v>22</v>
      </c>
      <c r="AC399" s="47">
        <f t="shared" ca="1" si="67"/>
        <v>18</v>
      </c>
      <c r="AD399" s="48">
        <f t="shared" ca="1" si="68"/>
        <v>-24.528807870367018</v>
      </c>
      <c r="AE399" s="42" t="str">
        <f t="shared" ca="1" si="69"/>
        <v>VENCIDO</v>
      </c>
    </row>
    <row r="400" spans="1:31" customFormat="1" ht="15" x14ac:dyDescent="0.25">
      <c r="A400" s="110">
        <v>23537022</v>
      </c>
      <c r="B400" s="39" t="e">
        <f>VLOOKUP(A400,[1]BASE!$A:$A,1,0)</f>
        <v>#N/A</v>
      </c>
      <c r="C400" s="39" t="e">
        <f>VLOOKUP(A400,'INGRESO DIARIO'!A:A,1,0)</f>
        <v>#N/A</v>
      </c>
      <c r="D400" s="40" t="s">
        <v>1251</v>
      </c>
      <c r="E400" s="1" t="s">
        <v>19</v>
      </c>
      <c r="F400" s="41">
        <v>45911.548946759256</v>
      </c>
      <c r="G400" s="41">
        <v>45911.548981481479</v>
      </c>
      <c r="H400" s="1">
        <v>1038335310</v>
      </c>
      <c r="I400" s="1" t="s">
        <v>1169</v>
      </c>
      <c r="J400" s="1" t="s">
        <v>1225</v>
      </c>
      <c r="K400" s="1" t="s">
        <v>15</v>
      </c>
      <c r="L400" s="1" t="s">
        <v>1170</v>
      </c>
      <c r="M400" s="1" t="s">
        <v>16</v>
      </c>
      <c r="N400" s="1" t="s">
        <v>22</v>
      </c>
      <c r="O400" s="1"/>
      <c r="P400" s="1" t="s">
        <v>17</v>
      </c>
      <c r="Q400" s="43">
        <v>45915</v>
      </c>
      <c r="R400" s="1"/>
      <c r="S400" s="1" t="s">
        <v>23</v>
      </c>
      <c r="T400" s="1" t="s">
        <v>3492</v>
      </c>
      <c r="U400" s="1" t="s">
        <v>17</v>
      </c>
      <c r="V400" s="1" t="s">
        <v>17</v>
      </c>
      <c r="W400" s="46">
        <f t="shared" si="61"/>
        <v>45915.548981481479</v>
      </c>
      <c r="X400" s="47">
        <f t="shared" si="62"/>
        <v>4</v>
      </c>
      <c r="Y400" s="47">
        <f t="shared" ca="1" si="63"/>
        <v>30.451018518520868</v>
      </c>
      <c r="Z400" s="47">
        <f t="shared" ca="1" si="64"/>
        <v>22</v>
      </c>
      <c r="AA400" s="47">
        <f t="shared" ca="1" si="65"/>
        <v>8.4510185185208684</v>
      </c>
      <c r="AB400" s="47">
        <f t="shared" ca="1" si="66"/>
        <v>22</v>
      </c>
      <c r="AC400" s="47">
        <f t="shared" ca="1" si="67"/>
        <v>18</v>
      </c>
      <c r="AD400" s="48">
        <f t="shared" ca="1" si="68"/>
        <v>-24.451018518520868</v>
      </c>
      <c r="AE400" s="42" t="str">
        <f t="shared" ca="1" si="69"/>
        <v>VENCIDO</v>
      </c>
    </row>
    <row r="401" spans="1:31" customFormat="1" ht="15" x14ac:dyDescent="0.25">
      <c r="A401" s="110">
        <v>23536626</v>
      </c>
      <c r="B401" s="39" t="e">
        <f>VLOOKUP(A401,[1]BASE!$A:$A,1,0)</f>
        <v>#N/A</v>
      </c>
      <c r="C401" s="39" t="e">
        <f>VLOOKUP(A401,'INGRESO DIARIO'!A:A,1,0)</f>
        <v>#N/A</v>
      </c>
      <c r="D401" s="40" t="s">
        <v>1237</v>
      </c>
      <c r="E401" s="1" t="s">
        <v>19</v>
      </c>
      <c r="F401" s="41">
        <v>45911.407546296294</v>
      </c>
      <c r="G401" s="41">
        <v>45911.407581018517</v>
      </c>
      <c r="H401" s="1">
        <v>1038212233</v>
      </c>
      <c r="I401" s="1" t="s">
        <v>1133</v>
      </c>
      <c r="J401" s="1" t="s">
        <v>1208</v>
      </c>
      <c r="K401" s="1" t="s">
        <v>15</v>
      </c>
      <c r="L401" s="1" t="s">
        <v>1134</v>
      </c>
      <c r="M401" s="1" t="s">
        <v>16</v>
      </c>
      <c r="N401" s="1" t="s">
        <v>20</v>
      </c>
      <c r="O401" s="1"/>
      <c r="P401" s="1"/>
      <c r="Q401" s="43">
        <v>45915</v>
      </c>
      <c r="R401" s="1"/>
      <c r="S401" s="1" t="s">
        <v>23</v>
      </c>
      <c r="T401" s="1" t="s">
        <v>3466</v>
      </c>
      <c r="U401" s="1"/>
      <c r="V401" s="1"/>
      <c r="W401" s="133">
        <f t="shared" si="61"/>
        <v>45915.407581018517</v>
      </c>
      <c r="X401" s="134">
        <f t="shared" si="62"/>
        <v>4</v>
      </c>
      <c r="Y401" s="134">
        <f t="shared" ca="1" si="63"/>
        <v>30.592418981483206</v>
      </c>
      <c r="Z401" s="134">
        <f t="shared" ca="1" si="64"/>
        <v>22</v>
      </c>
      <c r="AA401" s="134">
        <f t="shared" ca="1" si="65"/>
        <v>8.5924189814832062</v>
      </c>
      <c r="AB401" s="134">
        <f t="shared" ca="1" si="66"/>
        <v>22</v>
      </c>
      <c r="AC401" s="134">
        <f t="shared" ca="1" si="67"/>
        <v>18</v>
      </c>
      <c r="AD401" s="135">
        <f t="shared" ca="1" si="68"/>
        <v>-24.592418981483206</v>
      </c>
      <c r="AE401" s="127" t="str">
        <f t="shared" ca="1" si="69"/>
        <v>VENCIDO</v>
      </c>
    </row>
    <row r="402" spans="1:31" customFormat="1" ht="15" x14ac:dyDescent="0.25">
      <c r="A402" s="110">
        <v>23537949</v>
      </c>
      <c r="B402" s="39" t="e">
        <f>VLOOKUP(A402,[1]BASE!$A:$A,1,0)</f>
        <v>#N/A</v>
      </c>
      <c r="C402" s="39" t="e">
        <f>VLOOKUP(A402,'INGRESO DIARIO'!A:A,1,0)</f>
        <v>#N/A</v>
      </c>
      <c r="D402" s="40" t="s">
        <v>3187</v>
      </c>
      <c r="E402" s="1" t="s">
        <v>19</v>
      </c>
      <c r="F402" s="41">
        <v>45912.533125000002</v>
      </c>
      <c r="G402" s="41">
        <v>45912.533159722225</v>
      </c>
      <c r="H402" s="1">
        <v>71527309</v>
      </c>
      <c r="I402" s="1" t="s">
        <v>2964</v>
      </c>
      <c r="J402" s="1" t="s">
        <v>3034</v>
      </c>
      <c r="K402" s="1" t="s">
        <v>15</v>
      </c>
      <c r="L402" s="1" t="s">
        <v>2965</v>
      </c>
      <c r="M402" s="1" t="s">
        <v>16</v>
      </c>
      <c r="N402" s="1" t="s">
        <v>20</v>
      </c>
      <c r="O402" s="1"/>
      <c r="P402" s="1"/>
      <c r="Q402" s="43">
        <v>45915</v>
      </c>
      <c r="R402" s="1"/>
      <c r="S402" s="1" t="s">
        <v>23</v>
      </c>
      <c r="T402" s="1" t="s">
        <v>3254</v>
      </c>
      <c r="U402" s="1"/>
      <c r="V402" s="1"/>
      <c r="W402" s="133">
        <f t="shared" si="61"/>
        <v>45916.533159722225</v>
      </c>
      <c r="X402" s="134">
        <f t="shared" si="62"/>
        <v>4</v>
      </c>
      <c r="Y402" s="134">
        <f t="shared" ca="1" si="63"/>
        <v>29.466840277775191</v>
      </c>
      <c r="Z402" s="134">
        <f t="shared" ca="1" si="64"/>
        <v>21</v>
      </c>
      <c r="AA402" s="134">
        <f t="shared" ca="1" si="65"/>
        <v>8.4668402777751908</v>
      </c>
      <c r="AB402" s="134">
        <f t="shared" ca="1" si="66"/>
        <v>21</v>
      </c>
      <c r="AC402" s="134">
        <f t="shared" ca="1" si="67"/>
        <v>17</v>
      </c>
      <c r="AD402" s="135">
        <f t="shared" ca="1" si="68"/>
        <v>-23.466840277775191</v>
      </c>
      <c r="AE402" s="127" t="str">
        <f t="shared" ca="1" si="69"/>
        <v>VENCIDO</v>
      </c>
    </row>
    <row r="403" spans="1:31" customFormat="1" ht="15" x14ac:dyDescent="0.25">
      <c r="A403" s="110">
        <v>23537946</v>
      </c>
      <c r="B403" s="39" t="e">
        <f>VLOOKUP(A403,[1]BASE!$A:$A,1,0)</f>
        <v>#N/A</v>
      </c>
      <c r="C403" s="39" t="e">
        <f>VLOOKUP(A403,'INGRESO DIARIO'!A:A,1,0)</f>
        <v>#N/A</v>
      </c>
      <c r="D403" s="40" t="s">
        <v>3188</v>
      </c>
      <c r="E403" s="1" t="s">
        <v>19</v>
      </c>
      <c r="F403" s="41">
        <v>45912.532326388886</v>
      </c>
      <c r="G403" s="41">
        <v>45912.532361111109</v>
      </c>
      <c r="H403" s="1">
        <v>71527309</v>
      </c>
      <c r="I403" s="1" t="s">
        <v>2964</v>
      </c>
      <c r="J403" s="1" t="s">
        <v>3034</v>
      </c>
      <c r="K403" s="1" t="s">
        <v>15</v>
      </c>
      <c r="L403" s="1" t="s">
        <v>2966</v>
      </c>
      <c r="M403" s="1" t="s">
        <v>16</v>
      </c>
      <c r="N403" s="1" t="s">
        <v>20</v>
      </c>
      <c r="O403" s="1"/>
      <c r="P403" s="1"/>
      <c r="Q403" s="43">
        <v>45915</v>
      </c>
      <c r="R403" s="1"/>
      <c r="S403" s="1" t="s">
        <v>23</v>
      </c>
      <c r="T403" s="1" t="s">
        <v>3255</v>
      </c>
      <c r="U403" s="1"/>
      <c r="V403" s="1"/>
      <c r="W403" s="133">
        <f t="shared" si="61"/>
        <v>45916.532361111109</v>
      </c>
      <c r="X403" s="134">
        <f t="shared" si="62"/>
        <v>4</v>
      </c>
      <c r="Y403" s="134">
        <f t="shared" ca="1" si="63"/>
        <v>29.467638888891088</v>
      </c>
      <c r="Z403" s="134">
        <f t="shared" ca="1" si="64"/>
        <v>21</v>
      </c>
      <c r="AA403" s="134">
        <f t="shared" ca="1" si="65"/>
        <v>8.4676388888910878</v>
      </c>
      <c r="AB403" s="134">
        <f t="shared" ca="1" si="66"/>
        <v>21</v>
      </c>
      <c r="AC403" s="134">
        <f t="shared" ca="1" si="67"/>
        <v>17</v>
      </c>
      <c r="AD403" s="135">
        <f t="shared" ca="1" si="68"/>
        <v>-23.467638888891088</v>
      </c>
      <c r="AE403" s="127" t="str">
        <f t="shared" ca="1" si="69"/>
        <v>VENCIDO</v>
      </c>
    </row>
    <row r="404" spans="1:31" customFormat="1" ht="15" x14ac:dyDescent="0.25">
      <c r="A404" s="110">
        <v>23537634</v>
      </c>
      <c r="B404" s="39" t="e">
        <f>VLOOKUP(A404,[1]BASE!$A:$A,1,0)</f>
        <v>#N/A</v>
      </c>
      <c r="C404" s="39" t="e">
        <f>VLOOKUP(A404,'INGRESO DIARIO'!A:A,1,0)</f>
        <v>#N/A</v>
      </c>
      <c r="D404" s="40" t="s">
        <v>3199</v>
      </c>
      <c r="E404" s="1" t="s">
        <v>19</v>
      </c>
      <c r="F404" s="41">
        <v>45912.388703703706</v>
      </c>
      <c r="G404" s="41">
        <v>45912.388738425929</v>
      </c>
      <c r="H404" s="1">
        <v>32536817</v>
      </c>
      <c r="I404" s="1" t="s">
        <v>3002</v>
      </c>
      <c r="J404" s="1" t="s">
        <v>3046</v>
      </c>
      <c r="K404" s="1" t="s">
        <v>15</v>
      </c>
      <c r="L404" s="1" t="s">
        <v>3003</v>
      </c>
      <c r="M404" s="1" t="s">
        <v>16</v>
      </c>
      <c r="N404" s="1" t="s">
        <v>22</v>
      </c>
      <c r="O404" s="1"/>
      <c r="P404" s="1"/>
      <c r="Q404" s="43">
        <v>45915</v>
      </c>
      <c r="R404" s="1"/>
      <c r="S404" s="1" t="s">
        <v>23</v>
      </c>
      <c r="T404" s="1" t="s">
        <v>3488</v>
      </c>
      <c r="U404" s="1"/>
      <c r="V404" s="1"/>
      <c r="W404" s="133">
        <f t="shared" si="61"/>
        <v>45916.388738425929</v>
      </c>
      <c r="X404" s="134">
        <f t="shared" si="62"/>
        <v>4</v>
      </c>
      <c r="Y404" s="134">
        <f t="shared" ca="1" si="63"/>
        <v>29.61126157407125</v>
      </c>
      <c r="Z404" s="134">
        <f t="shared" ca="1" si="64"/>
        <v>21</v>
      </c>
      <c r="AA404" s="134">
        <f t="shared" ca="1" si="65"/>
        <v>8.6112615740712499</v>
      </c>
      <c r="AB404" s="134">
        <f t="shared" ca="1" si="66"/>
        <v>21</v>
      </c>
      <c r="AC404" s="134">
        <f t="shared" ca="1" si="67"/>
        <v>17</v>
      </c>
      <c r="AD404" s="135">
        <f t="shared" ca="1" si="68"/>
        <v>-23.61126157407125</v>
      </c>
      <c r="AE404" s="127" t="str">
        <f t="shared" ca="1" si="69"/>
        <v>VENCIDO</v>
      </c>
    </row>
    <row r="405" spans="1:31" customFormat="1" ht="15" x14ac:dyDescent="0.25">
      <c r="A405" s="110">
        <v>23537666</v>
      </c>
      <c r="B405" s="39" t="e">
        <f>VLOOKUP(A405,[1]BASE!$A:$A,1,0)</f>
        <v>#N/A</v>
      </c>
      <c r="C405" s="39" t="e">
        <f>VLOOKUP(A405,'INGRESO DIARIO'!A:A,1,0)</f>
        <v>#N/A</v>
      </c>
      <c r="D405" s="40" t="s">
        <v>3200</v>
      </c>
      <c r="E405" s="1" t="s">
        <v>19</v>
      </c>
      <c r="F405" s="41">
        <v>45912.406944444447</v>
      </c>
      <c r="G405" s="41">
        <v>45912.40697916667</v>
      </c>
      <c r="H405" s="1">
        <v>32536817</v>
      </c>
      <c r="I405" s="1" t="s">
        <v>3002</v>
      </c>
      <c r="J405" s="1" t="s">
        <v>3046</v>
      </c>
      <c r="K405" s="1" t="s">
        <v>15</v>
      </c>
      <c r="L405" s="1" t="s">
        <v>3004</v>
      </c>
      <c r="M405" s="1" t="s">
        <v>16</v>
      </c>
      <c r="N405" s="1" t="s">
        <v>22</v>
      </c>
      <c r="O405" s="1"/>
      <c r="P405" s="1"/>
      <c r="Q405" s="43">
        <v>45915</v>
      </c>
      <c r="R405" s="1"/>
      <c r="S405" s="1" t="s">
        <v>23</v>
      </c>
      <c r="T405" s="1" t="s">
        <v>3488</v>
      </c>
      <c r="U405" s="1"/>
      <c r="V405" s="1"/>
      <c r="W405" s="133">
        <f t="shared" si="61"/>
        <v>45916.40697916667</v>
      </c>
      <c r="X405" s="134">
        <f t="shared" si="62"/>
        <v>4</v>
      </c>
      <c r="Y405" s="134">
        <f t="shared" ca="1" si="63"/>
        <v>29.593020833330229</v>
      </c>
      <c r="Z405" s="134">
        <f t="shared" ca="1" si="64"/>
        <v>21</v>
      </c>
      <c r="AA405" s="134">
        <f t="shared" ca="1" si="65"/>
        <v>8.5930208333302289</v>
      </c>
      <c r="AB405" s="134">
        <f t="shared" ca="1" si="66"/>
        <v>21</v>
      </c>
      <c r="AC405" s="134">
        <f t="shared" ca="1" si="67"/>
        <v>17</v>
      </c>
      <c r="AD405" s="135">
        <f t="shared" ca="1" si="68"/>
        <v>-23.593020833330229</v>
      </c>
      <c r="AE405" s="127" t="str">
        <f t="shared" ca="1" si="69"/>
        <v>VENCIDO</v>
      </c>
    </row>
    <row r="406" spans="1:31" customFormat="1" ht="15" x14ac:dyDescent="0.25">
      <c r="A406" s="110">
        <v>23507802</v>
      </c>
      <c r="B406" s="39" t="e">
        <f>VLOOKUP(A406,[1]BASE!$A:$A,1,0)</f>
        <v>#N/A</v>
      </c>
      <c r="C406" s="39" t="e">
        <f>VLOOKUP(A406,'INGRESO DIARIO'!A:A,1,0)</f>
        <v>#N/A</v>
      </c>
      <c r="D406" s="40" t="s">
        <v>3205</v>
      </c>
      <c r="E406" s="1" t="s">
        <v>19</v>
      </c>
      <c r="F406" s="41">
        <v>45875.656273148146</v>
      </c>
      <c r="G406" s="41">
        <v>45912.456793981481</v>
      </c>
      <c r="H406" s="1">
        <v>71669576</v>
      </c>
      <c r="I406" s="1" t="s">
        <v>3016</v>
      </c>
      <c r="J406" s="1" t="s">
        <v>3050</v>
      </c>
      <c r="K406" s="1" t="s">
        <v>15</v>
      </c>
      <c r="L406" s="1" t="s">
        <v>3017</v>
      </c>
      <c r="M406" s="1" t="s">
        <v>16</v>
      </c>
      <c r="N406" s="1" t="s">
        <v>22</v>
      </c>
      <c r="O406" s="1"/>
      <c r="P406" s="1"/>
      <c r="Q406" s="43">
        <v>45915</v>
      </c>
      <c r="R406" s="1"/>
      <c r="S406" s="1" t="s">
        <v>23</v>
      </c>
      <c r="T406" s="1" t="s">
        <v>3491</v>
      </c>
      <c r="U406" s="1"/>
      <c r="V406" s="1"/>
      <c r="W406" s="133">
        <f t="shared" si="61"/>
        <v>45916.456793981481</v>
      </c>
      <c r="X406" s="134">
        <f t="shared" si="62"/>
        <v>4</v>
      </c>
      <c r="Y406" s="134">
        <f t="shared" ca="1" si="63"/>
        <v>29.543206018519413</v>
      </c>
      <c r="Z406" s="134">
        <f t="shared" ca="1" si="64"/>
        <v>21</v>
      </c>
      <c r="AA406" s="134">
        <f t="shared" ca="1" si="65"/>
        <v>8.5432060185194132</v>
      </c>
      <c r="AB406" s="134">
        <f t="shared" ca="1" si="66"/>
        <v>21</v>
      </c>
      <c r="AC406" s="134">
        <f t="shared" ca="1" si="67"/>
        <v>17</v>
      </c>
      <c r="AD406" s="135">
        <f t="shared" ca="1" si="68"/>
        <v>-23.543206018519413</v>
      </c>
      <c r="AE406" s="127" t="str">
        <f t="shared" ca="1" si="69"/>
        <v>VENCIDO</v>
      </c>
    </row>
    <row r="407" spans="1:31" customFormat="1" ht="15" x14ac:dyDescent="0.25">
      <c r="A407" s="110">
        <v>23183094</v>
      </c>
      <c r="B407" s="39" t="e">
        <f>VLOOKUP(A407,[1]BASE!$A:$A,1,0)</f>
        <v>#N/A</v>
      </c>
      <c r="C407" s="39" t="e">
        <f>VLOOKUP(A407,'INGRESO DIARIO'!A:A,1,0)</f>
        <v>#N/A</v>
      </c>
      <c r="D407" s="1" t="s">
        <v>696</v>
      </c>
      <c r="E407" s="1" t="s">
        <v>409</v>
      </c>
      <c r="F407" s="41">
        <v>45518.442754629628</v>
      </c>
      <c r="G407" s="41">
        <v>45908.586435185185</v>
      </c>
      <c r="H407" s="1">
        <v>98450336</v>
      </c>
      <c r="I407" s="1" t="s">
        <v>697</v>
      </c>
      <c r="J407" s="1" t="s">
        <v>727</v>
      </c>
      <c r="K407" s="1" t="s">
        <v>15</v>
      </c>
      <c r="L407" s="1" t="s">
        <v>17</v>
      </c>
      <c r="M407" s="1" t="s">
        <v>18</v>
      </c>
      <c r="N407" s="1" t="s">
        <v>26</v>
      </c>
      <c r="O407" s="1"/>
      <c r="P407" s="1" t="s">
        <v>25</v>
      </c>
      <c r="Q407" s="43">
        <v>45915</v>
      </c>
      <c r="R407" s="1"/>
      <c r="S407" s="1" t="s">
        <v>753</v>
      </c>
      <c r="T407" s="1" t="s">
        <v>1105</v>
      </c>
      <c r="U407" s="1" t="s">
        <v>17</v>
      </c>
      <c r="V407" s="1" t="s">
        <v>475</v>
      </c>
      <c r="W407" s="46">
        <f t="shared" si="61"/>
        <v>45916.586435185185</v>
      </c>
      <c r="X407" s="47">
        <f t="shared" si="62"/>
        <v>8</v>
      </c>
      <c r="Y407" s="47">
        <f t="shared" ca="1" si="63"/>
        <v>33.41356481481489</v>
      </c>
      <c r="Z407" s="47">
        <f t="shared" ca="1" si="64"/>
        <v>25</v>
      </c>
      <c r="AA407" s="47">
        <f t="shared" ca="1" si="65"/>
        <v>8.4135648148148903</v>
      </c>
      <c r="AB407" s="47">
        <f t="shared" ca="1" si="66"/>
        <v>25</v>
      </c>
      <c r="AC407" s="47">
        <f t="shared" ca="1" si="67"/>
        <v>17</v>
      </c>
      <c r="AD407" s="48">
        <f t="shared" ca="1" si="68"/>
        <v>-23.41356481481489</v>
      </c>
      <c r="AE407" s="42" t="str">
        <f t="shared" si="69"/>
        <v>EJECUTADO</v>
      </c>
    </row>
    <row r="408" spans="1:31" customFormat="1" ht="15" x14ac:dyDescent="0.25">
      <c r="A408" s="110">
        <v>23531501</v>
      </c>
      <c r="B408" s="39" t="e">
        <f>VLOOKUP(A408,[1]BASE!$A:$A,1,0)</f>
        <v>#N/A</v>
      </c>
      <c r="C408" s="39" t="e">
        <f>VLOOKUP(A408,'INGRESO DIARIO'!A:A,1,0)</f>
        <v>#N/A</v>
      </c>
      <c r="D408" s="40" t="s">
        <v>618</v>
      </c>
      <c r="E408" s="1" t="s">
        <v>409</v>
      </c>
      <c r="F408" s="41">
        <v>45904.472928240742</v>
      </c>
      <c r="G408" s="41">
        <v>45904.472974537035</v>
      </c>
      <c r="H408" s="1">
        <v>1036688622</v>
      </c>
      <c r="I408" s="1" t="s">
        <v>286</v>
      </c>
      <c r="J408" s="1" t="s">
        <v>356</v>
      </c>
      <c r="K408" s="1" t="s">
        <v>15</v>
      </c>
      <c r="L408" s="1" t="s">
        <v>287</v>
      </c>
      <c r="M408" s="1" t="s">
        <v>18</v>
      </c>
      <c r="N408" s="1" t="s">
        <v>26</v>
      </c>
      <c r="O408" s="1"/>
      <c r="P408" s="1" t="s">
        <v>25</v>
      </c>
      <c r="Q408" s="43">
        <v>45915</v>
      </c>
      <c r="R408" s="1"/>
      <c r="S408" s="1" t="s">
        <v>753</v>
      </c>
      <c r="T408" s="1" t="s">
        <v>617</v>
      </c>
      <c r="U408" s="1"/>
      <c r="V408" s="1"/>
      <c r="W408" s="46">
        <f t="shared" si="61"/>
        <v>45912.472974537035</v>
      </c>
      <c r="X408" s="47">
        <f t="shared" si="62"/>
        <v>8</v>
      </c>
      <c r="Y408" s="47">
        <f t="shared" ca="1" si="63"/>
        <v>37.527025462964957</v>
      </c>
      <c r="Z408" s="47">
        <f t="shared" ca="1" si="64"/>
        <v>27</v>
      </c>
      <c r="AA408" s="47">
        <f t="shared" ca="1" si="65"/>
        <v>10.527025462964957</v>
      </c>
      <c r="AB408" s="47">
        <f t="shared" ca="1" si="66"/>
        <v>27</v>
      </c>
      <c r="AC408" s="47">
        <f t="shared" ca="1" si="67"/>
        <v>19</v>
      </c>
      <c r="AD408" s="48">
        <f t="shared" ca="1" si="68"/>
        <v>-27.527025462964957</v>
      </c>
      <c r="AE408" s="42" t="str">
        <f t="shared" si="69"/>
        <v>EJECUTADO</v>
      </c>
    </row>
    <row r="409" spans="1:31" customFormat="1" ht="15" x14ac:dyDescent="0.25">
      <c r="A409" s="110">
        <v>23539663</v>
      </c>
      <c r="B409" s="39" t="e">
        <f>VLOOKUP(A409,[1]BASE!$A:$A,1,0)</f>
        <v>#N/A</v>
      </c>
      <c r="C409" s="39" t="e">
        <f>VLOOKUP(A409,'INGRESO DIARIO'!A:A,1,0)</f>
        <v>#N/A</v>
      </c>
      <c r="D409" s="1" t="s">
        <v>3394</v>
      </c>
      <c r="E409" s="1" t="s">
        <v>409</v>
      </c>
      <c r="F409" s="41">
        <v>45915.598796296297</v>
      </c>
      <c r="G409" s="41">
        <v>45915.59883101852</v>
      </c>
      <c r="H409" s="1">
        <v>1036688622</v>
      </c>
      <c r="I409" s="1" t="s">
        <v>286</v>
      </c>
      <c r="J409" s="1" t="s">
        <v>356</v>
      </c>
      <c r="K409" s="1" t="s">
        <v>15</v>
      </c>
      <c r="L409" s="1" t="s">
        <v>3395</v>
      </c>
      <c r="M409" s="1" t="s">
        <v>18</v>
      </c>
      <c r="N409" s="1" t="s">
        <v>26</v>
      </c>
      <c r="O409" s="1"/>
      <c r="P409" s="1" t="s">
        <v>25</v>
      </c>
      <c r="Q409" s="43">
        <v>45915</v>
      </c>
      <c r="R409" s="1"/>
      <c r="S409" s="1" t="s">
        <v>753</v>
      </c>
      <c r="T409" s="1"/>
      <c r="U409" s="1" t="s">
        <v>17</v>
      </c>
      <c r="V409" s="1" t="s">
        <v>17</v>
      </c>
      <c r="W409" s="133">
        <f t="shared" si="61"/>
        <v>45923.59883101852</v>
      </c>
      <c r="X409" s="134">
        <f t="shared" si="62"/>
        <v>8</v>
      </c>
      <c r="Y409" s="134">
        <f t="shared" ca="1" si="63"/>
        <v>26.401168981479714</v>
      </c>
      <c r="Z409" s="134">
        <f t="shared" ca="1" si="64"/>
        <v>20</v>
      </c>
      <c r="AA409" s="134">
        <f t="shared" ca="1" si="65"/>
        <v>6.4011689814797137</v>
      </c>
      <c r="AB409" s="134">
        <f t="shared" ca="1" si="66"/>
        <v>20</v>
      </c>
      <c r="AC409" s="134">
        <f t="shared" ca="1" si="67"/>
        <v>12</v>
      </c>
      <c r="AD409" s="135">
        <f t="shared" ca="1" si="68"/>
        <v>-16.401168981479714</v>
      </c>
      <c r="AE409" s="127" t="str">
        <f t="shared" si="69"/>
        <v>EJECUTADO</v>
      </c>
    </row>
    <row r="410" spans="1:31" customFormat="1" ht="15" x14ac:dyDescent="0.25">
      <c r="A410" s="126">
        <v>23514799</v>
      </c>
      <c r="B410" s="128" t="e">
        <f>VLOOKUP(A410,[1]BASE!$A:$A,1,0)</f>
        <v>#N/A</v>
      </c>
      <c r="C410" s="128" t="e">
        <f>VLOOKUP(A410,'INGRESO DIARIO'!A:A,1,0)</f>
        <v>#N/A</v>
      </c>
      <c r="D410" s="129" t="s">
        <v>1796</v>
      </c>
      <c r="E410" s="129" t="s">
        <v>19</v>
      </c>
      <c r="F410" s="130">
        <v>45899.378287037034</v>
      </c>
      <c r="G410" s="130">
        <v>45901.906747685185</v>
      </c>
      <c r="H410" s="129">
        <v>1128479137</v>
      </c>
      <c r="I410" s="129" t="s">
        <v>1794</v>
      </c>
      <c r="J410" s="129" t="s">
        <v>2779</v>
      </c>
      <c r="K410" s="129" t="s">
        <v>15</v>
      </c>
      <c r="L410" s="129" t="s">
        <v>1798</v>
      </c>
      <c r="M410" s="129" t="s">
        <v>18</v>
      </c>
      <c r="N410" s="129" t="s">
        <v>22</v>
      </c>
      <c r="O410" s="129"/>
      <c r="P410" s="129" t="s">
        <v>3251</v>
      </c>
      <c r="Q410" s="132">
        <v>45915</v>
      </c>
      <c r="R410" s="129"/>
      <c r="S410" s="129" t="s">
        <v>753</v>
      </c>
      <c r="T410" s="129" t="s">
        <v>3250</v>
      </c>
      <c r="U410" s="129"/>
      <c r="V410" s="129"/>
      <c r="W410" s="133">
        <f t="shared" si="61"/>
        <v>45909.906747685185</v>
      </c>
      <c r="X410" s="134">
        <f t="shared" si="62"/>
        <v>8</v>
      </c>
      <c r="Y410" s="134">
        <f t="shared" ca="1" si="63"/>
        <v>40.09325231481489</v>
      </c>
      <c r="Z410" s="134">
        <f t="shared" ca="1" si="64"/>
        <v>30</v>
      </c>
      <c r="AA410" s="134">
        <f t="shared" ca="1" si="65"/>
        <v>10.09325231481489</v>
      </c>
      <c r="AB410" s="134">
        <f t="shared" ca="1" si="66"/>
        <v>30</v>
      </c>
      <c r="AC410" s="134">
        <f t="shared" ca="1" si="67"/>
        <v>22</v>
      </c>
      <c r="AD410" s="135">
        <f t="shared" ca="1" si="68"/>
        <v>-30.09325231481489</v>
      </c>
      <c r="AE410" s="127" t="str">
        <f t="shared" si="69"/>
        <v>EJECUTADO</v>
      </c>
    </row>
    <row r="411" spans="1:31" customFormat="1" ht="15" x14ac:dyDescent="0.25">
      <c r="A411" s="126">
        <v>23521157</v>
      </c>
      <c r="B411" s="128" t="e">
        <f>VLOOKUP(A411,[1]BASE!$A:$A,1,0)</f>
        <v>#N/A</v>
      </c>
      <c r="C411" s="128" t="e">
        <f>VLOOKUP(A411,'INGRESO DIARIO'!A:A,1,0)</f>
        <v>#N/A</v>
      </c>
      <c r="D411" s="129" t="s">
        <v>2034</v>
      </c>
      <c r="E411" s="129" t="s">
        <v>19</v>
      </c>
      <c r="F411" s="130">
        <v>45894.355474537035</v>
      </c>
      <c r="G411" s="130">
        <v>45901.906724537039</v>
      </c>
      <c r="H411" s="129">
        <v>1128473003</v>
      </c>
      <c r="I411" s="129" t="s">
        <v>2032</v>
      </c>
      <c r="J411" s="129" t="s">
        <v>2819</v>
      </c>
      <c r="K411" s="129" t="s">
        <v>15</v>
      </c>
      <c r="L411" s="129" t="s">
        <v>2036</v>
      </c>
      <c r="M411" s="129" t="s">
        <v>18</v>
      </c>
      <c r="N411" s="129" t="s">
        <v>22</v>
      </c>
      <c r="O411" s="129"/>
      <c r="P411" s="129" t="s">
        <v>3251</v>
      </c>
      <c r="Q411" s="132">
        <v>45915</v>
      </c>
      <c r="R411" s="129"/>
      <c r="S411" s="129" t="s">
        <v>753</v>
      </c>
      <c r="T411" s="129" t="s">
        <v>3248</v>
      </c>
      <c r="U411" s="129"/>
      <c r="V411" s="129"/>
      <c r="W411" s="133">
        <f t="shared" si="61"/>
        <v>45909.906724537039</v>
      </c>
      <c r="X411" s="134">
        <f t="shared" si="62"/>
        <v>8</v>
      </c>
      <c r="Y411" s="134">
        <f t="shared" ca="1" si="63"/>
        <v>40.093275462961174</v>
      </c>
      <c r="Z411" s="134">
        <f t="shared" ca="1" si="64"/>
        <v>30</v>
      </c>
      <c r="AA411" s="134">
        <f t="shared" ca="1" si="65"/>
        <v>10.093275462961174</v>
      </c>
      <c r="AB411" s="134">
        <f t="shared" ca="1" si="66"/>
        <v>30</v>
      </c>
      <c r="AC411" s="134">
        <f t="shared" ca="1" si="67"/>
        <v>22</v>
      </c>
      <c r="AD411" s="135">
        <f t="shared" ca="1" si="68"/>
        <v>-30.093275462961174</v>
      </c>
      <c r="AE411" s="127" t="str">
        <f t="shared" si="69"/>
        <v>EJECUTADO</v>
      </c>
    </row>
    <row r="412" spans="1:31" customFormat="1" ht="15" x14ac:dyDescent="0.25">
      <c r="A412" s="126">
        <v>23515879</v>
      </c>
      <c r="B412" s="128" t="e">
        <f>VLOOKUP(A412,[1]BASE!$A:$A,1,0)</f>
        <v>#N/A</v>
      </c>
      <c r="C412" s="128" t="e">
        <f>VLOOKUP(A412,'INGRESO DIARIO'!A:A,1,0)</f>
        <v>#N/A</v>
      </c>
      <c r="D412" s="129" t="s">
        <v>1821</v>
      </c>
      <c r="E412" s="129" t="s">
        <v>19</v>
      </c>
      <c r="F412" s="130">
        <v>45901.330625000002</v>
      </c>
      <c r="G412" s="130">
        <v>45901.906956018516</v>
      </c>
      <c r="H412" s="129">
        <v>43451877</v>
      </c>
      <c r="I412" s="129" t="s">
        <v>1819</v>
      </c>
      <c r="J412" s="129" t="s">
        <v>2783</v>
      </c>
      <c r="K412" s="129" t="s">
        <v>15</v>
      </c>
      <c r="L412" s="129" t="s">
        <v>1823</v>
      </c>
      <c r="M412" s="129" t="s">
        <v>18</v>
      </c>
      <c r="N412" s="129" t="s">
        <v>22</v>
      </c>
      <c r="O412" s="129"/>
      <c r="P412" s="129" t="s">
        <v>3251</v>
      </c>
      <c r="Q412" s="132">
        <v>45915</v>
      </c>
      <c r="R412" s="129"/>
      <c r="S412" s="129" t="s">
        <v>753</v>
      </c>
      <c r="T412" s="129" t="s">
        <v>3249</v>
      </c>
      <c r="U412" s="129"/>
      <c r="V412" s="129"/>
      <c r="W412" s="133">
        <f t="shared" si="61"/>
        <v>45909.906956018516</v>
      </c>
      <c r="X412" s="134">
        <f t="shared" si="62"/>
        <v>8</v>
      </c>
      <c r="Y412" s="134">
        <f t="shared" ca="1" si="63"/>
        <v>40.093043981483788</v>
      </c>
      <c r="Z412" s="134">
        <f t="shared" ca="1" si="64"/>
        <v>30</v>
      </c>
      <c r="AA412" s="134">
        <f t="shared" ca="1" si="65"/>
        <v>10.093043981483788</v>
      </c>
      <c r="AB412" s="134">
        <f t="shared" ca="1" si="66"/>
        <v>30</v>
      </c>
      <c r="AC412" s="134">
        <f t="shared" ca="1" si="67"/>
        <v>22</v>
      </c>
      <c r="AD412" s="135">
        <f t="shared" ca="1" si="68"/>
        <v>-30.093043981483788</v>
      </c>
      <c r="AE412" s="127" t="str">
        <f t="shared" si="69"/>
        <v>EJECUTADO</v>
      </c>
    </row>
    <row r="413" spans="1:31" customFormat="1" ht="15" x14ac:dyDescent="0.25">
      <c r="A413" s="126">
        <v>23489397</v>
      </c>
      <c r="B413" s="128" t="e">
        <f>VLOOKUP(A413,[1]BASE!$A:$A,1,0)</f>
        <v>#N/A</v>
      </c>
      <c r="C413" s="128" t="e">
        <f>VLOOKUP(A413,'INGRESO DIARIO'!A:A,1,0)</f>
        <v>#N/A</v>
      </c>
      <c r="D413" s="136" t="s">
        <v>3079</v>
      </c>
      <c r="E413" s="129" t="s">
        <v>19</v>
      </c>
      <c r="F413" s="130">
        <v>45854.482916666668</v>
      </c>
      <c r="G413" s="130">
        <v>45901.906828703701</v>
      </c>
      <c r="H413" s="129">
        <v>1017231760</v>
      </c>
      <c r="I413" s="129" t="s">
        <v>1533</v>
      </c>
      <c r="J413" s="129" t="s">
        <v>2735</v>
      </c>
      <c r="K413" s="129" t="s">
        <v>15</v>
      </c>
      <c r="L413" s="129" t="s">
        <v>1537</v>
      </c>
      <c r="M413" s="129" t="s">
        <v>16</v>
      </c>
      <c r="N413" s="129" t="s">
        <v>22</v>
      </c>
      <c r="O413" s="129"/>
      <c r="P413" s="129" t="s">
        <v>66</v>
      </c>
      <c r="Q413" s="132">
        <v>45915</v>
      </c>
      <c r="R413" s="129"/>
      <c r="S413" s="129" t="s">
        <v>753</v>
      </c>
      <c r="T413" s="129" t="s">
        <v>3211</v>
      </c>
      <c r="U413" s="129"/>
      <c r="V413" s="129"/>
      <c r="W413" s="133">
        <f t="shared" si="61"/>
        <v>45905.906828703701</v>
      </c>
      <c r="X413" s="134">
        <f t="shared" si="62"/>
        <v>4</v>
      </c>
      <c r="Y413" s="134">
        <f t="shared" ca="1" si="63"/>
        <v>40.093171296299261</v>
      </c>
      <c r="Z413" s="134">
        <f t="shared" ca="1" si="64"/>
        <v>30</v>
      </c>
      <c r="AA413" s="134">
        <f t="shared" ca="1" si="65"/>
        <v>10.093171296299261</v>
      </c>
      <c r="AB413" s="134">
        <f t="shared" ca="1" si="66"/>
        <v>30</v>
      </c>
      <c r="AC413" s="134">
        <f t="shared" ca="1" si="67"/>
        <v>26</v>
      </c>
      <c r="AD413" s="135">
        <f t="shared" ca="1" si="68"/>
        <v>-34.093171296299261</v>
      </c>
      <c r="AE413" s="127" t="str">
        <f t="shared" si="69"/>
        <v>EJECUTADO</v>
      </c>
    </row>
    <row r="414" spans="1:31" customFormat="1" ht="15" x14ac:dyDescent="0.25">
      <c r="A414" s="126">
        <v>23518535</v>
      </c>
      <c r="B414" s="128" t="e">
        <f>VLOOKUP(A414,[1]BASE!$A:$A,1,0)</f>
        <v>#N/A</v>
      </c>
      <c r="C414" s="128" t="e">
        <f>VLOOKUP(A414,'INGRESO DIARIO'!A:A,1,0)</f>
        <v>#N/A</v>
      </c>
      <c r="D414" s="136" t="s">
        <v>3107</v>
      </c>
      <c r="E414" s="129" t="s">
        <v>19</v>
      </c>
      <c r="F414" s="130">
        <v>45890.586087962962</v>
      </c>
      <c r="G414" s="130">
        <v>45901.906689814816</v>
      </c>
      <c r="H414" s="129">
        <v>1152217091</v>
      </c>
      <c r="I414" s="129" t="s">
        <v>1927</v>
      </c>
      <c r="J414" s="129" t="s">
        <v>2800</v>
      </c>
      <c r="K414" s="129" t="s">
        <v>15</v>
      </c>
      <c r="L414" s="129" t="s">
        <v>1931</v>
      </c>
      <c r="M414" s="129" t="s">
        <v>16</v>
      </c>
      <c r="N414" s="129" t="s">
        <v>22</v>
      </c>
      <c r="O414" s="129"/>
      <c r="P414" s="129" t="s">
        <v>66</v>
      </c>
      <c r="Q414" s="132">
        <v>45915</v>
      </c>
      <c r="R414" s="129"/>
      <c r="S414" s="129" t="s">
        <v>753</v>
      </c>
      <c r="T414" s="129" t="s">
        <v>3217</v>
      </c>
      <c r="U414" s="129"/>
      <c r="V414" s="129"/>
      <c r="W414" s="133">
        <f t="shared" si="61"/>
        <v>45905.906689814816</v>
      </c>
      <c r="X414" s="134">
        <f t="shared" si="62"/>
        <v>4</v>
      </c>
      <c r="Y414" s="134">
        <f t="shared" ca="1" si="63"/>
        <v>40.093310185184237</v>
      </c>
      <c r="Z414" s="134">
        <f t="shared" ca="1" si="64"/>
        <v>30</v>
      </c>
      <c r="AA414" s="134">
        <f t="shared" ca="1" si="65"/>
        <v>10.093310185184237</v>
      </c>
      <c r="AB414" s="134">
        <f t="shared" ca="1" si="66"/>
        <v>30</v>
      </c>
      <c r="AC414" s="134">
        <f t="shared" ca="1" si="67"/>
        <v>26</v>
      </c>
      <c r="AD414" s="135">
        <f t="shared" ca="1" si="68"/>
        <v>-34.093310185184237</v>
      </c>
      <c r="AE414" s="127" t="str">
        <f t="shared" si="69"/>
        <v>EJECUTADO</v>
      </c>
    </row>
    <row r="415" spans="1:31" customFormat="1" ht="15" x14ac:dyDescent="0.25">
      <c r="A415" s="110">
        <v>23400047</v>
      </c>
      <c r="B415" s="39" t="e">
        <f>VLOOKUP(A415,[1]BASE!$A:$A,1,0)</f>
        <v>#N/A</v>
      </c>
      <c r="C415" s="39" t="e">
        <f>VLOOKUP(A415,'INGRESO DIARIO'!A:A,1,0)</f>
        <v>#N/A</v>
      </c>
      <c r="D415" s="40" t="s">
        <v>748</v>
      </c>
      <c r="E415" s="1" t="s">
        <v>19</v>
      </c>
      <c r="F415" s="41">
        <v>45744.616087962961</v>
      </c>
      <c r="G415" s="41">
        <v>45908.506516203706</v>
      </c>
      <c r="H415" s="1">
        <v>43813028</v>
      </c>
      <c r="I415" s="1" t="s">
        <v>670</v>
      </c>
      <c r="J415" s="1" t="s">
        <v>718</v>
      </c>
      <c r="K415" s="1" t="s">
        <v>15</v>
      </c>
      <c r="L415" s="1" t="s">
        <v>672</v>
      </c>
      <c r="M415" s="1" t="s">
        <v>16</v>
      </c>
      <c r="N415" s="1" t="s">
        <v>22</v>
      </c>
      <c r="O415" s="1"/>
      <c r="P415" s="1" t="s">
        <v>66</v>
      </c>
      <c r="Q415" s="43">
        <v>45915</v>
      </c>
      <c r="R415" s="1"/>
      <c r="S415" s="1" t="s">
        <v>753</v>
      </c>
      <c r="T415" s="1" t="s">
        <v>938</v>
      </c>
      <c r="U415" s="1" t="s">
        <v>17</v>
      </c>
      <c r="V415" s="1" t="s">
        <v>475</v>
      </c>
      <c r="W415" s="46">
        <f t="shared" si="61"/>
        <v>45912.506516203706</v>
      </c>
      <c r="X415" s="47">
        <f t="shared" si="62"/>
        <v>4</v>
      </c>
      <c r="Y415" s="47">
        <f t="shared" ca="1" si="63"/>
        <v>33.493483796293731</v>
      </c>
      <c r="Z415" s="47">
        <f t="shared" ca="1" si="64"/>
        <v>25</v>
      </c>
      <c r="AA415" s="47">
        <f t="shared" ca="1" si="65"/>
        <v>8.4934837962937308</v>
      </c>
      <c r="AB415" s="47">
        <f t="shared" ca="1" si="66"/>
        <v>25</v>
      </c>
      <c r="AC415" s="47">
        <f t="shared" ca="1" si="67"/>
        <v>21</v>
      </c>
      <c r="AD415" s="48">
        <f t="shared" ca="1" si="68"/>
        <v>-27.493483796293731</v>
      </c>
      <c r="AE415" s="42" t="str">
        <f t="shared" si="69"/>
        <v>EJECUTADO</v>
      </c>
    </row>
    <row r="416" spans="1:31" customFormat="1" ht="15" x14ac:dyDescent="0.25">
      <c r="A416" s="110">
        <v>23518706</v>
      </c>
      <c r="B416" s="39" t="e">
        <f>VLOOKUP(A416,[1]BASE!$A:$A,1,0)</f>
        <v>#N/A</v>
      </c>
      <c r="C416" s="39" t="e">
        <f>VLOOKUP(A416,'INGRESO DIARIO'!A:A,1,0)</f>
        <v>#N/A</v>
      </c>
      <c r="D416" s="40" t="s">
        <v>581</v>
      </c>
      <c r="E416" s="1" t="s">
        <v>19</v>
      </c>
      <c r="F416" s="41">
        <v>45890.655821759261</v>
      </c>
      <c r="G416" s="41">
        <v>45905.593831018516</v>
      </c>
      <c r="H416" s="1">
        <v>43157307</v>
      </c>
      <c r="I416" s="1" t="s">
        <v>498</v>
      </c>
      <c r="J416" s="1" t="s">
        <v>553</v>
      </c>
      <c r="K416" s="1" t="s">
        <v>15</v>
      </c>
      <c r="L416" s="1" t="s">
        <v>499</v>
      </c>
      <c r="M416" s="1" t="s">
        <v>16</v>
      </c>
      <c r="N416" s="1" t="s">
        <v>22</v>
      </c>
      <c r="O416" s="1"/>
      <c r="P416" s="129" t="s">
        <v>66</v>
      </c>
      <c r="Q416" s="132">
        <v>45915</v>
      </c>
      <c r="R416" s="129"/>
      <c r="S416" s="129" t="s">
        <v>753</v>
      </c>
      <c r="T416" s="1" t="s">
        <v>624</v>
      </c>
      <c r="U416" s="1" t="s">
        <v>17</v>
      </c>
      <c r="V416" s="1" t="s">
        <v>475</v>
      </c>
      <c r="W416" s="46">
        <f t="shared" si="61"/>
        <v>45909.593831018516</v>
      </c>
      <c r="X416" s="47">
        <f t="shared" si="62"/>
        <v>4</v>
      </c>
      <c r="Y416" s="47">
        <f t="shared" ca="1" si="63"/>
        <v>36.40616898148437</v>
      </c>
      <c r="Z416" s="47">
        <f t="shared" ca="1" si="64"/>
        <v>26</v>
      </c>
      <c r="AA416" s="47">
        <f t="shared" ca="1" si="65"/>
        <v>10.40616898148437</v>
      </c>
      <c r="AB416" s="47">
        <f t="shared" ca="1" si="66"/>
        <v>26</v>
      </c>
      <c r="AC416" s="47">
        <f t="shared" ca="1" si="67"/>
        <v>22</v>
      </c>
      <c r="AD416" s="48">
        <f t="shared" ca="1" si="68"/>
        <v>-30.40616898148437</v>
      </c>
      <c r="AE416" s="42" t="str">
        <f t="shared" si="69"/>
        <v>EJECUTADO</v>
      </c>
    </row>
    <row r="417" spans="1:31" customFormat="1" ht="15" x14ac:dyDescent="0.25">
      <c r="A417" s="110">
        <v>23535473</v>
      </c>
      <c r="B417" s="39" t="e">
        <f>VLOOKUP(A417,[1]BASE!$A:$A,1,0)</f>
        <v>#N/A</v>
      </c>
      <c r="C417" s="39" t="e">
        <f>VLOOKUP(A417,'INGRESO DIARIO'!A:A,1,0)</f>
        <v>#N/A</v>
      </c>
      <c r="D417" s="1" t="s">
        <v>1023</v>
      </c>
      <c r="E417" s="1" t="s">
        <v>19</v>
      </c>
      <c r="F417" s="41">
        <v>45910.369675925926</v>
      </c>
      <c r="G417" s="41">
        <v>45910.369710648149</v>
      </c>
      <c r="H417" s="1">
        <v>39444813</v>
      </c>
      <c r="I417" s="1" t="s">
        <v>1024</v>
      </c>
      <c r="J417" s="1" t="s">
        <v>1071</v>
      </c>
      <c r="K417" s="1" t="s">
        <v>15</v>
      </c>
      <c r="L417" s="1" t="s">
        <v>1026</v>
      </c>
      <c r="M417" s="1" t="s">
        <v>18</v>
      </c>
      <c r="N417" s="1" t="s">
        <v>20</v>
      </c>
      <c r="O417" s="1"/>
      <c r="P417" s="1" t="s">
        <v>754</v>
      </c>
      <c r="Q417" s="43">
        <v>45915</v>
      </c>
      <c r="R417" s="1"/>
      <c r="S417" s="1" t="s">
        <v>753</v>
      </c>
      <c r="T417" s="1" t="s">
        <v>3210</v>
      </c>
      <c r="U417" s="1"/>
      <c r="V417" s="1"/>
      <c r="W417" s="46">
        <f t="shared" si="61"/>
        <v>45918.369710648149</v>
      </c>
      <c r="X417" s="47">
        <f t="shared" si="62"/>
        <v>8</v>
      </c>
      <c r="Y417" s="47">
        <f t="shared" ca="1" si="63"/>
        <v>31.630289351851388</v>
      </c>
      <c r="Z417" s="47">
        <f t="shared" ca="1" si="64"/>
        <v>23</v>
      </c>
      <c r="AA417" s="47">
        <f t="shared" ca="1" si="65"/>
        <v>8.6302893518513883</v>
      </c>
      <c r="AB417" s="47">
        <f t="shared" ca="1" si="66"/>
        <v>23</v>
      </c>
      <c r="AC417" s="47">
        <f t="shared" ca="1" si="67"/>
        <v>15</v>
      </c>
      <c r="AD417" s="48">
        <f t="shared" ca="1" si="68"/>
        <v>-21.630289351851388</v>
      </c>
      <c r="AE417" s="42" t="str">
        <f t="shared" si="69"/>
        <v>EJECUTADO</v>
      </c>
    </row>
    <row r="418" spans="1:31" customFormat="1" ht="15" x14ac:dyDescent="0.25">
      <c r="A418" s="110">
        <v>23533804</v>
      </c>
      <c r="B418" s="39" t="e">
        <f>VLOOKUP(A418,[1]BASE!$A:$A,1,0)</f>
        <v>#N/A</v>
      </c>
      <c r="C418" s="39" t="e">
        <f>VLOOKUP(A418,'INGRESO DIARIO'!A:A,1,0)</f>
        <v>#N/A</v>
      </c>
      <c r="D418" s="1" t="s">
        <v>681</v>
      </c>
      <c r="E418" s="1" t="s">
        <v>19</v>
      </c>
      <c r="F418" s="41">
        <v>45908.583136574074</v>
      </c>
      <c r="G418" s="41">
        <v>45908.583148148151</v>
      </c>
      <c r="H418" s="1">
        <v>1036966137</v>
      </c>
      <c r="I418" s="1" t="s">
        <v>682</v>
      </c>
      <c r="J418" s="1" t="s">
        <v>722</v>
      </c>
      <c r="K418" s="1" t="s">
        <v>15</v>
      </c>
      <c r="L418" s="1" t="s">
        <v>683</v>
      </c>
      <c r="M418" s="1" t="s">
        <v>18</v>
      </c>
      <c r="N418" s="1" t="s">
        <v>20</v>
      </c>
      <c r="O418" s="1"/>
      <c r="P418" s="1" t="s">
        <v>754</v>
      </c>
      <c r="Q418" s="43">
        <v>45915</v>
      </c>
      <c r="R418" s="1"/>
      <c r="S418" s="1" t="s">
        <v>753</v>
      </c>
      <c r="T418" s="1" t="s">
        <v>762</v>
      </c>
      <c r="U418" s="1" t="s">
        <v>17</v>
      </c>
      <c r="V418" s="1" t="s">
        <v>17</v>
      </c>
      <c r="W418" s="46">
        <f t="shared" si="61"/>
        <v>45916.583148148151</v>
      </c>
      <c r="X418" s="47">
        <f t="shared" si="62"/>
        <v>8</v>
      </c>
      <c r="Y418" s="47">
        <f t="shared" ca="1" si="63"/>
        <v>33.41685185184906</v>
      </c>
      <c r="Z418" s="47">
        <f t="shared" ca="1" si="64"/>
        <v>25</v>
      </c>
      <c r="AA418" s="47">
        <f t="shared" ca="1" si="65"/>
        <v>8.41685185184906</v>
      </c>
      <c r="AB418" s="47">
        <f t="shared" ca="1" si="66"/>
        <v>25</v>
      </c>
      <c r="AC418" s="47">
        <f t="shared" ca="1" si="67"/>
        <v>17</v>
      </c>
      <c r="AD418" s="48">
        <f t="shared" ca="1" si="68"/>
        <v>-23.41685185184906</v>
      </c>
      <c r="AE418" s="42" t="str">
        <f t="shared" si="69"/>
        <v>EJECUTADO</v>
      </c>
    </row>
    <row r="419" spans="1:31" customFormat="1" ht="15" x14ac:dyDescent="0.25">
      <c r="A419" s="110">
        <v>23518612</v>
      </c>
      <c r="B419" s="39" t="e">
        <f>VLOOKUP(A419,[1]BASE!$A:$A,1,0)</f>
        <v>#N/A</v>
      </c>
      <c r="C419" s="39" t="e">
        <f>VLOOKUP(A419,'INGRESO DIARIO'!A:A,1,0)</f>
        <v>#N/A</v>
      </c>
      <c r="D419" s="1" t="s">
        <v>275</v>
      </c>
      <c r="E419" s="1" t="s">
        <v>67</v>
      </c>
      <c r="F419" s="41">
        <v>45890.616724537038</v>
      </c>
      <c r="G419" s="41">
        <v>45904.399467592593</v>
      </c>
      <c r="H419" s="1">
        <v>1036622574</v>
      </c>
      <c r="I419" s="1" t="s">
        <v>276</v>
      </c>
      <c r="J419" s="1" t="s">
        <v>353</v>
      </c>
      <c r="K419" s="1" t="s">
        <v>15</v>
      </c>
      <c r="L419" s="1" t="s">
        <v>277</v>
      </c>
      <c r="M419" s="1" t="s">
        <v>18</v>
      </c>
      <c r="N419" s="1" t="s">
        <v>20</v>
      </c>
      <c r="O419" s="1"/>
      <c r="P419" s="1" t="s">
        <v>754</v>
      </c>
      <c r="Q419" s="43">
        <v>45915</v>
      </c>
      <c r="R419" s="1"/>
      <c r="S419" s="1" t="s">
        <v>753</v>
      </c>
      <c r="T419" s="1" t="s">
        <v>593</v>
      </c>
      <c r="U419" s="1"/>
      <c r="V419" s="1"/>
      <c r="W419" s="46">
        <f t="shared" si="61"/>
        <v>45912.399467592593</v>
      </c>
      <c r="X419" s="47">
        <f t="shared" si="62"/>
        <v>8</v>
      </c>
      <c r="Y419" s="47">
        <f t="shared" ca="1" si="63"/>
        <v>37.600532407406718</v>
      </c>
      <c r="Z419" s="47">
        <f t="shared" ca="1" si="64"/>
        <v>27</v>
      </c>
      <c r="AA419" s="47">
        <f t="shared" ca="1" si="65"/>
        <v>10.600532407406718</v>
      </c>
      <c r="AB419" s="47">
        <f t="shared" ca="1" si="66"/>
        <v>27</v>
      </c>
      <c r="AC419" s="47">
        <f t="shared" ca="1" si="67"/>
        <v>19</v>
      </c>
      <c r="AD419" s="48">
        <f t="shared" ca="1" si="68"/>
        <v>-27.600532407406718</v>
      </c>
      <c r="AE419" s="42" t="str">
        <f t="shared" si="69"/>
        <v>EJECUTADO</v>
      </c>
    </row>
    <row r="420" spans="1:31" customFormat="1" ht="15" x14ac:dyDescent="0.25">
      <c r="A420" s="126">
        <v>23514820</v>
      </c>
      <c r="B420" s="128" t="e">
        <f>VLOOKUP(A420,[1]BASE!$A:$A,1,0)</f>
        <v>#N/A</v>
      </c>
      <c r="C420" s="128">
        <f>VLOOKUP(A420,'INGRESO DIARIO'!A:A,1,0)</f>
        <v>23514820</v>
      </c>
      <c r="D420" s="129" t="s">
        <v>1800</v>
      </c>
      <c r="E420" s="129" t="s">
        <v>19</v>
      </c>
      <c r="F420" s="130">
        <v>45897.680844907409</v>
      </c>
      <c r="G420" s="130">
        <v>45901.906689814816</v>
      </c>
      <c r="H420" s="129">
        <v>1234989615</v>
      </c>
      <c r="I420" s="129" t="s">
        <v>1799</v>
      </c>
      <c r="J420" s="129" t="s">
        <v>2780</v>
      </c>
      <c r="K420" s="129" t="s">
        <v>15</v>
      </c>
      <c r="L420" s="129" t="s">
        <v>1802</v>
      </c>
      <c r="M420" s="129" t="s">
        <v>18</v>
      </c>
      <c r="N420" s="129" t="s">
        <v>26</v>
      </c>
      <c r="O420" s="129"/>
      <c r="P420" s="129"/>
      <c r="Q420" s="132">
        <v>45915</v>
      </c>
      <c r="R420" s="129"/>
      <c r="S420" s="129" t="s">
        <v>21</v>
      </c>
      <c r="T420" s="129" t="s">
        <v>3480</v>
      </c>
      <c r="U420" s="129"/>
      <c r="V420" s="129"/>
      <c r="W420" s="133">
        <f t="shared" si="61"/>
        <v>45909.906689814816</v>
      </c>
      <c r="X420" s="134">
        <f t="shared" si="62"/>
        <v>8</v>
      </c>
      <c r="Y420" s="134">
        <f t="shared" ca="1" si="63"/>
        <v>40.093310185184237</v>
      </c>
      <c r="Z420" s="134">
        <f t="shared" ca="1" si="64"/>
        <v>30</v>
      </c>
      <c r="AA420" s="134">
        <f t="shared" ca="1" si="65"/>
        <v>10.093310185184237</v>
      </c>
      <c r="AB420" s="134">
        <f t="shared" ca="1" si="66"/>
        <v>30</v>
      </c>
      <c r="AC420" s="134">
        <f t="shared" ca="1" si="67"/>
        <v>22</v>
      </c>
      <c r="AD420" s="135">
        <f t="shared" ca="1" si="68"/>
        <v>-30.093310185184237</v>
      </c>
      <c r="AE420" s="127" t="str">
        <f t="shared" ca="1" si="69"/>
        <v>VENCIDO</v>
      </c>
    </row>
    <row r="421" spans="1:31" customFormat="1" ht="15" x14ac:dyDescent="0.25">
      <c r="A421" s="126">
        <v>23510280</v>
      </c>
      <c r="B421" s="128" t="e">
        <f>VLOOKUP(A421,[1]BASE!$A:$A,1,0)</f>
        <v>#N/A</v>
      </c>
      <c r="C421" s="128">
        <f>VLOOKUP(A421,'INGRESO DIARIO'!A:A,1,0)</f>
        <v>23510280</v>
      </c>
      <c r="D421" s="136" t="s">
        <v>3091</v>
      </c>
      <c r="E421" s="129" t="s">
        <v>19</v>
      </c>
      <c r="F421" s="130">
        <v>45894.715474537035</v>
      </c>
      <c r="G421" s="130">
        <v>45901.906666666669</v>
      </c>
      <c r="H421" s="129">
        <v>21854607</v>
      </c>
      <c r="I421" s="129" t="s">
        <v>1673</v>
      </c>
      <c r="J421" s="129" t="s">
        <v>2760</v>
      </c>
      <c r="K421" s="129" t="s">
        <v>15</v>
      </c>
      <c r="L421" s="129" t="s">
        <v>1677</v>
      </c>
      <c r="M421" s="129" t="s">
        <v>16</v>
      </c>
      <c r="N421" s="129" t="s">
        <v>26</v>
      </c>
      <c r="O421" s="129"/>
      <c r="P421" s="129"/>
      <c r="Q421" s="132">
        <v>45915</v>
      </c>
      <c r="R421" s="129"/>
      <c r="S421" s="129" t="s">
        <v>21</v>
      </c>
      <c r="T421" s="129" t="s">
        <v>3476</v>
      </c>
      <c r="U421" s="129"/>
      <c r="V421" s="129"/>
      <c r="W421" s="133">
        <f t="shared" si="61"/>
        <v>45905.906666666669</v>
      </c>
      <c r="X421" s="134">
        <f t="shared" si="62"/>
        <v>4</v>
      </c>
      <c r="Y421" s="134">
        <f t="shared" ca="1" si="63"/>
        <v>40.09333333333052</v>
      </c>
      <c r="Z421" s="134">
        <f t="shared" ca="1" si="64"/>
        <v>30</v>
      </c>
      <c r="AA421" s="134">
        <f t="shared" ca="1" si="65"/>
        <v>10.09333333333052</v>
      </c>
      <c r="AB421" s="134">
        <f t="shared" ca="1" si="66"/>
        <v>30</v>
      </c>
      <c r="AC421" s="134">
        <f t="shared" ca="1" si="67"/>
        <v>26</v>
      </c>
      <c r="AD421" s="135">
        <f t="shared" ca="1" si="68"/>
        <v>-34.09333333333052</v>
      </c>
      <c r="AE421" s="127" t="str">
        <f t="shared" ca="1" si="69"/>
        <v>VENCIDO</v>
      </c>
    </row>
    <row r="422" spans="1:31" customFormat="1" ht="15" x14ac:dyDescent="0.25">
      <c r="A422" s="126">
        <v>23520369</v>
      </c>
      <c r="B422" s="128" t="e">
        <f>VLOOKUP(A422,[1]BASE!$A:$A,1,0)</f>
        <v>#N/A</v>
      </c>
      <c r="C422" s="128">
        <f>VLOOKUP(A422,'INGRESO DIARIO'!A:A,1,0)</f>
        <v>23520369</v>
      </c>
      <c r="D422" s="136" t="s">
        <v>3111</v>
      </c>
      <c r="E422" s="129" t="s">
        <v>19</v>
      </c>
      <c r="F422" s="130">
        <v>45891.658576388887</v>
      </c>
      <c r="G422" s="130">
        <v>45901.906747685185</v>
      </c>
      <c r="H422" s="129">
        <v>71795428</v>
      </c>
      <c r="I422" s="129" t="s">
        <v>1995</v>
      </c>
      <c r="J422" s="129" t="s">
        <v>2812</v>
      </c>
      <c r="K422" s="129" t="s">
        <v>15</v>
      </c>
      <c r="L422" s="129" t="s">
        <v>1999</v>
      </c>
      <c r="M422" s="129" t="s">
        <v>16</v>
      </c>
      <c r="N422" s="129" t="s">
        <v>26</v>
      </c>
      <c r="O422" s="129"/>
      <c r="P422" s="129"/>
      <c r="Q422" s="132">
        <v>45915</v>
      </c>
      <c r="R422" s="129"/>
      <c r="S422" s="129" t="s">
        <v>21</v>
      </c>
      <c r="T422" s="129" t="s">
        <v>3475</v>
      </c>
      <c r="U422" s="129"/>
      <c r="V422" s="129"/>
      <c r="W422" s="133">
        <f t="shared" si="61"/>
        <v>45905.906747685185</v>
      </c>
      <c r="X422" s="134">
        <f t="shared" si="62"/>
        <v>4</v>
      </c>
      <c r="Y422" s="134">
        <f t="shared" ca="1" si="63"/>
        <v>40.09325231481489</v>
      </c>
      <c r="Z422" s="134">
        <f t="shared" ca="1" si="64"/>
        <v>30</v>
      </c>
      <c r="AA422" s="134">
        <f t="shared" ca="1" si="65"/>
        <v>10.09325231481489</v>
      </c>
      <c r="AB422" s="134">
        <f t="shared" ca="1" si="66"/>
        <v>30</v>
      </c>
      <c r="AC422" s="134">
        <f t="shared" ca="1" si="67"/>
        <v>26</v>
      </c>
      <c r="AD422" s="135">
        <f t="shared" ca="1" si="68"/>
        <v>-34.09325231481489</v>
      </c>
      <c r="AE422" s="127" t="str">
        <f t="shared" ca="1" si="69"/>
        <v>VENCIDO</v>
      </c>
    </row>
    <row r="423" spans="1:31" customFormat="1" ht="15" x14ac:dyDescent="0.25">
      <c r="A423" s="110">
        <v>23537139</v>
      </c>
      <c r="B423" s="39" t="e">
        <f>VLOOKUP(A423,[1]BASE!$A:$A,1,0)</f>
        <v>#N/A</v>
      </c>
      <c r="C423" s="39">
        <f>VLOOKUP(A423,'INGRESO DIARIO'!A:A,1,0)</f>
        <v>23537139</v>
      </c>
      <c r="D423" s="40" t="s">
        <v>3196</v>
      </c>
      <c r="E423" s="1" t="s">
        <v>19</v>
      </c>
      <c r="F423" s="41">
        <v>45911.614548611113</v>
      </c>
      <c r="G423" s="41">
        <v>45911.614583333336</v>
      </c>
      <c r="H423" s="1">
        <v>1040357564</v>
      </c>
      <c r="I423" s="1" t="s">
        <v>2992</v>
      </c>
      <c r="J423" s="1" t="s">
        <v>3042</v>
      </c>
      <c r="K423" s="1" t="s">
        <v>15</v>
      </c>
      <c r="L423" s="1" t="s">
        <v>2993</v>
      </c>
      <c r="M423" s="1" t="s">
        <v>16</v>
      </c>
      <c r="N423" s="1" t="s">
        <v>22</v>
      </c>
      <c r="O423" s="1"/>
      <c r="P423" s="1"/>
      <c r="Q423" s="43">
        <v>45915</v>
      </c>
      <c r="R423" s="1"/>
      <c r="S423" s="1" t="s">
        <v>21</v>
      </c>
      <c r="T423" s="1" t="s">
        <v>3484</v>
      </c>
      <c r="U423" s="1"/>
      <c r="V423" s="1"/>
      <c r="W423" s="133">
        <f t="shared" si="61"/>
        <v>45915.614583333336</v>
      </c>
      <c r="X423" s="134">
        <f t="shared" si="62"/>
        <v>4</v>
      </c>
      <c r="Y423" s="134">
        <f t="shared" ca="1" si="63"/>
        <v>30.385416666664241</v>
      </c>
      <c r="Z423" s="134">
        <f t="shared" ca="1" si="64"/>
        <v>22</v>
      </c>
      <c r="AA423" s="134">
        <f t="shared" ca="1" si="65"/>
        <v>8.3854166666642413</v>
      </c>
      <c r="AB423" s="134">
        <f t="shared" ca="1" si="66"/>
        <v>22</v>
      </c>
      <c r="AC423" s="134">
        <f t="shared" ca="1" si="67"/>
        <v>18</v>
      </c>
      <c r="AD423" s="135">
        <f t="shared" ca="1" si="68"/>
        <v>-24.385416666664241</v>
      </c>
      <c r="AE423" s="127" t="str">
        <f t="shared" ca="1" si="69"/>
        <v>VENCIDO</v>
      </c>
    </row>
    <row r="424" spans="1:31" customFormat="1" ht="15" x14ac:dyDescent="0.25">
      <c r="A424" s="126">
        <v>23524629</v>
      </c>
      <c r="B424" s="128" t="e">
        <f>VLOOKUP(A424,[1]BASE!$A:$A,1,0)</f>
        <v>#N/A</v>
      </c>
      <c r="C424" s="128">
        <f>VLOOKUP(A424,'INGRESO DIARIO'!A:A,1,0)</f>
        <v>23524629</v>
      </c>
      <c r="D424" s="136" t="s">
        <v>3143</v>
      </c>
      <c r="E424" s="129" t="s">
        <v>19</v>
      </c>
      <c r="F424" s="130">
        <v>45896.650787037041</v>
      </c>
      <c r="G424" s="130">
        <v>45915.553194444445</v>
      </c>
      <c r="H424" s="129">
        <v>42988582</v>
      </c>
      <c r="I424" s="129" t="s">
        <v>2331</v>
      </c>
      <c r="J424" s="129" t="s">
        <v>2870</v>
      </c>
      <c r="K424" s="129" t="s">
        <v>15</v>
      </c>
      <c r="L424" s="129" t="s">
        <v>2335</v>
      </c>
      <c r="M424" s="129" t="s">
        <v>16</v>
      </c>
      <c r="N424" s="129" t="s">
        <v>20</v>
      </c>
      <c r="O424" s="129"/>
      <c r="P424" s="129"/>
      <c r="Q424" s="132">
        <v>45913</v>
      </c>
      <c r="R424" s="129"/>
      <c r="S424" s="129"/>
      <c r="T424" s="129" t="s">
        <v>3235</v>
      </c>
      <c r="U424" s="129"/>
      <c r="V424" s="129"/>
      <c r="W424" s="133">
        <f t="shared" si="61"/>
        <v>45919.553194444445</v>
      </c>
      <c r="X424" s="134">
        <f t="shared" si="62"/>
        <v>4</v>
      </c>
      <c r="Y424" s="134">
        <f t="shared" ca="1" si="63"/>
        <v>26.446805555555329</v>
      </c>
      <c r="Z424" s="134">
        <f t="shared" ca="1" si="64"/>
        <v>20</v>
      </c>
      <c r="AA424" s="134">
        <f t="shared" ca="1" si="65"/>
        <v>6.4468055555553292</v>
      </c>
      <c r="AB424" s="134">
        <f t="shared" ca="1" si="66"/>
        <v>20</v>
      </c>
      <c r="AC424" s="134">
        <f t="shared" ca="1" si="67"/>
        <v>16</v>
      </c>
      <c r="AD424" s="135">
        <f t="shared" ca="1" si="68"/>
        <v>-20.446805555555329</v>
      </c>
      <c r="AE424" s="127" t="str">
        <f t="shared" ca="1" si="69"/>
        <v>VENCIDO</v>
      </c>
    </row>
    <row r="425" spans="1:31" customFormat="1" ht="15" x14ac:dyDescent="0.25">
      <c r="A425" s="126">
        <v>23334563</v>
      </c>
      <c r="B425" s="128" t="e">
        <f>VLOOKUP(A425,[1]BASE!$A:$A,1,0)</f>
        <v>#N/A</v>
      </c>
      <c r="C425" s="128">
        <f>VLOOKUP(A425,'INGRESO DIARIO'!A:A,1,0)</f>
        <v>23334563</v>
      </c>
      <c r="D425" s="136" t="s">
        <v>3069</v>
      </c>
      <c r="E425" s="129" t="s">
        <v>19</v>
      </c>
      <c r="F425" s="130">
        <v>45678.613900462966</v>
      </c>
      <c r="G425" s="130">
        <v>45915.548831018517</v>
      </c>
      <c r="H425" s="129">
        <v>1017122510</v>
      </c>
      <c r="I425" s="129" t="s">
        <v>1365</v>
      </c>
      <c r="J425" s="129" t="s">
        <v>2708</v>
      </c>
      <c r="K425" s="129" t="s">
        <v>15</v>
      </c>
      <c r="L425" s="129" t="s">
        <v>1369</v>
      </c>
      <c r="M425" s="129" t="s">
        <v>16</v>
      </c>
      <c r="N425" s="129" t="s">
        <v>20</v>
      </c>
      <c r="O425" s="129"/>
      <c r="P425" s="129"/>
      <c r="Q425" s="132">
        <v>45913</v>
      </c>
      <c r="R425" s="129"/>
      <c r="S425" s="129"/>
      <c r="T425" s="129" t="s">
        <v>3233</v>
      </c>
      <c r="U425" s="129"/>
      <c r="V425" s="129"/>
      <c r="W425" s="133">
        <f t="shared" si="61"/>
        <v>45919.548831018517</v>
      </c>
      <c r="X425" s="134">
        <f t="shared" si="62"/>
        <v>4</v>
      </c>
      <c r="Y425" s="134">
        <f t="shared" ca="1" si="63"/>
        <v>26.451168981482624</v>
      </c>
      <c r="Z425" s="134">
        <f t="shared" ca="1" si="64"/>
        <v>20</v>
      </c>
      <c r="AA425" s="134">
        <f t="shared" ca="1" si="65"/>
        <v>6.4511689814826241</v>
      </c>
      <c r="AB425" s="134">
        <f t="shared" ca="1" si="66"/>
        <v>20</v>
      </c>
      <c r="AC425" s="134">
        <f t="shared" ca="1" si="67"/>
        <v>16</v>
      </c>
      <c r="AD425" s="135">
        <f t="shared" ca="1" si="68"/>
        <v>-20.451168981482624</v>
      </c>
      <c r="AE425" s="127" t="str">
        <f t="shared" ca="1" si="69"/>
        <v>VENCIDO</v>
      </c>
    </row>
    <row r="426" spans="1:31" customFormat="1" ht="15" x14ac:dyDescent="0.25">
      <c r="A426" s="126">
        <v>23485520</v>
      </c>
      <c r="B426" s="128" t="e">
        <f>VLOOKUP(A426,[1]BASE!$A:$A,1,0)</f>
        <v>#N/A</v>
      </c>
      <c r="C426" s="128" t="e">
        <f>VLOOKUP(A426,'INGRESO DIARIO'!A:A,1,0)</f>
        <v>#N/A</v>
      </c>
      <c r="D426" s="129" t="s">
        <v>1524</v>
      </c>
      <c r="E426" s="129" t="s">
        <v>19</v>
      </c>
      <c r="F426" s="130">
        <v>45849.376875000002</v>
      </c>
      <c r="G426" s="130">
        <v>45901.906828703701</v>
      </c>
      <c r="H426" s="129">
        <v>71531667</v>
      </c>
      <c r="I426" s="129" t="s">
        <v>1521</v>
      </c>
      <c r="J426" s="129" t="s">
        <v>2734</v>
      </c>
      <c r="K426" s="129" t="s">
        <v>15</v>
      </c>
      <c r="L426" s="129" t="s">
        <v>1526</v>
      </c>
      <c r="M426" s="129" t="s">
        <v>18</v>
      </c>
      <c r="N426" s="129" t="s">
        <v>22</v>
      </c>
      <c r="O426" s="129"/>
      <c r="P426" s="129"/>
      <c r="Q426" s="132">
        <v>45913</v>
      </c>
      <c r="R426" s="129"/>
      <c r="S426" s="129" t="s">
        <v>23</v>
      </c>
      <c r="T426" s="129" t="s">
        <v>3247</v>
      </c>
      <c r="U426" s="129"/>
      <c r="V426" s="129"/>
      <c r="W426" s="133">
        <f t="shared" si="61"/>
        <v>45909.906828703701</v>
      </c>
      <c r="X426" s="134">
        <f t="shared" si="62"/>
        <v>8</v>
      </c>
      <c r="Y426" s="134">
        <f t="shared" ca="1" si="63"/>
        <v>40.093171296299261</v>
      </c>
      <c r="Z426" s="134">
        <f t="shared" ca="1" si="64"/>
        <v>30</v>
      </c>
      <c r="AA426" s="134">
        <f t="shared" ca="1" si="65"/>
        <v>10.093171296299261</v>
      </c>
      <c r="AB426" s="134">
        <f t="shared" ca="1" si="66"/>
        <v>30</v>
      </c>
      <c r="AC426" s="134">
        <f t="shared" ca="1" si="67"/>
        <v>22</v>
      </c>
      <c r="AD426" s="135">
        <f t="shared" ca="1" si="68"/>
        <v>-30.093171296299261</v>
      </c>
      <c r="AE426" s="127" t="str">
        <f t="shared" ca="1" si="69"/>
        <v>VENCIDO</v>
      </c>
    </row>
    <row r="427" spans="1:31" customFormat="1" ht="15" x14ac:dyDescent="0.25">
      <c r="A427" s="126">
        <v>23524507</v>
      </c>
      <c r="B427" s="128" t="e">
        <f>VLOOKUP(A427,[1]BASE!$A:$A,1,0)</f>
        <v>#N/A</v>
      </c>
      <c r="C427" s="128" t="e">
        <f>VLOOKUP(A427,'INGRESO DIARIO'!A:A,1,0)</f>
        <v>#N/A</v>
      </c>
      <c r="D427" s="136" t="s">
        <v>3142</v>
      </c>
      <c r="E427" s="129" t="s">
        <v>19</v>
      </c>
      <c r="F427" s="130">
        <v>45896.613078703704</v>
      </c>
      <c r="G427" s="130">
        <v>45901.90697916667</v>
      </c>
      <c r="H427" s="129">
        <v>1027960132</v>
      </c>
      <c r="I427" s="129" t="s">
        <v>2314</v>
      </c>
      <c r="J427" s="129" t="s">
        <v>2867</v>
      </c>
      <c r="K427" s="129" t="s">
        <v>15</v>
      </c>
      <c r="L427" s="129" t="s">
        <v>2318</v>
      </c>
      <c r="M427" s="129" t="s">
        <v>16</v>
      </c>
      <c r="N427" s="129" t="s">
        <v>22</v>
      </c>
      <c r="O427" s="129"/>
      <c r="P427" s="129"/>
      <c r="Q427" s="132">
        <v>45913</v>
      </c>
      <c r="R427" s="129"/>
      <c r="S427" s="129" t="s">
        <v>23</v>
      </c>
      <c r="T427" s="129" t="s">
        <v>3216</v>
      </c>
      <c r="U427" s="129"/>
      <c r="V427" s="129"/>
      <c r="W427" s="133">
        <f t="shared" si="61"/>
        <v>45905.90697916667</v>
      </c>
      <c r="X427" s="134">
        <f t="shared" si="62"/>
        <v>4</v>
      </c>
      <c r="Y427" s="134">
        <f t="shared" ca="1" si="63"/>
        <v>40.093020833330229</v>
      </c>
      <c r="Z427" s="134">
        <f t="shared" ca="1" si="64"/>
        <v>30</v>
      </c>
      <c r="AA427" s="134">
        <f t="shared" ca="1" si="65"/>
        <v>10.093020833330229</v>
      </c>
      <c r="AB427" s="134">
        <f t="shared" ca="1" si="66"/>
        <v>30</v>
      </c>
      <c r="AC427" s="134">
        <f t="shared" ca="1" si="67"/>
        <v>26</v>
      </c>
      <c r="AD427" s="135">
        <f t="shared" ca="1" si="68"/>
        <v>-34.093020833330229</v>
      </c>
      <c r="AE427" s="127" t="str">
        <f t="shared" ca="1" si="69"/>
        <v>VENCIDO</v>
      </c>
    </row>
    <row r="428" spans="1:31" customFormat="1" ht="15" x14ac:dyDescent="0.25">
      <c r="A428" s="126">
        <v>23525791</v>
      </c>
      <c r="B428" s="128" t="e">
        <f>VLOOKUP(A428,[1]BASE!$A:$A,1,0)</f>
        <v>#N/A</v>
      </c>
      <c r="C428" s="128" t="e">
        <f>VLOOKUP(A428,'INGRESO DIARIO'!A:A,1,0)</f>
        <v>#N/A</v>
      </c>
      <c r="D428" s="136" t="s">
        <v>3157</v>
      </c>
      <c r="E428" s="129" t="s">
        <v>19</v>
      </c>
      <c r="F428" s="130">
        <v>45897.658252314817</v>
      </c>
      <c r="G428" s="130">
        <v>45901.906840277778</v>
      </c>
      <c r="H428" s="129">
        <v>42764334</v>
      </c>
      <c r="I428" s="129" t="s">
        <v>2459</v>
      </c>
      <c r="J428" s="129" t="s">
        <v>2890</v>
      </c>
      <c r="K428" s="129" t="s">
        <v>15</v>
      </c>
      <c r="L428" s="129" t="s">
        <v>2462</v>
      </c>
      <c r="M428" s="129" t="s">
        <v>16</v>
      </c>
      <c r="N428" s="129" t="s">
        <v>20</v>
      </c>
      <c r="O428" s="129"/>
      <c r="P428" s="129"/>
      <c r="Q428" s="132">
        <v>45913</v>
      </c>
      <c r="R428" s="129"/>
      <c r="S428" s="129" t="s">
        <v>23</v>
      </c>
      <c r="T428" s="129" t="s">
        <v>3232</v>
      </c>
      <c r="U428" s="129"/>
      <c r="V428" s="129"/>
      <c r="W428" s="133">
        <f t="shared" si="61"/>
        <v>45905.906840277778</v>
      </c>
      <c r="X428" s="134">
        <f t="shared" si="62"/>
        <v>4</v>
      </c>
      <c r="Y428" s="134">
        <f t="shared" ca="1" si="63"/>
        <v>40.093159722222481</v>
      </c>
      <c r="Z428" s="134">
        <f t="shared" ca="1" si="64"/>
        <v>30</v>
      </c>
      <c r="AA428" s="134">
        <f t="shared" ca="1" si="65"/>
        <v>10.093159722222481</v>
      </c>
      <c r="AB428" s="134">
        <f t="shared" ca="1" si="66"/>
        <v>30</v>
      </c>
      <c r="AC428" s="134">
        <f t="shared" ca="1" si="67"/>
        <v>26</v>
      </c>
      <c r="AD428" s="135">
        <f t="shared" ca="1" si="68"/>
        <v>-34.093159722222481</v>
      </c>
      <c r="AE428" s="127" t="str">
        <f t="shared" ca="1" si="69"/>
        <v>VENCIDO</v>
      </c>
    </row>
    <row r="429" spans="1:31" customFormat="1" ht="15" x14ac:dyDescent="0.25">
      <c r="A429" s="126">
        <v>23525892</v>
      </c>
      <c r="B429" s="128" t="e">
        <f>VLOOKUP(A429,[1]BASE!$A:$A,1,0)</f>
        <v>#N/A</v>
      </c>
      <c r="C429" s="128" t="e">
        <f>VLOOKUP(A429,'INGRESO DIARIO'!A:A,1,0)</f>
        <v>#N/A</v>
      </c>
      <c r="D429" s="136" t="s">
        <v>3158</v>
      </c>
      <c r="E429" s="129" t="s">
        <v>19</v>
      </c>
      <c r="F429" s="130">
        <v>45897.742407407408</v>
      </c>
      <c r="G429" s="130">
        <v>45901.906840277778</v>
      </c>
      <c r="H429" s="129">
        <v>1152190076</v>
      </c>
      <c r="I429" s="129" t="s">
        <v>2464</v>
      </c>
      <c r="J429" s="129" t="s">
        <v>2891</v>
      </c>
      <c r="K429" s="129" t="s">
        <v>15</v>
      </c>
      <c r="L429" s="129" t="s">
        <v>2468</v>
      </c>
      <c r="M429" s="129" t="s">
        <v>16</v>
      </c>
      <c r="N429" s="129" t="s">
        <v>20</v>
      </c>
      <c r="O429" s="129"/>
      <c r="P429" s="129"/>
      <c r="Q429" s="132">
        <v>45913</v>
      </c>
      <c r="R429" s="129"/>
      <c r="S429" s="129" t="s">
        <v>23</v>
      </c>
      <c r="T429" s="129" t="s">
        <v>3238</v>
      </c>
      <c r="U429" s="129"/>
      <c r="V429" s="129"/>
      <c r="W429" s="133">
        <f t="shared" si="61"/>
        <v>45905.906840277778</v>
      </c>
      <c r="X429" s="134">
        <f t="shared" si="62"/>
        <v>4</v>
      </c>
      <c r="Y429" s="134">
        <f t="shared" ca="1" si="63"/>
        <v>40.093159722222481</v>
      </c>
      <c r="Z429" s="134">
        <f t="shared" ca="1" si="64"/>
        <v>30</v>
      </c>
      <c r="AA429" s="134">
        <f t="shared" ca="1" si="65"/>
        <v>10.093159722222481</v>
      </c>
      <c r="AB429" s="134">
        <f t="shared" ca="1" si="66"/>
        <v>30</v>
      </c>
      <c r="AC429" s="134">
        <f t="shared" ca="1" si="67"/>
        <v>26</v>
      </c>
      <c r="AD429" s="135">
        <f t="shared" ca="1" si="68"/>
        <v>-34.093159722222481</v>
      </c>
      <c r="AE429" s="127" t="str">
        <f t="shared" ca="1" si="69"/>
        <v>VENCIDO</v>
      </c>
    </row>
    <row r="430" spans="1:31" customFormat="1" ht="15" x14ac:dyDescent="0.25">
      <c r="A430" s="110">
        <v>23536700</v>
      </c>
      <c r="B430" s="39" t="e">
        <f>VLOOKUP(A430,[1]BASE!$A:$A,1,0)</f>
        <v>#N/A</v>
      </c>
      <c r="C430" s="39" t="e">
        <f>VLOOKUP(A430,'INGRESO DIARIO'!A:A,1,0)</f>
        <v>#N/A</v>
      </c>
      <c r="D430" s="40" t="s">
        <v>1242</v>
      </c>
      <c r="E430" s="1" t="s">
        <v>19</v>
      </c>
      <c r="F430" s="41">
        <v>45911.416875000003</v>
      </c>
      <c r="G430" s="41">
        <v>45911.416909722226</v>
      </c>
      <c r="H430" s="1">
        <v>1193103904</v>
      </c>
      <c r="I430" s="1" t="s">
        <v>1148</v>
      </c>
      <c r="J430" s="1" t="s">
        <v>1215</v>
      </c>
      <c r="K430" s="1" t="s">
        <v>15</v>
      </c>
      <c r="L430" s="1" t="s">
        <v>1149</v>
      </c>
      <c r="M430" s="1" t="s">
        <v>16</v>
      </c>
      <c r="N430" s="1" t="s">
        <v>22</v>
      </c>
      <c r="O430" s="1"/>
      <c r="P430" s="1" t="s">
        <v>17</v>
      </c>
      <c r="Q430" s="43">
        <v>45913</v>
      </c>
      <c r="R430" s="1"/>
      <c r="S430" s="1" t="s">
        <v>23</v>
      </c>
      <c r="T430" s="1" t="s">
        <v>3218</v>
      </c>
      <c r="U430" s="1" t="s">
        <v>17</v>
      </c>
      <c r="V430" s="1" t="s">
        <v>17</v>
      </c>
      <c r="W430" s="46">
        <f t="shared" si="61"/>
        <v>45915.416909722226</v>
      </c>
      <c r="X430" s="47">
        <f t="shared" si="62"/>
        <v>4</v>
      </c>
      <c r="Y430" s="47">
        <f t="shared" ca="1" si="63"/>
        <v>30.583090277774318</v>
      </c>
      <c r="Z430" s="47">
        <f t="shared" ca="1" si="64"/>
        <v>22</v>
      </c>
      <c r="AA430" s="47">
        <f t="shared" ca="1" si="65"/>
        <v>8.5830902777743177</v>
      </c>
      <c r="AB430" s="47">
        <f t="shared" ca="1" si="66"/>
        <v>22</v>
      </c>
      <c r="AC430" s="47">
        <f t="shared" ca="1" si="67"/>
        <v>18</v>
      </c>
      <c r="AD430" s="48">
        <f t="shared" ca="1" si="68"/>
        <v>-24.583090277774318</v>
      </c>
      <c r="AE430" s="42" t="str">
        <f t="shared" ca="1" si="69"/>
        <v>VENCIDO</v>
      </c>
    </row>
    <row r="431" spans="1:31" customFormat="1" ht="15" x14ac:dyDescent="0.25">
      <c r="A431" s="110">
        <v>23536608</v>
      </c>
      <c r="B431" s="39" t="e">
        <f>VLOOKUP(A431,[1]BASE!$A:$A,1,0)</f>
        <v>#N/A</v>
      </c>
      <c r="C431" s="39" t="e">
        <f>VLOOKUP(A431,'INGRESO DIARIO'!A:A,1,0)</f>
        <v>#N/A</v>
      </c>
      <c r="D431" s="40" t="s">
        <v>1243</v>
      </c>
      <c r="E431" s="1" t="s">
        <v>19</v>
      </c>
      <c r="F431" s="41">
        <v>45911.397094907406</v>
      </c>
      <c r="G431" s="41">
        <v>45911.397141203706</v>
      </c>
      <c r="H431" s="1">
        <v>1193103904</v>
      </c>
      <c r="I431" s="1" t="s">
        <v>1148</v>
      </c>
      <c r="J431" s="1" t="s">
        <v>1216</v>
      </c>
      <c r="K431" s="1" t="s">
        <v>15</v>
      </c>
      <c r="L431" s="1" t="s">
        <v>1150</v>
      </c>
      <c r="M431" s="1" t="s">
        <v>16</v>
      </c>
      <c r="N431" s="1" t="s">
        <v>22</v>
      </c>
      <c r="O431" s="1"/>
      <c r="P431" s="1" t="s">
        <v>17</v>
      </c>
      <c r="Q431" s="43">
        <v>45913</v>
      </c>
      <c r="R431" s="1"/>
      <c r="S431" s="1" t="s">
        <v>23</v>
      </c>
      <c r="T431" s="1" t="s">
        <v>3218</v>
      </c>
      <c r="U431" s="1" t="s">
        <v>17</v>
      </c>
      <c r="V431" s="1" t="s">
        <v>17</v>
      </c>
      <c r="W431" s="46">
        <f t="shared" si="61"/>
        <v>45915.397141203706</v>
      </c>
      <c r="X431" s="47">
        <f t="shared" si="62"/>
        <v>4</v>
      </c>
      <c r="Y431" s="47">
        <f t="shared" ca="1" si="63"/>
        <v>30.602858796293731</v>
      </c>
      <c r="Z431" s="47">
        <f t="shared" ca="1" si="64"/>
        <v>22</v>
      </c>
      <c r="AA431" s="47">
        <f t="shared" ca="1" si="65"/>
        <v>8.6028587962937308</v>
      </c>
      <c r="AB431" s="47">
        <f t="shared" ca="1" si="66"/>
        <v>22</v>
      </c>
      <c r="AC431" s="47">
        <f t="shared" ca="1" si="67"/>
        <v>18</v>
      </c>
      <c r="AD431" s="48">
        <f t="shared" ca="1" si="68"/>
        <v>-24.602858796293731</v>
      </c>
      <c r="AE431" s="42" t="str">
        <f t="shared" ca="1" si="69"/>
        <v>VENCIDO</v>
      </c>
    </row>
    <row r="432" spans="1:31" customFormat="1" ht="15" x14ac:dyDescent="0.25">
      <c r="A432" s="110">
        <v>23527445</v>
      </c>
      <c r="B432" s="39">
        <f>VLOOKUP(A432,[1]BASE!$A:$A,1,0)</f>
        <v>23527445</v>
      </c>
      <c r="C432" s="39" t="e">
        <f>VLOOKUP(A432,'INGRESO DIARIO'!A:A,1,0)</f>
        <v>#N/A</v>
      </c>
      <c r="D432" s="40" t="s">
        <v>3674</v>
      </c>
      <c r="E432" s="1" t="s">
        <v>409</v>
      </c>
      <c r="F432" s="41">
        <v>45901.346851851849</v>
      </c>
      <c r="G432" s="41">
        <v>45901.346909722219</v>
      </c>
      <c r="H432" s="1">
        <v>21823053</v>
      </c>
      <c r="I432" s="1" t="s">
        <v>3560</v>
      </c>
      <c r="J432" s="1" t="s">
        <v>3641</v>
      </c>
      <c r="K432" s="1" t="s">
        <v>15</v>
      </c>
      <c r="L432" s="1" t="s">
        <v>3561</v>
      </c>
      <c r="M432" s="1" t="s">
        <v>16</v>
      </c>
      <c r="N432" s="1" t="s">
        <v>26</v>
      </c>
      <c r="O432" s="1"/>
      <c r="P432" s="1" t="s">
        <v>763</v>
      </c>
      <c r="Q432" s="43">
        <v>45913</v>
      </c>
      <c r="R432" s="129" t="s">
        <v>753</v>
      </c>
      <c r="S432" s="1" t="s">
        <v>753</v>
      </c>
      <c r="T432" s="1"/>
      <c r="U432" s="1" t="s">
        <v>17</v>
      </c>
      <c r="V432" s="1" t="s">
        <v>475</v>
      </c>
      <c r="W432" s="133">
        <f t="shared" si="61"/>
        <v>45905.346909722219</v>
      </c>
      <c r="X432" s="134">
        <f t="shared" si="62"/>
        <v>4</v>
      </c>
      <c r="Y432" s="134">
        <f t="shared" ca="1" si="63"/>
        <v>40.653090277781303</v>
      </c>
      <c r="Z432" s="134">
        <f t="shared" ca="1" si="64"/>
        <v>30</v>
      </c>
      <c r="AA432" s="134">
        <f t="shared" ca="1" si="65"/>
        <v>10.653090277781303</v>
      </c>
      <c r="AB432" s="134">
        <f t="shared" ca="1" si="66"/>
        <v>30</v>
      </c>
      <c r="AC432" s="134">
        <f t="shared" ca="1" si="67"/>
        <v>26</v>
      </c>
      <c r="AD432" s="135">
        <f t="shared" ca="1" si="68"/>
        <v>-34.653090277781303</v>
      </c>
      <c r="AE432" s="127" t="str">
        <f t="shared" si="69"/>
        <v>EJECUTADO</v>
      </c>
    </row>
    <row r="433" spans="1:31" customFormat="1" ht="15" x14ac:dyDescent="0.25">
      <c r="A433" s="110">
        <v>23521181</v>
      </c>
      <c r="B433" s="39">
        <f>VLOOKUP(A433,[1]BASE!$A:$A,1,0)</f>
        <v>23521181</v>
      </c>
      <c r="C433" s="39" t="e">
        <f>VLOOKUP(A433,'INGRESO DIARIO'!A:A,1,0)</f>
        <v>#N/A</v>
      </c>
      <c r="D433" s="40" t="s">
        <v>3673</v>
      </c>
      <c r="E433" s="1" t="s">
        <v>409</v>
      </c>
      <c r="F433" s="41">
        <v>45894.366909722223</v>
      </c>
      <c r="G433" s="41">
        <v>45894.366956018515</v>
      </c>
      <c r="H433" s="1">
        <v>32526273</v>
      </c>
      <c r="I433" s="1" t="s">
        <v>3558</v>
      </c>
      <c r="J433" s="1" t="s">
        <v>3640</v>
      </c>
      <c r="K433" s="1" t="s">
        <v>15</v>
      </c>
      <c r="L433" s="1" t="s">
        <v>3559</v>
      </c>
      <c r="M433" s="1" t="s">
        <v>16</v>
      </c>
      <c r="N433" s="1" t="s">
        <v>26</v>
      </c>
      <c r="O433" s="1"/>
      <c r="P433" s="148" t="s">
        <v>763</v>
      </c>
      <c r="Q433" s="149">
        <v>45913</v>
      </c>
      <c r="R433" s="1"/>
      <c r="S433" s="148" t="s">
        <v>753</v>
      </c>
      <c r="T433" s="1"/>
      <c r="U433" s="1" t="s">
        <v>17</v>
      </c>
      <c r="V433" s="1" t="s">
        <v>17</v>
      </c>
      <c r="W433" s="133">
        <f t="shared" si="61"/>
        <v>45898.366956018515</v>
      </c>
      <c r="X433" s="134">
        <f t="shared" si="62"/>
        <v>4</v>
      </c>
      <c r="Y433" s="134">
        <f t="shared" ca="1" si="63"/>
        <v>47.633043981484661</v>
      </c>
      <c r="Z433" s="134">
        <f t="shared" ca="1" si="64"/>
        <v>35</v>
      </c>
      <c r="AA433" s="134">
        <f t="shared" ca="1" si="65"/>
        <v>12.633043981484661</v>
      </c>
      <c r="AB433" s="134">
        <f t="shared" ca="1" si="66"/>
        <v>35</v>
      </c>
      <c r="AC433" s="134">
        <f t="shared" ca="1" si="67"/>
        <v>31</v>
      </c>
      <c r="AD433" s="135">
        <f t="shared" ca="1" si="68"/>
        <v>-41.633043981484661</v>
      </c>
      <c r="AE433" s="127" t="str">
        <f t="shared" si="69"/>
        <v>EJECUTADO</v>
      </c>
    </row>
    <row r="434" spans="1:31" customFormat="1" ht="15" x14ac:dyDescent="0.25">
      <c r="A434" s="126">
        <v>23477729</v>
      </c>
      <c r="B434" s="128" t="e">
        <f>VLOOKUP(A434,[1]BASE!$A:$A,1,0)</f>
        <v>#N/A</v>
      </c>
      <c r="C434" s="128" t="e">
        <f>VLOOKUP(A434,'INGRESO DIARIO'!A:A,1,0)</f>
        <v>#N/A</v>
      </c>
      <c r="D434" s="129" t="s">
        <v>1498</v>
      </c>
      <c r="E434" s="129" t="s">
        <v>409</v>
      </c>
      <c r="F434" s="130">
        <v>45840.473715277774</v>
      </c>
      <c r="G434" s="130">
        <v>45901.906724537039</v>
      </c>
      <c r="H434" s="129">
        <v>1001848758</v>
      </c>
      <c r="I434" s="129" t="s">
        <v>1496</v>
      </c>
      <c r="J434" s="129" t="s">
        <v>2730</v>
      </c>
      <c r="K434" s="129" t="s">
        <v>15</v>
      </c>
      <c r="L434" s="129" t="s">
        <v>1501</v>
      </c>
      <c r="M434" s="129" t="s">
        <v>18</v>
      </c>
      <c r="N434" s="129" t="s">
        <v>26</v>
      </c>
      <c r="O434" s="129"/>
      <c r="P434" s="1" t="s">
        <v>25</v>
      </c>
      <c r="Q434" s="43">
        <v>45913</v>
      </c>
      <c r="R434" s="1"/>
      <c r="S434" s="1" t="s">
        <v>753</v>
      </c>
      <c r="T434" s="129" t="s">
        <v>2946</v>
      </c>
      <c r="U434" s="129"/>
      <c r="V434" s="129"/>
      <c r="W434" s="133">
        <f t="shared" si="61"/>
        <v>45909.906724537039</v>
      </c>
      <c r="X434" s="134">
        <f t="shared" si="62"/>
        <v>8</v>
      </c>
      <c r="Y434" s="134">
        <f t="shared" ca="1" si="63"/>
        <v>40.093275462961174</v>
      </c>
      <c r="Z434" s="134">
        <f t="shared" ca="1" si="64"/>
        <v>30</v>
      </c>
      <c r="AA434" s="134">
        <f t="shared" ca="1" si="65"/>
        <v>10.093275462961174</v>
      </c>
      <c r="AB434" s="134">
        <f t="shared" ca="1" si="66"/>
        <v>30</v>
      </c>
      <c r="AC434" s="134">
        <f t="shared" ca="1" si="67"/>
        <v>22</v>
      </c>
      <c r="AD434" s="135">
        <f t="shared" ca="1" si="68"/>
        <v>-30.093275462961174</v>
      </c>
      <c r="AE434" s="127" t="str">
        <f t="shared" si="69"/>
        <v>EJECUTADO</v>
      </c>
    </row>
    <row r="435" spans="1:31" customFormat="1" ht="15" x14ac:dyDescent="0.25">
      <c r="A435" s="110">
        <v>23532172</v>
      </c>
      <c r="B435" s="39" t="e">
        <f>VLOOKUP(A435,[1]BASE!$A:$A,1,0)</f>
        <v>#N/A</v>
      </c>
      <c r="C435" s="39" t="e">
        <f>VLOOKUP(A435,'INGRESO DIARIO'!A:A,1,0)</f>
        <v>#N/A</v>
      </c>
      <c r="D435" s="1" t="s">
        <v>540</v>
      </c>
      <c r="E435" s="1" t="s">
        <v>409</v>
      </c>
      <c r="F435" s="41">
        <v>45905.378425925926</v>
      </c>
      <c r="G435" s="41">
        <v>45905.646689814814</v>
      </c>
      <c r="H435" s="1">
        <v>22025664</v>
      </c>
      <c r="I435" s="1" t="s">
        <v>541</v>
      </c>
      <c r="J435" s="1" t="s">
        <v>568</v>
      </c>
      <c r="K435" s="1" t="s">
        <v>15</v>
      </c>
      <c r="L435" s="1" t="s">
        <v>542</v>
      </c>
      <c r="M435" s="1" t="s">
        <v>16</v>
      </c>
      <c r="N435" s="1" t="s">
        <v>26</v>
      </c>
      <c r="O435" s="1"/>
      <c r="P435" s="1" t="s">
        <v>25</v>
      </c>
      <c r="Q435" s="43">
        <v>45913</v>
      </c>
      <c r="R435" s="1"/>
      <c r="S435" s="1" t="s">
        <v>753</v>
      </c>
      <c r="T435" s="1" t="s">
        <v>750</v>
      </c>
      <c r="U435" s="1" t="s">
        <v>17</v>
      </c>
      <c r="V435" s="1" t="s">
        <v>475</v>
      </c>
      <c r="W435" s="46">
        <f t="shared" si="61"/>
        <v>45909.646689814814</v>
      </c>
      <c r="X435" s="47">
        <f t="shared" si="62"/>
        <v>4</v>
      </c>
      <c r="Y435" s="47">
        <f t="shared" ca="1" si="63"/>
        <v>36.353310185186274</v>
      </c>
      <c r="Z435" s="47">
        <f t="shared" ca="1" si="64"/>
        <v>26</v>
      </c>
      <c r="AA435" s="47">
        <f t="shared" ca="1" si="65"/>
        <v>10.353310185186274</v>
      </c>
      <c r="AB435" s="47">
        <f t="shared" ca="1" si="66"/>
        <v>26</v>
      </c>
      <c r="AC435" s="47">
        <f t="shared" ca="1" si="67"/>
        <v>22</v>
      </c>
      <c r="AD435" s="48">
        <f t="shared" ca="1" si="68"/>
        <v>-30.353310185186274</v>
      </c>
      <c r="AE435" s="42" t="str">
        <f t="shared" si="69"/>
        <v>EJECUTADO</v>
      </c>
    </row>
    <row r="436" spans="1:31" customFormat="1" ht="15" x14ac:dyDescent="0.25">
      <c r="A436" s="126">
        <v>23524515</v>
      </c>
      <c r="B436" s="128" t="e">
        <f>VLOOKUP(A436,[1]BASE!$A:$A,1,0)</f>
        <v>#N/A</v>
      </c>
      <c r="C436" s="128" t="e">
        <f>VLOOKUP(A436,'INGRESO DIARIO'!A:A,1,0)</f>
        <v>#N/A</v>
      </c>
      <c r="D436" s="136" t="s">
        <v>3213</v>
      </c>
      <c r="E436" s="129" t="s">
        <v>19</v>
      </c>
      <c r="F436" s="130">
        <v>45896.613842592589</v>
      </c>
      <c r="G436" s="130">
        <v>45901.906886574077</v>
      </c>
      <c r="H436" s="129">
        <v>1022032367</v>
      </c>
      <c r="I436" s="129" t="s">
        <v>2320</v>
      </c>
      <c r="J436" s="129" t="s">
        <v>2868</v>
      </c>
      <c r="K436" s="129" t="s">
        <v>15</v>
      </c>
      <c r="L436" s="129" t="s">
        <v>2323</v>
      </c>
      <c r="M436" s="129" t="s">
        <v>16</v>
      </c>
      <c r="N436" s="129" t="s">
        <v>22</v>
      </c>
      <c r="O436" s="129"/>
      <c r="P436" s="1" t="s">
        <v>3251</v>
      </c>
      <c r="Q436" s="43">
        <v>45913</v>
      </c>
      <c r="R436" s="1"/>
      <c r="S436" s="1" t="s">
        <v>753</v>
      </c>
      <c r="T436" s="129" t="s">
        <v>3212</v>
      </c>
      <c r="U436" s="129"/>
      <c r="V436" s="129"/>
      <c r="W436" s="133">
        <f t="shared" si="61"/>
        <v>45905.906886574077</v>
      </c>
      <c r="X436" s="134">
        <f t="shared" si="62"/>
        <v>4</v>
      </c>
      <c r="Y436" s="134">
        <f t="shared" ca="1" si="63"/>
        <v>40.093113425922638</v>
      </c>
      <c r="Z436" s="134">
        <f t="shared" ca="1" si="64"/>
        <v>30</v>
      </c>
      <c r="AA436" s="134">
        <f t="shared" ca="1" si="65"/>
        <v>10.093113425922638</v>
      </c>
      <c r="AB436" s="134">
        <f t="shared" ca="1" si="66"/>
        <v>30</v>
      </c>
      <c r="AC436" s="134">
        <f t="shared" ca="1" si="67"/>
        <v>26</v>
      </c>
      <c r="AD436" s="135">
        <f t="shared" ca="1" si="68"/>
        <v>-34.093113425922638</v>
      </c>
      <c r="AE436" s="127" t="str">
        <f t="shared" si="69"/>
        <v>EJECUTADO</v>
      </c>
    </row>
    <row r="437" spans="1:31" customFormat="1" ht="15" x14ac:dyDescent="0.25">
      <c r="A437" s="110">
        <v>23535815</v>
      </c>
      <c r="B437" s="39" t="e">
        <f>VLOOKUP(A437,[1]BASE!$A:$A,1,0)</f>
        <v>#N/A</v>
      </c>
      <c r="C437" s="39" t="e">
        <f>VLOOKUP(A437,'INGRESO DIARIO'!A:A,1,0)</f>
        <v>#N/A</v>
      </c>
      <c r="D437" s="40" t="s">
        <v>1096</v>
      </c>
      <c r="E437" s="1" t="s">
        <v>19</v>
      </c>
      <c r="F437" s="41">
        <v>45910.531087962961</v>
      </c>
      <c r="G437" s="41">
        <v>45910.531122685185</v>
      </c>
      <c r="H437" s="1">
        <v>1128273042</v>
      </c>
      <c r="I437" s="1" t="s">
        <v>1013</v>
      </c>
      <c r="J437" s="1" t="s">
        <v>1066</v>
      </c>
      <c r="K437" s="1" t="s">
        <v>15</v>
      </c>
      <c r="L437" s="1" t="s">
        <v>1014</v>
      </c>
      <c r="M437" s="1" t="s">
        <v>16</v>
      </c>
      <c r="N437" s="1" t="s">
        <v>22</v>
      </c>
      <c r="O437" s="1"/>
      <c r="P437" s="1" t="s">
        <v>3251</v>
      </c>
      <c r="Q437" s="43">
        <v>45913</v>
      </c>
      <c r="R437" s="1"/>
      <c r="S437" s="1" t="s">
        <v>753</v>
      </c>
      <c r="T437" s="1" t="s">
        <v>2952</v>
      </c>
      <c r="U437" s="1"/>
      <c r="V437" s="1"/>
      <c r="W437" s="46">
        <f t="shared" si="61"/>
        <v>45914.531122685185</v>
      </c>
      <c r="X437" s="47">
        <f t="shared" si="62"/>
        <v>4</v>
      </c>
      <c r="Y437" s="47">
        <f t="shared" ca="1" si="63"/>
        <v>31.468877314815472</v>
      </c>
      <c r="Z437" s="47">
        <f t="shared" ca="1" si="64"/>
        <v>23</v>
      </c>
      <c r="AA437" s="47">
        <f t="shared" ca="1" si="65"/>
        <v>8.4688773148154723</v>
      </c>
      <c r="AB437" s="47">
        <f t="shared" ca="1" si="66"/>
        <v>23</v>
      </c>
      <c r="AC437" s="47">
        <f t="shared" ca="1" si="67"/>
        <v>19</v>
      </c>
      <c r="AD437" s="48">
        <f t="shared" ca="1" si="68"/>
        <v>-25.468877314815472</v>
      </c>
      <c r="AE437" s="42" t="str">
        <f t="shared" si="69"/>
        <v>EJECUTADO</v>
      </c>
    </row>
    <row r="438" spans="1:31" customFormat="1" ht="15" x14ac:dyDescent="0.25">
      <c r="A438" s="110">
        <v>23536206</v>
      </c>
      <c r="B438" s="39" t="e">
        <f>VLOOKUP(A438,[1]BASE!$A:$A,1,0)</f>
        <v>#N/A</v>
      </c>
      <c r="C438" s="39" t="e">
        <f>VLOOKUP(A438,'INGRESO DIARIO'!A:A,1,0)</f>
        <v>#N/A</v>
      </c>
      <c r="D438" s="40" t="s">
        <v>3215</v>
      </c>
      <c r="E438" s="1" t="s">
        <v>19</v>
      </c>
      <c r="F438" s="41">
        <v>45910.904814814814</v>
      </c>
      <c r="G438" s="41">
        <v>45910.904872685183</v>
      </c>
      <c r="H438" s="1">
        <v>8127011</v>
      </c>
      <c r="I438" s="1" t="s">
        <v>1135</v>
      </c>
      <c r="J438" s="1" t="s">
        <v>1209</v>
      </c>
      <c r="K438" s="1" t="s">
        <v>15</v>
      </c>
      <c r="L438" s="1" t="s">
        <v>1136</v>
      </c>
      <c r="M438" s="1" t="s">
        <v>16</v>
      </c>
      <c r="N438" s="1" t="s">
        <v>22</v>
      </c>
      <c r="O438" s="1"/>
      <c r="P438" s="1" t="s">
        <v>3251</v>
      </c>
      <c r="Q438" s="43">
        <v>45913</v>
      </c>
      <c r="R438" s="1"/>
      <c r="S438" s="1" t="s">
        <v>753</v>
      </c>
      <c r="T438" s="1" t="s">
        <v>3214</v>
      </c>
      <c r="U438" s="1" t="s">
        <v>17</v>
      </c>
      <c r="V438" s="1" t="s">
        <v>17</v>
      </c>
      <c r="W438" s="46">
        <f t="shared" si="61"/>
        <v>45914.904872685183</v>
      </c>
      <c r="X438" s="47">
        <f t="shared" si="62"/>
        <v>4</v>
      </c>
      <c r="Y438" s="47">
        <f t="shared" ca="1" si="63"/>
        <v>31.095127314816636</v>
      </c>
      <c r="Z438" s="47">
        <f t="shared" ca="1" si="64"/>
        <v>23</v>
      </c>
      <c r="AA438" s="47">
        <f t="shared" ca="1" si="65"/>
        <v>8.0951273148166365</v>
      </c>
      <c r="AB438" s="47">
        <f t="shared" ca="1" si="66"/>
        <v>23</v>
      </c>
      <c r="AC438" s="47">
        <f t="shared" ca="1" si="67"/>
        <v>19</v>
      </c>
      <c r="AD438" s="48">
        <f t="shared" ca="1" si="68"/>
        <v>-25.095127314816636</v>
      </c>
      <c r="AE438" s="42" t="str">
        <f t="shared" si="69"/>
        <v>EJECUTADO</v>
      </c>
    </row>
    <row r="439" spans="1:31" customFormat="1" ht="15" x14ac:dyDescent="0.25">
      <c r="A439" s="110">
        <v>23535800</v>
      </c>
      <c r="B439" s="39" t="e">
        <f>VLOOKUP(A439,[1]BASE!$A:$A,1,0)</f>
        <v>#N/A</v>
      </c>
      <c r="C439" s="39" t="e">
        <f>VLOOKUP(A439,'INGRESO DIARIO'!A:A,1,0)</f>
        <v>#N/A</v>
      </c>
      <c r="D439" s="40" t="s">
        <v>1099</v>
      </c>
      <c r="E439" s="1" t="s">
        <v>19</v>
      </c>
      <c r="F439" s="41">
        <v>45910.523425925923</v>
      </c>
      <c r="G439" s="41">
        <v>45910.523449074077</v>
      </c>
      <c r="H439" s="1">
        <v>43074945</v>
      </c>
      <c r="I439" s="1" t="s">
        <v>1019</v>
      </c>
      <c r="J439" s="1" t="s">
        <v>1069</v>
      </c>
      <c r="K439" s="1" t="s">
        <v>15</v>
      </c>
      <c r="L439" s="1" t="s">
        <v>1020</v>
      </c>
      <c r="M439" s="1" t="s">
        <v>16</v>
      </c>
      <c r="N439" s="1" t="s">
        <v>22</v>
      </c>
      <c r="O439" s="1"/>
      <c r="P439" s="1" t="s">
        <v>66</v>
      </c>
      <c r="Q439" s="43">
        <v>45913</v>
      </c>
      <c r="R439" s="1"/>
      <c r="S439" s="1" t="s">
        <v>753</v>
      </c>
      <c r="T439" s="1" t="s">
        <v>1255</v>
      </c>
      <c r="U439" s="1"/>
      <c r="V439" s="1"/>
      <c r="W439" s="46">
        <f t="shared" si="61"/>
        <v>45914.523449074077</v>
      </c>
      <c r="X439" s="47">
        <f t="shared" si="62"/>
        <v>4</v>
      </c>
      <c r="Y439" s="47">
        <f t="shared" ca="1" si="63"/>
        <v>31.47655092592322</v>
      </c>
      <c r="Z439" s="47">
        <f t="shared" ca="1" si="64"/>
        <v>23</v>
      </c>
      <c r="AA439" s="47">
        <f t="shared" ca="1" si="65"/>
        <v>8.4765509259232203</v>
      </c>
      <c r="AB439" s="47">
        <f t="shared" ca="1" si="66"/>
        <v>23</v>
      </c>
      <c r="AC439" s="47">
        <f t="shared" ca="1" si="67"/>
        <v>19</v>
      </c>
      <c r="AD439" s="48">
        <f t="shared" ca="1" si="68"/>
        <v>-25.47655092592322</v>
      </c>
      <c r="AE439" s="42" t="str">
        <f t="shared" si="69"/>
        <v>EJECUTADO</v>
      </c>
    </row>
    <row r="440" spans="1:31" customFormat="1" ht="15" x14ac:dyDescent="0.25">
      <c r="A440" s="110">
        <v>23528585</v>
      </c>
      <c r="B440" s="39" t="e">
        <f>VLOOKUP(A440,[1]BASE!$A:$A,1,0)</f>
        <v>#N/A</v>
      </c>
      <c r="C440" s="39" t="e">
        <f>VLOOKUP(A440,'INGRESO DIARIO'!A:A,1,0)</f>
        <v>#N/A</v>
      </c>
      <c r="D440" s="40" t="s">
        <v>363</v>
      </c>
      <c r="E440" s="1" t="s">
        <v>19</v>
      </c>
      <c r="F440" s="41">
        <v>45902.353703703702</v>
      </c>
      <c r="G440" s="41">
        <v>45902.353738425925</v>
      </c>
      <c r="H440" s="1">
        <v>43150042</v>
      </c>
      <c r="I440" s="1" t="s">
        <v>92</v>
      </c>
      <c r="J440" s="1" t="s">
        <v>292</v>
      </c>
      <c r="K440" s="1" t="s">
        <v>15</v>
      </c>
      <c r="L440" s="1" t="s">
        <v>93</v>
      </c>
      <c r="M440" s="1" t="s">
        <v>16</v>
      </c>
      <c r="N440" s="1" t="str">
        <f>VLOOKUP(A440,[2]Hoja2!A:G,7,0)</f>
        <v>ORIENTE</v>
      </c>
      <c r="O440" s="1"/>
      <c r="P440" s="1" t="s">
        <v>754</v>
      </c>
      <c r="Q440" s="43">
        <v>45913</v>
      </c>
      <c r="R440" s="43"/>
      <c r="S440" s="1" t="s">
        <v>753</v>
      </c>
      <c r="T440" s="1" t="s">
        <v>94</v>
      </c>
      <c r="U440" s="1"/>
      <c r="V440" s="1"/>
      <c r="W440" s="46">
        <f t="shared" si="61"/>
        <v>45906.353738425925</v>
      </c>
      <c r="X440" s="47">
        <f t="shared" si="62"/>
        <v>4</v>
      </c>
      <c r="Y440" s="47">
        <f t="shared" ca="1" si="63"/>
        <v>39.646261574074742</v>
      </c>
      <c r="Z440" s="47">
        <f t="shared" ca="1" si="64"/>
        <v>29</v>
      </c>
      <c r="AA440" s="47">
        <f t="shared" ca="1" si="65"/>
        <v>10.646261574074742</v>
      </c>
      <c r="AB440" s="47">
        <f t="shared" ca="1" si="66"/>
        <v>29</v>
      </c>
      <c r="AC440" s="47">
        <f t="shared" ca="1" si="67"/>
        <v>25</v>
      </c>
      <c r="AD440" s="48">
        <f t="shared" ca="1" si="68"/>
        <v>-33.646261574074742</v>
      </c>
      <c r="AE440" s="42" t="str">
        <f t="shared" si="69"/>
        <v>EJECUTADO</v>
      </c>
    </row>
    <row r="441" spans="1:31" customFormat="1" ht="15" x14ac:dyDescent="0.25">
      <c r="A441" s="126">
        <v>23241052</v>
      </c>
      <c r="B441" s="128" t="e">
        <f>VLOOKUP(A441,[1]BASE!$A:$A,1,0)</f>
        <v>#N/A</v>
      </c>
      <c r="C441" s="128">
        <f>VLOOKUP(A441,'INGRESO DIARIO'!A:A,1,0)</f>
        <v>23241052</v>
      </c>
      <c r="D441" s="136" t="s">
        <v>3065</v>
      </c>
      <c r="E441" s="129" t="s">
        <v>19</v>
      </c>
      <c r="F441" s="130">
        <v>45897.292488425926</v>
      </c>
      <c r="G441" s="130">
        <v>45901.906956018516</v>
      </c>
      <c r="H441" s="129">
        <v>21920993</v>
      </c>
      <c r="I441" s="129" t="s">
        <v>1332</v>
      </c>
      <c r="J441" s="129" t="s">
        <v>2703</v>
      </c>
      <c r="K441" s="129" t="s">
        <v>15</v>
      </c>
      <c r="L441" s="129" t="s">
        <v>1336</v>
      </c>
      <c r="M441" s="129" t="s">
        <v>16</v>
      </c>
      <c r="N441" s="129" t="s">
        <v>20</v>
      </c>
      <c r="O441" s="129"/>
      <c r="P441" s="129"/>
      <c r="Q441" s="132">
        <v>45913</v>
      </c>
      <c r="R441" s="129"/>
      <c r="S441" s="129" t="s">
        <v>21</v>
      </c>
      <c r="T441" s="129" t="s">
        <v>3234</v>
      </c>
      <c r="U441" s="129"/>
      <c r="V441" s="129"/>
      <c r="W441" s="133">
        <f t="shared" si="61"/>
        <v>45905.906956018516</v>
      </c>
      <c r="X441" s="134">
        <f t="shared" si="62"/>
        <v>4</v>
      </c>
      <c r="Y441" s="134">
        <f t="shared" ca="1" si="63"/>
        <v>40.093043981483788</v>
      </c>
      <c r="Z441" s="134">
        <f t="shared" ca="1" si="64"/>
        <v>30</v>
      </c>
      <c r="AA441" s="134">
        <f t="shared" ca="1" si="65"/>
        <v>10.093043981483788</v>
      </c>
      <c r="AB441" s="134">
        <f t="shared" ca="1" si="66"/>
        <v>30</v>
      </c>
      <c r="AC441" s="134">
        <f t="shared" ca="1" si="67"/>
        <v>26</v>
      </c>
      <c r="AD441" s="135">
        <f t="shared" ca="1" si="68"/>
        <v>-34.093043981483788</v>
      </c>
      <c r="AE441" s="127" t="str">
        <f t="shared" ca="1" si="69"/>
        <v>VENCIDO</v>
      </c>
    </row>
    <row r="442" spans="1:31" customFormat="1" ht="15" x14ac:dyDescent="0.25">
      <c r="A442" s="126">
        <v>23520030</v>
      </c>
      <c r="B442" s="128" t="e">
        <f>VLOOKUP(A442,[1]BASE!$A:$A,1,0)</f>
        <v>#N/A</v>
      </c>
      <c r="C442" s="128">
        <f>VLOOKUP(A442,'INGRESO DIARIO'!A:A,1,0)</f>
        <v>23520030</v>
      </c>
      <c r="D442" s="129" t="s">
        <v>1961</v>
      </c>
      <c r="E442" s="129" t="s">
        <v>19</v>
      </c>
      <c r="F442" s="130">
        <v>45896.697326388887</v>
      </c>
      <c r="G442" s="130">
        <v>45901.906956018516</v>
      </c>
      <c r="H442" s="129">
        <v>1017133481</v>
      </c>
      <c r="I442" s="129" t="s">
        <v>1960</v>
      </c>
      <c r="J442" s="129" t="s">
        <v>2806</v>
      </c>
      <c r="K442" s="129" t="s">
        <v>15</v>
      </c>
      <c r="L442" s="129" t="s">
        <v>1963</v>
      </c>
      <c r="M442" s="129" t="s">
        <v>16</v>
      </c>
      <c r="N442" s="129" t="s">
        <v>22</v>
      </c>
      <c r="O442" s="129"/>
      <c r="P442" s="129"/>
      <c r="Q442" s="132">
        <v>45913</v>
      </c>
      <c r="R442" s="129"/>
      <c r="S442" s="129" t="s">
        <v>21</v>
      </c>
      <c r="T442" s="129" t="s">
        <v>3241</v>
      </c>
      <c r="U442" s="129"/>
      <c r="V442" s="129"/>
      <c r="W442" s="133">
        <f t="shared" si="61"/>
        <v>45905.906956018516</v>
      </c>
      <c r="X442" s="134">
        <f t="shared" si="62"/>
        <v>4</v>
      </c>
      <c r="Y442" s="134">
        <f t="shared" ca="1" si="63"/>
        <v>40.093043981483788</v>
      </c>
      <c r="Z442" s="134">
        <f t="shared" ca="1" si="64"/>
        <v>30</v>
      </c>
      <c r="AA442" s="134">
        <f t="shared" ca="1" si="65"/>
        <v>10.093043981483788</v>
      </c>
      <c r="AB442" s="134">
        <f t="shared" ca="1" si="66"/>
        <v>30</v>
      </c>
      <c r="AC442" s="134">
        <f t="shared" ca="1" si="67"/>
        <v>26</v>
      </c>
      <c r="AD442" s="135">
        <f t="shared" ca="1" si="68"/>
        <v>-34.093043981483788</v>
      </c>
      <c r="AE442" s="127" t="str">
        <f t="shared" ca="1" si="69"/>
        <v>VENCIDO</v>
      </c>
    </row>
    <row r="443" spans="1:31" customFormat="1" ht="15" x14ac:dyDescent="0.25">
      <c r="A443" s="126">
        <v>23520066</v>
      </c>
      <c r="B443" s="128" t="e">
        <f>VLOOKUP(A443,[1]BASE!$A:$A,1,0)</f>
        <v>#N/A</v>
      </c>
      <c r="C443" s="128">
        <f>VLOOKUP(A443,'INGRESO DIARIO'!A:A,1,0)</f>
        <v>23520066</v>
      </c>
      <c r="D443" s="129" t="s">
        <v>1970</v>
      </c>
      <c r="E443" s="129" t="s">
        <v>19</v>
      </c>
      <c r="F443" s="130">
        <v>45896.698912037034</v>
      </c>
      <c r="G443" s="130">
        <v>45901.906851851854</v>
      </c>
      <c r="H443" s="129">
        <v>30079806</v>
      </c>
      <c r="I443" s="129" t="s">
        <v>1969</v>
      </c>
      <c r="J443" s="129" t="s">
        <v>2806</v>
      </c>
      <c r="K443" s="129" t="s">
        <v>15</v>
      </c>
      <c r="L443" s="129" t="s">
        <v>1972</v>
      </c>
      <c r="M443" s="129" t="s">
        <v>16</v>
      </c>
      <c r="N443" s="129" t="s">
        <v>22</v>
      </c>
      <c r="O443" s="129"/>
      <c r="P443" s="129"/>
      <c r="Q443" s="132">
        <v>45913</v>
      </c>
      <c r="R443" s="129"/>
      <c r="S443" s="129" t="s">
        <v>21</v>
      </c>
      <c r="T443" s="129" t="s">
        <v>3242</v>
      </c>
      <c r="U443" s="129"/>
      <c r="V443" s="129"/>
      <c r="W443" s="133">
        <f t="shared" si="61"/>
        <v>45905.906851851854</v>
      </c>
      <c r="X443" s="134">
        <f t="shared" si="62"/>
        <v>4</v>
      </c>
      <c r="Y443" s="134">
        <f t="shared" ca="1" si="63"/>
        <v>40.093148148145701</v>
      </c>
      <c r="Z443" s="134">
        <f t="shared" ca="1" si="64"/>
        <v>30</v>
      </c>
      <c r="AA443" s="134">
        <f t="shared" ca="1" si="65"/>
        <v>10.093148148145701</v>
      </c>
      <c r="AB443" s="134">
        <f t="shared" ca="1" si="66"/>
        <v>30</v>
      </c>
      <c r="AC443" s="134">
        <f t="shared" ca="1" si="67"/>
        <v>26</v>
      </c>
      <c r="AD443" s="135">
        <f t="shared" ca="1" si="68"/>
        <v>-34.093148148145701</v>
      </c>
      <c r="AE443" s="127" t="str">
        <f t="shared" ca="1" si="69"/>
        <v>VENCIDO</v>
      </c>
    </row>
    <row r="444" spans="1:31" customFormat="1" ht="15" x14ac:dyDescent="0.25">
      <c r="A444" s="126">
        <v>23520366</v>
      </c>
      <c r="B444" s="128" t="e">
        <f>VLOOKUP(A444,[1]BASE!$A:$A,1,0)</f>
        <v>#N/A</v>
      </c>
      <c r="C444" s="128">
        <f>VLOOKUP(A444,'INGRESO DIARIO'!A:A,1,0)</f>
        <v>23520366</v>
      </c>
      <c r="D444" s="129" t="s">
        <v>1992</v>
      </c>
      <c r="E444" s="129" t="s">
        <v>19</v>
      </c>
      <c r="F444" s="130">
        <v>45896.700150462966</v>
      </c>
      <c r="G444" s="130">
        <v>45901.906504629631</v>
      </c>
      <c r="H444" s="129">
        <v>93372430</v>
      </c>
      <c r="I444" s="129" t="s">
        <v>1989</v>
      </c>
      <c r="J444" s="129" t="s">
        <v>2811</v>
      </c>
      <c r="K444" s="129" t="s">
        <v>15</v>
      </c>
      <c r="L444" s="129" t="s">
        <v>1994</v>
      </c>
      <c r="M444" s="129" t="s">
        <v>16</v>
      </c>
      <c r="N444" s="129" t="s">
        <v>22</v>
      </c>
      <c r="O444" s="129"/>
      <c r="P444" s="129"/>
      <c r="Q444" s="132">
        <v>45913</v>
      </c>
      <c r="R444" s="129"/>
      <c r="S444" s="129" t="s">
        <v>21</v>
      </c>
      <c r="T444" s="129" t="s">
        <v>3244</v>
      </c>
      <c r="U444" s="129"/>
      <c r="V444" s="129"/>
      <c r="W444" s="133">
        <f t="shared" si="61"/>
        <v>45905.906504629631</v>
      </c>
      <c r="X444" s="134">
        <f t="shared" si="62"/>
        <v>4</v>
      </c>
      <c r="Y444" s="134">
        <f t="shared" ca="1" si="63"/>
        <v>40.093495370369055</v>
      </c>
      <c r="Z444" s="134">
        <f t="shared" ca="1" si="64"/>
        <v>30</v>
      </c>
      <c r="AA444" s="134">
        <f t="shared" ca="1" si="65"/>
        <v>10.093495370369055</v>
      </c>
      <c r="AB444" s="134">
        <f t="shared" ca="1" si="66"/>
        <v>30</v>
      </c>
      <c r="AC444" s="134">
        <f t="shared" ca="1" si="67"/>
        <v>26</v>
      </c>
      <c r="AD444" s="135">
        <f t="shared" ca="1" si="68"/>
        <v>-34.093495370369055</v>
      </c>
      <c r="AE444" s="127" t="str">
        <f t="shared" ca="1" si="69"/>
        <v>VENCIDO</v>
      </c>
    </row>
    <row r="445" spans="1:31" customFormat="1" ht="15" x14ac:dyDescent="0.25">
      <c r="A445" s="126">
        <v>23520387</v>
      </c>
      <c r="B445" s="128" t="e">
        <f>VLOOKUP(A445,[1]BASE!$A:$A,1,0)</f>
        <v>#N/A</v>
      </c>
      <c r="C445" s="128">
        <f>VLOOKUP(A445,'INGRESO DIARIO'!A:A,1,0)</f>
        <v>23520387</v>
      </c>
      <c r="D445" s="129" t="s">
        <v>2002</v>
      </c>
      <c r="E445" s="129" t="s">
        <v>19</v>
      </c>
      <c r="F445" s="130">
        <v>45896.698067129626</v>
      </c>
      <c r="G445" s="130">
        <v>45901.906747685185</v>
      </c>
      <c r="H445" s="129">
        <v>1214747991</v>
      </c>
      <c r="I445" s="129" t="s">
        <v>2001</v>
      </c>
      <c r="J445" s="129" t="s">
        <v>2813</v>
      </c>
      <c r="K445" s="129" t="s">
        <v>15</v>
      </c>
      <c r="L445" s="129" t="s">
        <v>2004</v>
      </c>
      <c r="M445" s="129" t="s">
        <v>16</v>
      </c>
      <c r="N445" s="129" t="s">
        <v>22</v>
      </c>
      <c r="O445" s="129"/>
      <c r="P445" s="129"/>
      <c r="Q445" s="132">
        <v>45913</v>
      </c>
      <c r="R445" s="129"/>
      <c r="S445" s="129" t="s">
        <v>21</v>
      </c>
      <c r="T445" s="129" t="s">
        <v>3243</v>
      </c>
      <c r="U445" s="129"/>
      <c r="V445" s="129"/>
      <c r="W445" s="133">
        <f t="shared" si="61"/>
        <v>45905.906747685185</v>
      </c>
      <c r="X445" s="134">
        <f t="shared" si="62"/>
        <v>4</v>
      </c>
      <c r="Y445" s="134">
        <f t="shared" ca="1" si="63"/>
        <v>40.09325231481489</v>
      </c>
      <c r="Z445" s="134">
        <f t="shared" ca="1" si="64"/>
        <v>30</v>
      </c>
      <c r="AA445" s="134">
        <f t="shared" ca="1" si="65"/>
        <v>10.09325231481489</v>
      </c>
      <c r="AB445" s="134">
        <f t="shared" ca="1" si="66"/>
        <v>30</v>
      </c>
      <c r="AC445" s="134">
        <f t="shared" ca="1" si="67"/>
        <v>26</v>
      </c>
      <c r="AD445" s="135">
        <f t="shared" ca="1" si="68"/>
        <v>-34.09325231481489</v>
      </c>
      <c r="AE445" s="127" t="str">
        <f t="shared" ca="1" si="69"/>
        <v>VENCIDO</v>
      </c>
    </row>
    <row r="446" spans="1:31" customFormat="1" ht="15" x14ac:dyDescent="0.25">
      <c r="A446" s="110">
        <v>23533952</v>
      </c>
      <c r="B446" s="39" t="e">
        <f>VLOOKUP(A446,[1]BASE!$A:$A,1,0)</f>
        <v>#N/A</v>
      </c>
      <c r="C446" s="39">
        <f>VLOOKUP(A446,'INGRESO DIARIO'!A:A,1,0)</f>
        <v>23533952</v>
      </c>
      <c r="D446" s="40" t="s">
        <v>926</v>
      </c>
      <c r="E446" s="1" t="s">
        <v>19</v>
      </c>
      <c r="F446" s="41">
        <v>45908.643518518518</v>
      </c>
      <c r="G446" s="41">
        <v>45922.574201388888</v>
      </c>
      <c r="H446" s="1">
        <v>43581566</v>
      </c>
      <c r="I446" s="1" t="s">
        <v>818</v>
      </c>
      <c r="J446" s="1" t="s">
        <v>889</v>
      </c>
      <c r="K446" s="1" t="s">
        <v>15</v>
      </c>
      <c r="L446" s="1" t="s">
        <v>819</v>
      </c>
      <c r="M446" s="1" t="s">
        <v>16</v>
      </c>
      <c r="N446" s="1" t="s">
        <v>22</v>
      </c>
      <c r="O446" s="1"/>
      <c r="P446" s="1" t="s">
        <v>17</v>
      </c>
      <c r="Q446" s="43">
        <v>45912</v>
      </c>
      <c r="R446" s="1"/>
      <c r="S446" s="1"/>
      <c r="T446" s="1" t="s">
        <v>2935</v>
      </c>
      <c r="U446" s="1" t="s">
        <v>17</v>
      </c>
      <c r="V446" s="1" t="s">
        <v>475</v>
      </c>
      <c r="W446" s="46">
        <f t="shared" si="61"/>
        <v>45926.574201388888</v>
      </c>
      <c r="X446" s="47">
        <f t="shared" si="62"/>
        <v>4</v>
      </c>
      <c r="Y446" s="47">
        <f t="shared" ca="1" si="63"/>
        <v>19.425798611111531</v>
      </c>
      <c r="Z446" s="47">
        <f t="shared" ca="1" si="64"/>
        <v>15</v>
      </c>
      <c r="AA446" s="47">
        <f t="shared" ca="1" si="65"/>
        <v>4.4257986111115315</v>
      </c>
      <c r="AB446" s="47">
        <f t="shared" ca="1" si="66"/>
        <v>15</v>
      </c>
      <c r="AC446" s="47">
        <f t="shared" ca="1" si="67"/>
        <v>11</v>
      </c>
      <c r="AD446" s="48">
        <f t="shared" ca="1" si="68"/>
        <v>-13.425798611111531</v>
      </c>
      <c r="AE446" s="42" t="str">
        <f t="shared" ca="1" si="69"/>
        <v>VENCIDO</v>
      </c>
    </row>
    <row r="447" spans="1:31" customFormat="1" ht="15" x14ac:dyDescent="0.25">
      <c r="A447" s="126">
        <v>23514611</v>
      </c>
      <c r="B447" s="128" t="e">
        <f>VLOOKUP(A447,[1]BASE!$A:$A,1,0)</f>
        <v>#N/A</v>
      </c>
      <c r="C447" s="128" t="e">
        <f>VLOOKUP(A447,'INGRESO DIARIO'!A:A,1,0)</f>
        <v>#N/A</v>
      </c>
      <c r="D447" s="129" t="s">
        <v>1781</v>
      </c>
      <c r="E447" s="129" t="s">
        <v>409</v>
      </c>
      <c r="F447" s="130">
        <v>45884.597685185188</v>
      </c>
      <c r="G447" s="130">
        <v>45911.431921296295</v>
      </c>
      <c r="H447" s="129">
        <v>43165144</v>
      </c>
      <c r="I447" s="129" t="s">
        <v>1780</v>
      </c>
      <c r="J447" s="129" t="s">
        <v>2777</v>
      </c>
      <c r="K447" s="129" t="s">
        <v>15</v>
      </c>
      <c r="L447" s="129" t="s">
        <v>1782</v>
      </c>
      <c r="M447" s="129" t="s">
        <v>18</v>
      </c>
      <c r="N447" s="129" t="s">
        <v>26</v>
      </c>
      <c r="O447" s="129"/>
      <c r="P447" s="129"/>
      <c r="Q447" s="132">
        <v>45912</v>
      </c>
      <c r="R447" s="129"/>
      <c r="S447" s="129" t="s">
        <v>23</v>
      </c>
      <c r="T447" s="129" t="s">
        <v>2932</v>
      </c>
      <c r="U447" s="129"/>
      <c r="V447" s="129"/>
      <c r="W447" s="46">
        <f t="shared" ref="W447:W510" si="70">+IF(M447="RURAL",(G447+8),IF(M447="URBANA",(G447+4),""))</f>
        <v>45919.431921296295</v>
      </c>
      <c r="X447" s="134">
        <f t="shared" si="62"/>
        <v>8</v>
      </c>
      <c r="Y447" s="134">
        <f t="shared" ca="1" si="63"/>
        <v>30.568078703705396</v>
      </c>
      <c r="Z447" s="134">
        <f t="shared" ca="1" si="64"/>
        <v>22</v>
      </c>
      <c r="AA447" s="134">
        <f t="shared" ca="1" si="65"/>
        <v>8.568078703705396</v>
      </c>
      <c r="AB447" s="134">
        <f t="shared" ca="1" si="66"/>
        <v>22</v>
      </c>
      <c r="AC447" s="134">
        <f t="shared" ca="1" si="67"/>
        <v>14</v>
      </c>
      <c r="AD447" s="135">
        <f t="shared" ca="1" si="68"/>
        <v>-20.568078703705396</v>
      </c>
      <c r="AE447" s="127" t="str">
        <f t="shared" ca="1" si="69"/>
        <v>VENCIDO</v>
      </c>
    </row>
    <row r="448" spans="1:31" customFormat="1" ht="15" x14ac:dyDescent="0.25">
      <c r="A448" s="126">
        <v>23519486</v>
      </c>
      <c r="B448" s="128" t="e">
        <f>VLOOKUP(A448,[1]BASE!$A:$A,1,0)</f>
        <v>#N/A</v>
      </c>
      <c r="C448" s="128" t="e">
        <f>VLOOKUP(A448,'INGRESO DIARIO'!A:A,1,0)</f>
        <v>#N/A</v>
      </c>
      <c r="D448" s="129" t="s">
        <v>1946</v>
      </c>
      <c r="E448" s="129" t="s">
        <v>19</v>
      </c>
      <c r="F448" s="130">
        <v>45891.406111111108</v>
      </c>
      <c r="G448" s="130">
        <v>45901.90693287037</v>
      </c>
      <c r="H448" s="129">
        <v>98539280</v>
      </c>
      <c r="I448" s="129" t="s">
        <v>1944</v>
      </c>
      <c r="J448" s="129" t="s">
        <v>2803</v>
      </c>
      <c r="K448" s="129" t="s">
        <v>15</v>
      </c>
      <c r="L448" s="129" t="s">
        <v>1948</v>
      </c>
      <c r="M448" s="129" t="s">
        <v>18</v>
      </c>
      <c r="N448" s="129" t="s">
        <v>20</v>
      </c>
      <c r="O448" s="129"/>
      <c r="P448" s="129"/>
      <c r="Q448" s="132">
        <v>45912</v>
      </c>
      <c r="R448" s="129"/>
      <c r="S448" s="129" t="s">
        <v>23</v>
      </c>
      <c r="T448" s="129" t="s">
        <v>2944</v>
      </c>
      <c r="U448" s="129"/>
      <c r="V448" s="129"/>
      <c r="W448" s="133">
        <f t="shared" si="70"/>
        <v>45909.90693287037</v>
      </c>
      <c r="X448" s="134">
        <f t="shared" si="62"/>
        <v>8</v>
      </c>
      <c r="Y448" s="134">
        <f t="shared" ca="1" si="63"/>
        <v>40.093067129630072</v>
      </c>
      <c r="Z448" s="134">
        <f t="shared" ca="1" si="64"/>
        <v>30</v>
      </c>
      <c r="AA448" s="134">
        <f t="shared" ca="1" si="65"/>
        <v>10.093067129630072</v>
      </c>
      <c r="AB448" s="134">
        <f t="shared" ca="1" si="66"/>
        <v>30</v>
      </c>
      <c r="AC448" s="134">
        <f t="shared" ca="1" si="67"/>
        <v>22</v>
      </c>
      <c r="AD448" s="135">
        <f t="shared" ca="1" si="68"/>
        <v>-30.093067129630072</v>
      </c>
      <c r="AE448" s="127" t="str">
        <f t="shared" ca="1" si="69"/>
        <v>VENCIDO</v>
      </c>
    </row>
    <row r="449" spans="1:31" customFormat="1" ht="15" x14ac:dyDescent="0.25">
      <c r="A449" s="126">
        <v>23524246</v>
      </c>
      <c r="B449" s="128" t="e">
        <f>VLOOKUP(A449,[1]BASE!$A:$A,1,0)</f>
        <v>#N/A</v>
      </c>
      <c r="C449" s="128" t="e">
        <f>VLOOKUP(A449,'INGRESO DIARIO'!A:A,1,0)</f>
        <v>#N/A</v>
      </c>
      <c r="D449" s="129" t="s">
        <v>2275</v>
      </c>
      <c r="E449" s="129" t="s">
        <v>409</v>
      </c>
      <c r="F449" s="130">
        <v>45896.505219907405</v>
      </c>
      <c r="G449" s="130">
        <v>45901.906736111108</v>
      </c>
      <c r="H449" s="129">
        <v>1036669881</v>
      </c>
      <c r="I449" s="129" t="s">
        <v>2274</v>
      </c>
      <c r="J449" s="129" t="s">
        <v>2861</v>
      </c>
      <c r="K449" s="129" t="s">
        <v>15</v>
      </c>
      <c r="L449" s="129" t="s">
        <v>2277</v>
      </c>
      <c r="M449" s="129" t="s">
        <v>18</v>
      </c>
      <c r="N449" s="129" t="s">
        <v>26</v>
      </c>
      <c r="O449" s="129"/>
      <c r="P449" s="129"/>
      <c r="Q449" s="132">
        <v>45912</v>
      </c>
      <c r="R449" s="129"/>
      <c r="S449" s="129" t="s">
        <v>23</v>
      </c>
      <c r="T449" s="129" t="s">
        <v>2948</v>
      </c>
      <c r="U449" s="129"/>
      <c r="V449" s="129"/>
      <c r="W449" s="133">
        <f t="shared" si="70"/>
        <v>45909.906736111108</v>
      </c>
      <c r="X449" s="134">
        <f t="shared" si="62"/>
        <v>8</v>
      </c>
      <c r="Y449" s="134">
        <f t="shared" ca="1" si="63"/>
        <v>40.09326388889167</v>
      </c>
      <c r="Z449" s="134">
        <f t="shared" ca="1" si="64"/>
        <v>30</v>
      </c>
      <c r="AA449" s="134">
        <f t="shared" ca="1" si="65"/>
        <v>10.09326388889167</v>
      </c>
      <c r="AB449" s="134">
        <f t="shared" ca="1" si="66"/>
        <v>30</v>
      </c>
      <c r="AC449" s="134">
        <f t="shared" ca="1" si="67"/>
        <v>22</v>
      </c>
      <c r="AD449" s="135">
        <f t="shared" ca="1" si="68"/>
        <v>-30.09326388889167</v>
      </c>
      <c r="AE449" s="127" t="str">
        <f t="shared" ca="1" si="69"/>
        <v>VENCIDO</v>
      </c>
    </row>
    <row r="450" spans="1:31" customFormat="1" ht="15" x14ac:dyDescent="0.25">
      <c r="A450" s="126">
        <v>23524305</v>
      </c>
      <c r="B450" s="128" t="e">
        <f>VLOOKUP(A450,[1]BASE!$A:$A,1,0)</f>
        <v>#N/A</v>
      </c>
      <c r="C450" s="128" t="e">
        <f>VLOOKUP(A450,'INGRESO DIARIO'!A:A,1,0)</f>
        <v>#N/A</v>
      </c>
      <c r="D450" s="129" t="s">
        <v>2285</v>
      </c>
      <c r="E450" s="129" t="s">
        <v>409</v>
      </c>
      <c r="F450" s="130">
        <v>45896.51935185185</v>
      </c>
      <c r="G450" s="130">
        <v>45901.906886574077</v>
      </c>
      <c r="H450" s="129">
        <v>43593921</v>
      </c>
      <c r="I450" s="129" t="s">
        <v>2283</v>
      </c>
      <c r="J450" s="129" t="s">
        <v>2862</v>
      </c>
      <c r="K450" s="129" t="s">
        <v>15</v>
      </c>
      <c r="L450" s="129" t="s">
        <v>2287</v>
      </c>
      <c r="M450" s="129" t="s">
        <v>18</v>
      </c>
      <c r="N450" s="129" t="s">
        <v>26</v>
      </c>
      <c r="O450" s="129"/>
      <c r="P450" s="129"/>
      <c r="Q450" s="132">
        <v>45912</v>
      </c>
      <c r="R450" s="129"/>
      <c r="S450" s="129" t="s">
        <v>23</v>
      </c>
      <c r="T450" s="129" t="s">
        <v>2949</v>
      </c>
      <c r="U450" s="129"/>
      <c r="V450" s="129"/>
      <c r="W450" s="133">
        <f t="shared" si="70"/>
        <v>45909.906886574077</v>
      </c>
      <c r="X450" s="134">
        <f t="shared" ref="X450:X513" si="71">+IF(M450="URBANA",4,IF(M450="RURAL",8,0))</f>
        <v>8</v>
      </c>
      <c r="Y450" s="134">
        <f t="shared" ref="Y450:Y513" ca="1" si="72">+TODAY()-G450+1</f>
        <v>40.093113425922638</v>
      </c>
      <c r="Z450" s="134">
        <f t="shared" ref="Z450:Z513" ca="1" si="73">+NETWORKDAYS.INTL(G450,NOW(),1)-MOD(H450,1)</f>
        <v>30</v>
      </c>
      <c r="AA450" s="134">
        <f t="shared" ref="AA450:AA513" ca="1" si="74">+Y450-Z450</f>
        <v>10.093113425922638</v>
      </c>
      <c r="AB450" s="134">
        <f t="shared" ref="AB450:AB513" ca="1" si="75">+(((TODAY()-G450)+1)-AA450)</f>
        <v>30</v>
      </c>
      <c r="AC450" s="134">
        <f t="shared" ref="AC450:AC513" ca="1" si="76">+AB450-X450</f>
        <v>22</v>
      </c>
      <c r="AD450" s="135">
        <f t="shared" ref="AD450:AD513" ca="1" si="77">IF(W450&lt;&gt;0,+W450-TODAY()+1,"")</f>
        <v>-30.093113425922638</v>
      </c>
      <c r="AE450" s="127" t="str">
        <f t="shared" ca="1" si="69"/>
        <v>VENCIDO</v>
      </c>
    </row>
    <row r="451" spans="1:31" customFormat="1" ht="15" x14ac:dyDescent="0.25">
      <c r="A451" s="126">
        <v>23496234</v>
      </c>
      <c r="B451" s="128" t="e">
        <f>VLOOKUP(A451,[1]BASE!$A:$A,1,0)</f>
        <v>#N/A</v>
      </c>
      <c r="C451" s="128" t="e">
        <f>VLOOKUP(A451,'INGRESO DIARIO'!A:A,1,0)</f>
        <v>#N/A</v>
      </c>
      <c r="D451" s="136" t="s">
        <v>3086</v>
      </c>
      <c r="E451" s="129" t="s">
        <v>19</v>
      </c>
      <c r="F451" s="130">
        <v>45862.496863425928</v>
      </c>
      <c r="G451" s="130">
        <v>45901.906597222223</v>
      </c>
      <c r="H451" s="129">
        <v>1039659997</v>
      </c>
      <c r="I451" s="129" t="s">
        <v>1580</v>
      </c>
      <c r="J451" s="129" t="s">
        <v>2743</v>
      </c>
      <c r="K451" s="129" t="s">
        <v>15</v>
      </c>
      <c r="L451" s="129" t="s">
        <v>1583</v>
      </c>
      <c r="M451" s="129" t="s">
        <v>16</v>
      </c>
      <c r="N451" s="129" t="s">
        <v>20</v>
      </c>
      <c r="O451" s="129"/>
      <c r="P451" s="129"/>
      <c r="Q451" s="132">
        <v>45912</v>
      </c>
      <c r="R451" s="129"/>
      <c r="S451" s="129" t="s">
        <v>23</v>
      </c>
      <c r="T451" s="129" t="s">
        <v>3209</v>
      </c>
      <c r="U451" s="129"/>
      <c r="V451" s="129"/>
      <c r="W451" s="133">
        <f t="shared" si="70"/>
        <v>45905.906597222223</v>
      </c>
      <c r="X451" s="134">
        <f t="shared" si="71"/>
        <v>4</v>
      </c>
      <c r="Y451" s="134">
        <f t="shared" ca="1" si="72"/>
        <v>40.093402777776646</v>
      </c>
      <c r="Z451" s="134">
        <f t="shared" ca="1" si="73"/>
        <v>30</v>
      </c>
      <c r="AA451" s="134">
        <f t="shared" ca="1" si="74"/>
        <v>10.093402777776646</v>
      </c>
      <c r="AB451" s="134">
        <f t="shared" ca="1" si="75"/>
        <v>30</v>
      </c>
      <c r="AC451" s="134">
        <f t="shared" ca="1" si="76"/>
        <v>26</v>
      </c>
      <c r="AD451" s="135">
        <f t="shared" ca="1" si="77"/>
        <v>-34.093402777776646</v>
      </c>
      <c r="AE451" s="127" t="str">
        <f t="shared" ca="1" si="69"/>
        <v>VENCIDO</v>
      </c>
    </row>
    <row r="452" spans="1:31" customFormat="1" ht="15" x14ac:dyDescent="0.25">
      <c r="A452" s="126">
        <v>23527545</v>
      </c>
      <c r="B452" s="128" t="e">
        <f>VLOOKUP(A452,[1]BASE!$A:$A,1,0)</f>
        <v>#N/A</v>
      </c>
      <c r="C452" s="128" t="e">
        <f>VLOOKUP(A452,'INGRESO DIARIO'!A:A,1,0)</f>
        <v>#N/A</v>
      </c>
      <c r="D452" s="136" t="s">
        <v>3172</v>
      </c>
      <c r="E452" s="129" t="s">
        <v>19</v>
      </c>
      <c r="F452" s="130">
        <v>45901.396863425929</v>
      </c>
      <c r="G452" s="130">
        <v>45901.90693287037</v>
      </c>
      <c r="H452" s="129">
        <v>1007407720</v>
      </c>
      <c r="I452" s="129" t="s">
        <v>2585</v>
      </c>
      <c r="J452" s="129" t="s">
        <v>2911</v>
      </c>
      <c r="K452" s="129" t="s">
        <v>15</v>
      </c>
      <c r="L452" s="129" t="s">
        <v>2589</v>
      </c>
      <c r="M452" s="129" t="s">
        <v>16</v>
      </c>
      <c r="N452" s="129" t="s">
        <v>20</v>
      </c>
      <c r="O452" s="129"/>
      <c r="P452" s="129"/>
      <c r="Q452" s="132">
        <v>45912</v>
      </c>
      <c r="R452" s="129"/>
      <c r="S452" s="129" t="s">
        <v>23</v>
      </c>
      <c r="T452" s="129" t="s">
        <v>3209</v>
      </c>
      <c r="U452" s="129"/>
      <c r="V452" s="129"/>
      <c r="W452" s="133">
        <f t="shared" si="70"/>
        <v>45905.90693287037</v>
      </c>
      <c r="X452" s="134">
        <f t="shared" si="71"/>
        <v>4</v>
      </c>
      <c r="Y452" s="134">
        <f t="shared" ca="1" si="72"/>
        <v>40.093067129630072</v>
      </c>
      <c r="Z452" s="134">
        <f t="shared" ca="1" si="73"/>
        <v>30</v>
      </c>
      <c r="AA452" s="134">
        <f t="shared" ca="1" si="74"/>
        <v>10.093067129630072</v>
      </c>
      <c r="AB452" s="134">
        <f t="shared" ca="1" si="75"/>
        <v>30</v>
      </c>
      <c r="AC452" s="134">
        <f t="shared" ca="1" si="76"/>
        <v>26</v>
      </c>
      <c r="AD452" s="135">
        <f t="shared" ca="1" si="77"/>
        <v>-34.093067129630072</v>
      </c>
      <c r="AE452" s="127" t="str">
        <f t="shared" ca="1" si="69"/>
        <v>VENCIDO</v>
      </c>
    </row>
    <row r="453" spans="1:31" customFormat="1" ht="15" x14ac:dyDescent="0.25">
      <c r="A453" s="110">
        <v>23532653</v>
      </c>
      <c r="B453" s="39" t="e">
        <f>VLOOKUP(A453,[1]BASE!$A:$A,1,0)</f>
        <v>#N/A</v>
      </c>
      <c r="C453" s="39" t="e">
        <f>VLOOKUP(A453,'INGRESO DIARIO'!A:A,1,0)</f>
        <v>#N/A</v>
      </c>
      <c r="D453" s="1" t="s">
        <v>515</v>
      </c>
      <c r="E453" s="1" t="s">
        <v>19</v>
      </c>
      <c r="F453" s="41">
        <v>45905.653379629628</v>
      </c>
      <c r="G453" s="41">
        <v>45905.653449074074</v>
      </c>
      <c r="H453" s="1">
        <v>98517162</v>
      </c>
      <c r="I453" s="1" t="s">
        <v>516</v>
      </c>
      <c r="J453" s="1" t="s">
        <v>562</v>
      </c>
      <c r="K453" s="1" t="s">
        <v>15</v>
      </c>
      <c r="L453" s="1" t="s">
        <v>518</v>
      </c>
      <c r="M453" s="1" t="s">
        <v>18</v>
      </c>
      <c r="N453" s="1" t="s">
        <v>22</v>
      </c>
      <c r="O453" s="1"/>
      <c r="P453" s="1" t="s">
        <v>17</v>
      </c>
      <c r="Q453" s="43">
        <v>45912</v>
      </c>
      <c r="R453" s="1"/>
      <c r="S453" s="1" t="s">
        <v>23</v>
      </c>
      <c r="T453" s="1" t="s">
        <v>2938</v>
      </c>
      <c r="U453" s="1" t="s">
        <v>17</v>
      </c>
      <c r="V453" s="1" t="s">
        <v>475</v>
      </c>
      <c r="W453" s="46">
        <f t="shared" si="70"/>
        <v>45913.653449074074</v>
      </c>
      <c r="X453" s="47">
        <f t="shared" si="71"/>
        <v>8</v>
      </c>
      <c r="Y453" s="47">
        <f t="shared" ca="1" si="72"/>
        <v>36.34655092592584</v>
      </c>
      <c r="Z453" s="47">
        <f t="shared" ca="1" si="73"/>
        <v>26</v>
      </c>
      <c r="AA453" s="47">
        <f t="shared" ca="1" si="74"/>
        <v>10.34655092592584</v>
      </c>
      <c r="AB453" s="47">
        <f t="shared" ca="1" si="75"/>
        <v>26</v>
      </c>
      <c r="AC453" s="47">
        <f t="shared" ca="1" si="76"/>
        <v>18</v>
      </c>
      <c r="AD453" s="48">
        <f t="shared" ca="1" si="77"/>
        <v>-26.34655092592584</v>
      </c>
      <c r="AE453" s="42" t="str">
        <f t="shared" ca="1" si="69"/>
        <v>VENCIDO</v>
      </c>
    </row>
    <row r="454" spans="1:31" customFormat="1" ht="15" x14ac:dyDescent="0.25">
      <c r="A454" s="110">
        <v>23532691</v>
      </c>
      <c r="B454" s="39" t="e">
        <f>VLOOKUP(A454,[1]BASE!$A:$A,1,0)</f>
        <v>#N/A</v>
      </c>
      <c r="C454" s="39" t="e">
        <f>VLOOKUP(A454,'INGRESO DIARIO'!A:A,1,0)</f>
        <v>#N/A</v>
      </c>
      <c r="D454" s="1" t="s">
        <v>519</v>
      </c>
      <c r="E454" s="1" t="s">
        <v>19</v>
      </c>
      <c r="F454" s="41">
        <v>45905.674537037034</v>
      </c>
      <c r="G454" s="41">
        <v>45905.67459490741</v>
      </c>
      <c r="H454" s="1">
        <v>98517162</v>
      </c>
      <c r="I454" s="1" t="s">
        <v>516</v>
      </c>
      <c r="J454" s="1" t="s">
        <v>562</v>
      </c>
      <c r="K454" s="1" t="s">
        <v>15</v>
      </c>
      <c r="L454" s="1" t="s">
        <v>520</v>
      </c>
      <c r="M454" s="1" t="s">
        <v>18</v>
      </c>
      <c r="N454" s="1" t="s">
        <v>22</v>
      </c>
      <c r="O454" s="1"/>
      <c r="P454" s="1" t="s">
        <v>17</v>
      </c>
      <c r="Q454" s="43">
        <v>45912</v>
      </c>
      <c r="R454" s="1"/>
      <c r="S454" s="1" t="s">
        <v>23</v>
      </c>
      <c r="T454" s="1" t="s">
        <v>2938</v>
      </c>
      <c r="U454" s="1" t="s">
        <v>17</v>
      </c>
      <c r="V454" s="1" t="s">
        <v>475</v>
      </c>
      <c r="W454" s="46">
        <f t="shared" si="70"/>
        <v>45913.67459490741</v>
      </c>
      <c r="X454" s="47">
        <f t="shared" si="71"/>
        <v>8</v>
      </c>
      <c r="Y454" s="47">
        <f t="shared" ca="1" si="72"/>
        <v>36.32540509258979</v>
      </c>
      <c r="Z454" s="47">
        <f t="shared" ca="1" si="73"/>
        <v>26</v>
      </c>
      <c r="AA454" s="47">
        <f t="shared" ca="1" si="74"/>
        <v>10.32540509258979</v>
      </c>
      <c r="AB454" s="47">
        <f t="shared" ca="1" si="75"/>
        <v>26</v>
      </c>
      <c r="AC454" s="47">
        <f t="shared" ca="1" si="76"/>
        <v>18</v>
      </c>
      <c r="AD454" s="48">
        <f t="shared" ca="1" si="77"/>
        <v>-26.32540509258979</v>
      </c>
      <c r="AE454" s="42" t="str">
        <f t="shared" ca="1" si="69"/>
        <v>VENCIDO</v>
      </c>
    </row>
    <row r="455" spans="1:31" customFormat="1" ht="15" x14ac:dyDescent="0.25">
      <c r="A455" s="110">
        <v>23149498</v>
      </c>
      <c r="B455" s="39" t="e">
        <f>VLOOKUP(A455,[1]BASE!$A:$A,1,0)</f>
        <v>#N/A</v>
      </c>
      <c r="C455" s="39" t="e">
        <f>VLOOKUP(A455,'INGRESO DIARIO'!A:A,1,0)</f>
        <v>#N/A</v>
      </c>
      <c r="D455" s="1" t="s">
        <v>1193</v>
      </c>
      <c r="E455" s="1" t="s">
        <v>409</v>
      </c>
      <c r="F455" s="41">
        <v>45478.454768518517</v>
      </c>
      <c r="G455" s="41">
        <v>45911.504351851851</v>
      </c>
      <c r="H455" s="1">
        <v>1045080467</v>
      </c>
      <c r="I455" s="1" t="s">
        <v>1194</v>
      </c>
      <c r="J455" s="1" t="s">
        <v>1229</v>
      </c>
      <c r="K455" s="1" t="s">
        <v>15</v>
      </c>
      <c r="L455" s="1" t="s">
        <v>1195</v>
      </c>
      <c r="M455" s="1" t="s">
        <v>18</v>
      </c>
      <c r="N455" s="1" t="s">
        <v>26</v>
      </c>
      <c r="O455" s="1"/>
      <c r="P455" s="1" t="s">
        <v>17</v>
      </c>
      <c r="Q455" s="43">
        <v>45912</v>
      </c>
      <c r="R455" s="1"/>
      <c r="S455" s="1" t="s">
        <v>23</v>
      </c>
      <c r="T455" s="1" t="s">
        <v>2945</v>
      </c>
      <c r="U455" s="1" t="s">
        <v>17</v>
      </c>
      <c r="V455" s="1" t="s">
        <v>17</v>
      </c>
      <c r="W455" s="46">
        <f t="shared" si="70"/>
        <v>45919.504351851851</v>
      </c>
      <c r="X455" s="47">
        <f t="shared" si="71"/>
        <v>8</v>
      </c>
      <c r="Y455" s="47">
        <f t="shared" ca="1" si="72"/>
        <v>30.495648148149485</v>
      </c>
      <c r="Z455" s="47">
        <f t="shared" ca="1" si="73"/>
        <v>22</v>
      </c>
      <c r="AA455" s="47">
        <f t="shared" ca="1" si="74"/>
        <v>8.4956481481494848</v>
      </c>
      <c r="AB455" s="47">
        <f t="shared" ca="1" si="75"/>
        <v>22</v>
      </c>
      <c r="AC455" s="47">
        <f t="shared" ca="1" si="76"/>
        <v>14</v>
      </c>
      <c r="AD455" s="48">
        <f t="shared" ca="1" si="77"/>
        <v>-20.495648148149485</v>
      </c>
      <c r="AE455" s="42" t="str">
        <f t="shared" ca="1" si="69"/>
        <v>VENCIDO</v>
      </c>
    </row>
    <row r="456" spans="1:31" customFormat="1" ht="15" x14ac:dyDescent="0.25">
      <c r="A456" s="110">
        <v>23532113</v>
      </c>
      <c r="B456" s="39" t="e">
        <f>VLOOKUP(A456,[1]BASE!$A:$A,1,0)</f>
        <v>#N/A</v>
      </c>
      <c r="C456" s="39" t="e">
        <f>VLOOKUP(A456,'INGRESO DIARIO'!A:A,1,0)</f>
        <v>#N/A</v>
      </c>
      <c r="D456" s="40" t="s">
        <v>576</v>
      </c>
      <c r="E456" s="1" t="s">
        <v>19</v>
      </c>
      <c r="F456" s="41">
        <v>45905.325879629629</v>
      </c>
      <c r="G456" s="41">
        <v>45905.646689814814</v>
      </c>
      <c r="H456" s="1">
        <v>98556530</v>
      </c>
      <c r="I456" s="1" t="s">
        <v>489</v>
      </c>
      <c r="J456" s="1" t="s">
        <v>549</v>
      </c>
      <c r="K456" s="1" t="s">
        <v>15</v>
      </c>
      <c r="L456" s="1" t="s">
        <v>490</v>
      </c>
      <c r="M456" s="1" t="s">
        <v>16</v>
      </c>
      <c r="N456" s="1" t="s">
        <v>20</v>
      </c>
      <c r="O456" s="1"/>
      <c r="P456" s="1" t="s">
        <v>17</v>
      </c>
      <c r="Q456" s="43">
        <v>45912</v>
      </c>
      <c r="R456" s="1"/>
      <c r="S456" s="1" t="s">
        <v>23</v>
      </c>
      <c r="T456" s="1" t="s">
        <v>3206</v>
      </c>
      <c r="U456" s="1" t="s">
        <v>17</v>
      </c>
      <c r="V456" s="1" t="s">
        <v>475</v>
      </c>
      <c r="W456" s="46">
        <f t="shared" si="70"/>
        <v>45909.646689814814</v>
      </c>
      <c r="X456" s="47">
        <f t="shared" si="71"/>
        <v>4</v>
      </c>
      <c r="Y456" s="47">
        <f t="shared" ca="1" si="72"/>
        <v>36.353310185186274</v>
      </c>
      <c r="Z456" s="47">
        <f t="shared" ca="1" si="73"/>
        <v>26</v>
      </c>
      <c r="AA456" s="47">
        <f t="shared" ca="1" si="74"/>
        <v>10.353310185186274</v>
      </c>
      <c r="AB456" s="47">
        <f t="shared" ca="1" si="75"/>
        <v>26</v>
      </c>
      <c r="AC456" s="47">
        <f t="shared" ca="1" si="76"/>
        <v>22</v>
      </c>
      <c r="AD456" s="48">
        <f t="shared" ca="1" si="77"/>
        <v>-30.353310185186274</v>
      </c>
      <c r="AE456" s="42" t="str">
        <f t="shared" ca="1" si="69"/>
        <v>VENCIDO</v>
      </c>
    </row>
    <row r="457" spans="1:31" customFormat="1" ht="15" x14ac:dyDescent="0.25">
      <c r="A457" s="110">
        <v>23533879</v>
      </c>
      <c r="B457" s="39" t="e">
        <f>VLOOKUP(A457,[1]BASE!$A:$A,1,0)</f>
        <v>#N/A</v>
      </c>
      <c r="C457" s="39" t="e">
        <f>VLOOKUP(A457,'INGRESO DIARIO'!A:A,1,0)</f>
        <v>#N/A</v>
      </c>
      <c r="D457" s="40" t="s">
        <v>907</v>
      </c>
      <c r="E457" s="1" t="s">
        <v>19</v>
      </c>
      <c r="F457" s="41">
        <v>45908.616249999999</v>
      </c>
      <c r="G457" s="41">
        <v>45908.616284722222</v>
      </c>
      <c r="H457" s="1">
        <v>21379867</v>
      </c>
      <c r="I457" s="1" t="s">
        <v>779</v>
      </c>
      <c r="J457" s="1" t="s">
        <v>871</v>
      </c>
      <c r="K457" s="1" t="s">
        <v>15</v>
      </c>
      <c r="L457" s="1" t="s">
        <v>780</v>
      </c>
      <c r="M457" s="1" t="s">
        <v>16</v>
      </c>
      <c r="N457" s="1" t="s">
        <v>22</v>
      </c>
      <c r="O457" s="1"/>
      <c r="P457" s="1" t="s">
        <v>17</v>
      </c>
      <c r="Q457" s="43">
        <v>45912</v>
      </c>
      <c r="R457" s="1"/>
      <c r="S457" s="1" t="s">
        <v>23</v>
      </c>
      <c r="T457" s="1" t="s">
        <v>2936</v>
      </c>
      <c r="U457" s="1" t="s">
        <v>17</v>
      </c>
      <c r="V457" s="1" t="s">
        <v>475</v>
      </c>
      <c r="W457" s="46">
        <f t="shared" si="70"/>
        <v>45912.616284722222</v>
      </c>
      <c r="X457" s="47">
        <f t="shared" si="71"/>
        <v>4</v>
      </c>
      <c r="Y457" s="47">
        <f t="shared" ca="1" si="72"/>
        <v>33.38371527777781</v>
      </c>
      <c r="Z457" s="47">
        <f t="shared" ca="1" si="73"/>
        <v>25</v>
      </c>
      <c r="AA457" s="47">
        <f t="shared" ca="1" si="74"/>
        <v>8.3837152777778101</v>
      </c>
      <c r="AB457" s="47">
        <f t="shared" ca="1" si="75"/>
        <v>25</v>
      </c>
      <c r="AC457" s="47">
        <f t="shared" ca="1" si="76"/>
        <v>21</v>
      </c>
      <c r="AD457" s="48">
        <f t="shared" ca="1" si="77"/>
        <v>-27.38371527777781</v>
      </c>
      <c r="AE457" s="42" t="str">
        <f t="shared" ca="1" si="69"/>
        <v>VENCIDO</v>
      </c>
    </row>
    <row r="458" spans="1:31" customFormat="1" ht="15" x14ac:dyDescent="0.25">
      <c r="A458" s="110">
        <v>23534800</v>
      </c>
      <c r="B458" s="39" t="e">
        <f>VLOOKUP(A458,[1]BASE!$A:$A,1,0)</f>
        <v>#N/A</v>
      </c>
      <c r="C458" s="39" t="e">
        <f>VLOOKUP(A458,'INGRESO DIARIO'!A:A,1,0)</f>
        <v>#N/A</v>
      </c>
      <c r="D458" s="40" t="s">
        <v>923</v>
      </c>
      <c r="E458" s="1" t="s">
        <v>19</v>
      </c>
      <c r="F458" s="41">
        <v>45909.512777777774</v>
      </c>
      <c r="G458" s="41">
        <v>45909.512800925928</v>
      </c>
      <c r="H458" s="1">
        <v>42686219</v>
      </c>
      <c r="I458" s="1" t="s">
        <v>812</v>
      </c>
      <c r="J458" s="1" t="s">
        <v>886</v>
      </c>
      <c r="K458" s="1" t="s">
        <v>15</v>
      </c>
      <c r="L458" s="1" t="s">
        <v>813</v>
      </c>
      <c r="M458" s="1" t="s">
        <v>16</v>
      </c>
      <c r="N458" s="1" t="s">
        <v>22</v>
      </c>
      <c r="O458" s="1"/>
      <c r="P458" s="1" t="s">
        <v>17</v>
      </c>
      <c r="Q458" s="43">
        <v>45912</v>
      </c>
      <c r="R458" s="1"/>
      <c r="S458" s="1" t="s">
        <v>23</v>
      </c>
      <c r="T458" s="1" t="s">
        <v>2950</v>
      </c>
      <c r="U458" s="1" t="s">
        <v>17</v>
      </c>
      <c r="V458" s="1" t="s">
        <v>17</v>
      </c>
      <c r="W458" s="46">
        <f t="shared" si="70"/>
        <v>45913.512800925928</v>
      </c>
      <c r="X458" s="47">
        <f t="shared" si="71"/>
        <v>4</v>
      </c>
      <c r="Y458" s="47">
        <f t="shared" ca="1" si="72"/>
        <v>32.487199074072123</v>
      </c>
      <c r="Z458" s="47">
        <f t="shared" ca="1" si="73"/>
        <v>24</v>
      </c>
      <c r="AA458" s="47">
        <f t="shared" ca="1" si="74"/>
        <v>8.487199074072123</v>
      </c>
      <c r="AB458" s="47">
        <f t="shared" ca="1" si="75"/>
        <v>24</v>
      </c>
      <c r="AC458" s="47">
        <f t="shared" ca="1" si="76"/>
        <v>20</v>
      </c>
      <c r="AD458" s="48">
        <f t="shared" ca="1" si="77"/>
        <v>-26.487199074072123</v>
      </c>
      <c r="AE458" s="42" t="str">
        <f t="shared" ca="1" si="69"/>
        <v>VENCIDO</v>
      </c>
    </row>
    <row r="459" spans="1:31" customFormat="1" ht="15" x14ac:dyDescent="0.25">
      <c r="A459" s="110">
        <v>23535820</v>
      </c>
      <c r="B459" s="39" t="e">
        <f>VLOOKUP(A459,[1]BASE!$A:$A,1,0)</f>
        <v>#N/A</v>
      </c>
      <c r="C459" s="39" t="e">
        <f>VLOOKUP(A459,'INGRESO DIARIO'!A:A,1,0)</f>
        <v>#N/A</v>
      </c>
      <c r="D459" s="40" t="s">
        <v>1090</v>
      </c>
      <c r="E459" s="1" t="s">
        <v>19</v>
      </c>
      <c r="F459" s="41">
        <v>45910.535243055558</v>
      </c>
      <c r="G459" s="41">
        <v>45910.535277777781</v>
      </c>
      <c r="H459" s="1">
        <v>71711290</v>
      </c>
      <c r="I459" s="1" t="s">
        <v>998</v>
      </c>
      <c r="J459" s="1" t="s">
        <v>1060</v>
      </c>
      <c r="K459" s="1" t="s">
        <v>15</v>
      </c>
      <c r="L459" s="1" t="s">
        <v>999</v>
      </c>
      <c r="M459" s="1" t="s">
        <v>16</v>
      </c>
      <c r="N459" s="1" t="s">
        <v>20</v>
      </c>
      <c r="O459" s="1"/>
      <c r="P459" s="1" t="s">
        <v>17</v>
      </c>
      <c r="Q459" s="43">
        <v>45912</v>
      </c>
      <c r="R459" s="1"/>
      <c r="S459" s="1" t="s">
        <v>23</v>
      </c>
      <c r="T459" s="1" t="s">
        <v>3207</v>
      </c>
      <c r="U459" s="1"/>
      <c r="V459" s="1"/>
      <c r="W459" s="46">
        <f t="shared" si="70"/>
        <v>45914.535277777781</v>
      </c>
      <c r="X459" s="47">
        <f t="shared" si="71"/>
        <v>4</v>
      </c>
      <c r="Y459" s="47">
        <f t="shared" ca="1" si="72"/>
        <v>31.46472222221928</v>
      </c>
      <c r="Z459" s="47">
        <f t="shared" ca="1" si="73"/>
        <v>23</v>
      </c>
      <c r="AA459" s="47">
        <f t="shared" ca="1" si="74"/>
        <v>8.4647222222192795</v>
      </c>
      <c r="AB459" s="47">
        <f t="shared" ca="1" si="75"/>
        <v>23</v>
      </c>
      <c r="AC459" s="47">
        <f t="shared" ca="1" si="76"/>
        <v>19</v>
      </c>
      <c r="AD459" s="48">
        <f t="shared" ca="1" si="77"/>
        <v>-25.46472222221928</v>
      </c>
      <c r="AE459" s="42" t="str">
        <f t="shared" ref="AE459:AE522" ca="1" si="78">IF(S459&lt;&gt;"OK",IF(AC459&gt;=0,"VENCIDO",IF(AND(AC459&lt;0,AC459&gt;=-2.1),"ALERTA","A TIEMPO")),"EJECUTADO")</f>
        <v>VENCIDO</v>
      </c>
    </row>
    <row r="460" spans="1:31" customFormat="1" ht="15" x14ac:dyDescent="0.25">
      <c r="A460" s="110">
        <v>23536196</v>
      </c>
      <c r="B460" s="39" t="e">
        <f>VLOOKUP(A460,[1]BASE!$A:$A,1,0)</f>
        <v>#N/A</v>
      </c>
      <c r="C460" s="39" t="e">
        <f>VLOOKUP(A460,'INGRESO DIARIO'!A:A,1,0)</f>
        <v>#N/A</v>
      </c>
      <c r="D460" s="40" t="s">
        <v>1235</v>
      </c>
      <c r="E460" s="1" t="s">
        <v>19</v>
      </c>
      <c r="F460" s="41">
        <v>45910.809236111112</v>
      </c>
      <c r="G460" s="41">
        <v>45910.809282407405</v>
      </c>
      <c r="H460" s="1">
        <v>39405792</v>
      </c>
      <c r="I460" s="1" t="s">
        <v>1130</v>
      </c>
      <c r="J460" s="1" t="s">
        <v>1206</v>
      </c>
      <c r="K460" s="1" t="s">
        <v>15</v>
      </c>
      <c r="L460" s="1" t="s">
        <v>17</v>
      </c>
      <c r="M460" s="1" t="s">
        <v>16</v>
      </c>
      <c r="N460" s="1" t="s">
        <v>20</v>
      </c>
      <c r="O460" s="1"/>
      <c r="P460" s="1" t="s">
        <v>17</v>
      </c>
      <c r="Q460" s="43">
        <v>45912</v>
      </c>
      <c r="R460" s="1"/>
      <c r="S460" s="1" t="s">
        <v>23</v>
      </c>
      <c r="T460" s="1" t="s">
        <v>2942</v>
      </c>
      <c r="U460" s="1" t="s">
        <v>17</v>
      </c>
      <c r="V460" s="1" t="s">
        <v>475</v>
      </c>
      <c r="W460" s="46">
        <f t="shared" si="70"/>
        <v>45914.809282407405</v>
      </c>
      <c r="X460" s="47">
        <f t="shared" si="71"/>
        <v>4</v>
      </c>
      <c r="Y460" s="47">
        <f t="shared" ca="1" si="72"/>
        <v>31.19071759259532</v>
      </c>
      <c r="Z460" s="47">
        <f t="shared" ca="1" si="73"/>
        <v>23</v>
      </c>
      <c r="AA460" s="47">
        <f t="shared" ca="1" si="74"/>
        <v>8.1907175925953197</v>
      </c>
      <c r="AB460" s="47">
        <f t="shared" ca="1" si="75"/>
        <v>23</v>
      </c>
      <c r="AC460" s="47">
        <f t="shared" ca="1" si="76"/>
        <v>19</v>
      </c>
      <c r="AD460" s="48">
        <f t="shared" ca="1" si="77"/>
        <v>-25.19071759259532</v>
      </c>
      <c r="AE460" s="42" t="str">
        <f t="shared" ca="1" si="78"/>
        <v>VENCIDO</v>
      </c>
    </row>
    <row r="461" spans="1:31" customFormat="1" ht="15" x14ac:dyDescent="0.25">
      <c r="A461" s="110">
        <v>23510872</v>
      </c>
      <c r="B461" s="39" t="e">
        <f>VLOOKUP(A461,[1]BASE!$A:$A,1,0)</f>
        <v>#N/A</v>
      </c>
      <c r="C461" s="39" t="e">
        <f>VLOOKUP(A461,'INGRESO DIARIO'!A:A,1,0)</f>
        <v>#N/A</v>
      </c>
      <c r="D461" s="40" t="s">
        <v>1236</v>
      </c>
      <c r="E461" s="1" t="s">
        <v>19</v>
      </c>
      <c r="F461" s="41">
        <v>45881.437280092592</v>
      </c>
      <c r="G461" s="41">
        <v>45910.793240740742</v>
      </c>
      <c r="H461" s="1">
        <v>1036653661</v>
      </c>
      <c r="I461" s="1" t="s">
        <v>1131</v>
      </c>
      <c r="J461" s="1" t="s">
        <v>1207</v>
      </c>
      <c r="K461" s="1" t="s">
        <v>15</v>
      </c>
      <c r="L461" s="1" t="s">
        <v>1132</v>
      </c>
      <c r="M461" s="1" t="s">
        <v>16</v>
      </c>
      <c r="N461" s="1" t="s">
        <v>20</v>
      </c>
      <c r="O461" s="1"/>
      <c r="P461" s="1" t="s">
        <v>17</v>
      </c>
      <c r="Q461" s="43">
        <v>45912</v>
      </c>
      <c r="R461" s="1"/>
      <c r="S461" s="1" t="s">
        <v>23</v>
      </c>
      <c r="T461" s="1" t="s">
        <v>2941</v>
      </c>
      <c r="U461" s="1" t="s">
        <v>17</v>
      </c>
      <c r="V461" s="1" t="s">
        <v>17</v>
      </c>
      <c r="W461" s="46">
        <f t="shared" si="70"/>
        <v>45914.793240740742</v>
      </c>
      <c r="X461" s="47">
        <f t="shared" si="71"/>
        <v>4</v>
      </c>
      <c r="Y461" s="47">
        <f t="shared" ca="1" si="72"/>
        <v>31.206759259257524</v>
      </c>
      <c r="Z461" s="47">
        <f t="shared" ca="1" si="73"/>
        <v>23</v>
      </c>
      <c r="AA461" s="47">
        <f t="shared" ca="1" si="74"/>
        <v>8.2067592592575238</v>
      </c>
      <c r="AB461" s="47">
        <f t="shared" ca="1" si="75"/>
        <v>23</v>
      </c>
      <c r="AC461" s="47">
        <f t="shared" ca="1" si="76"/>
        <v>19</v>
      </c>
      <c r="AD461" s="48">
        <f t="shared" ca="1" si="77"/>
        <v>-25.206759259257524</v>
      </c>
      <c r="AE461" s="42" t="str">
        <f t="shared" ca="1" si="78"/>
        <v>VENCIDO</v>
      </c>
    </row>
    <row r="462" spans="1:31" customFormat="1" ht="15" x14ac:dyDescent="0.25">
      <c r="A462" s="110">
        <v>23536948</v>
      </c>
      <c r="B462" s="39" t="e">
        <f>VLOOKUP(A462,[1]BASE!$A:$A,1,0)</f>
        <v>#N/A</v>
      </c>
      <c r="C462" s="39" t="e">
        <f>VLOOKUP(A462,'INGRESO DIARIO'!A:A,1,0)</f>
        <v>#N/A</v>
      </c>
      <c r="D462" s="40" t="s">
        <v>1239</v>
      </c>
      <c r="E462" s="1" t="s">
        <v>19</v>
      </c>
      <c r="F462" s="41">
        <v>45911.4846875</v>
      </c>
      <c r="G462" s="41">
        <v>45911.484722222223</v>
      </c>
      <c r="H462" s="1">
        <v>32142374</v>
      </c>
      <c r="I462" s="1" t="s">
        <v>1139</v>
      </c>
      <c r="J462" s="1" t="s">
        <v>1211</v>
      </c>
      <c r="K462" s="1" t="s">
        <v>15</v>
      </c>
      <c r="L462" s="1" t="s">
        <v>1140</v>
      </c>
      <c r="M462" s="1" t="s">
        <v>16</v>
      </c>
      <c r="N462" s="1" t="s">
        <v>20</v>
      </c>
      <c r="O462" s="1"/>
      <c r="P462" s="1" t="s">
        <v>17</v>
      </c>
      <c r="Q462" s="43">
        <v>45912</v>
      </c>
      <c r="R462" s="1"/>
      <c r="S462" s="1" t="s">
        <v>23</v>
      </c>
      <c r="T462" s="1" t="s">
        <v>2943</v>
      </c>
      <c r="U462" s="1" t="s">
        <v>17</v>
      </c>
      <c r="V462" s="1" t="s">
        <v>17</v>
      </c>
      <c r="W462" s="46">
        <f t="shared" si="70"/>
        <v>45915.484722222223</v>
      </c>
      <c r="X462" s="47">
        <f t="shared" si="71"/>
        <v>4</v>
      </c>
      <c r="Y462" s="47">
        <f t="shared" ca="1" si="72"/>
        <v>30.515277777776646</v>
      </c>
      <c r="Z462" s="47">
        <f t="shared" ca="1" si="73"/>
        <v>22</v>
      </c>
      <c r="AA462" s="47">
        <f t="shared" ca="1" si="74"/>
        <v>8.515277777776646</v>
      </c>
      <c r="AB462" s="47">
        <f t="shared" ca="1" si="75"/>
        <v>22</v>
      </c>
      <c r="AC462" s="47">
        <f t="shared" ca="1" si="76"/>
        <v>18</v>
      </c>
      <c r="AD462" s="48">
        <f t="shared" ca="1" si="77"/>
        <v>-24.515277777776646</v>
      </c>
      <c r="AE462" s="42" t="str">
        <f t="shared" ca="1" si="78"/>
        <v>VENCIDO</v>
      </c>
    </row>
    <row r="463" spans="1:31" customFormat="1" ht="15" x14ac:dyDescent="0.25">
      <c r="A463" s="110">
        <v>23536200</v>
      </c>
      <c r="B463" s="39" t="e">
        <f>VLOOKUP(A463,[1]BASE!$A:$A,1,0)</f>
        <v>#N/A</v>
      </c>
      <c r="C463" s="39" t="e">
        <f>VLOOKUP(A463,'INGRESO DIARIO'!A:A,1,0)</f>
        <v>#N/A</v>
      </c>
      <c r="D463" s="40" t="s">
        <v>1246</v>
      </c>
      <c r="E463" s="1" t="s">
        <v>19</v>
      </c>
      <c r="F463" s="41">
        <v>45910.824606481481</v>
      </c>
      <c r="G463" s="41">
        <v>45910.824652777781</v>
      </c>
      <c r="H463" s="1">
        <v>13499594</v>
      </c>
      <c r="I463" s="1" t="s">
        <v>1155</v>
      </c>
      <c r="J463" s="1" t="s">
        <v>1219</v>
      </c>
      <c r="K463" s="1" t="s">
        <v>15</v>
      </c>
      <c r="L463" s="1" t="s">
        <v>1156</v>
      </c>
      <c r="M463" s="1" t="s">
        <v>16</v>
      </c>
      <c r="N463" s="1" t="s">
        <v>22</v>
      </c>
      <c r="O463" s="1"/>
      <c r="P463" s="1" t="s">
        <v>17</v>
      </c>
      <c r="Q463" s="43">
        <v>45912</v>
      </c>
      <c r="R463" s="1"/>
      <c r="S463" s="1" t="s">
        <v>23</v>
      </c>
      <c r="T463" s="1" t="s">
        <v>2951</v>
      </c>
      <c r="U463" s="1" t="s">
        <v>17</v>
      </c>
      <c r="V463" s="1" t="s">
        <v>475</v>
      </c>
      <c r="W463" s="46">
        <f t="shared" si="70"/>
        <v>45914.824652777781</v>
      </c>
      <c r="X463" s="47">
        <f t="shared" si="71"/>
        <v>4</v>
      </c>
      <c r="Y463" s="47">
        <f t="shared" ca="1" si="72"/>
        <v>31.175347222218988</v>
      </c>
      <c r="Z463" s="47">
        <f t="shared" ca="1" si="73"/>
        <v>23</v>
      </c>
      <c r="AA463" s="47">
        <f t="shared" ca="1" si="74"/>
        <v>8.1753472222189885</v>
      </c>
      <c r="AB463" s="47">
        <f t="shared" ca="1" si="75"/>
        <v>23</v>
      </c>
      <c r="AC463" s="47">
        <f t="shared" ca="1" si="76"/>
        <v>19</v>
      </c>
      <c r="AD463" s="48">
        <f t="shared" ca="1" si="77"/>
        <v>-25.175347222218988</v>
      </c>
      <c r="AE463" s="42" t="str">
        <f t="shared" ca="1" si="78"/>
        <v>VENCIDO</v>
      </c>
    </row>
    <row r="464" spans="1:31" customFormat="1" ht="15" x14ac:dyDescent="0.25">
      <c r="A464" s="110">
        <v>23462271</v>
      </c>
      <c r="B464" s="39" t="e">
        <f>VLOOKUP(A464,[1]BASE!$A:$A,1,0)</f>
        <v>#N/A</v>
      </c>
      <c r="C464" s="39" t="e">
        <f>VLOOKUP(A464,'INGRESO DIARIO'!A:A,1,0)</f>
        <v>#N/A</v>
      </c>
      <c r="D464" s="40" t="s">
        <v>1252</v>
      </c>
      <c r="E464" s="1" t="s">
        <v>19</v>
      </c>
      <c r="F464" s="41">
        <v>45819.468495370369</v>
      </c>
      <c r="G464" s="41">
        <v>45911.587696759256</v>
      </c>
      <c r="H464" s="1">
        <v>11807819</v>
      </c>
      <c r="I464" s="1" t="s">
        <v>1201</v>
      </c>
      <c r="J464" s="1" t="s">
        <v>1231</v>
      </c>
      <c r="K464" s="1" t="s">
        <v>15</v>
      </c>
      <c r="L464" s="1" t="s">
        <v>1202</v>
      </c>
      <c r="M464" s="1" t="s">
        <v>16</v>
      </c>
      <c r="N464" s="1" t="s">
        <v>20</v>
      </c>
      <c r="O464" s="1"/>
      <c r="P464" s="1" t="s">
        <v>17</v>
      </c>
      <c r="Q464" s="43">
        <v>45912</v>
      </c>
      <c r="R464" s="1"/>
      <c r="S464" s="1" t="s">
        <v>23</v>
      </c>
      <c r="T464" s="1" t="s">
        <v>3209</v>
      </c>
      <c r="U464" s="1" t="s">
        <v>17</v>
      </c>
      <c r="V464" s="1" t="s">
        <v>17</v>
      </c>
      <c r="W464" s="46">
        <f t="shared" si="70"/>
        <v>45915.587696759256</v>
      </c>
      <c r="X464" s="47">
        <f t="shared" si="71"/>
        <v>4</v>
      </c>
      <c r="Y464" s="47">
        <f t="shared" ca="1" si="72"/>
        <v>30.412303240744222</v>
      </c>
      <c r="Z464" s="47">
        <f t="shared" ca="1" si="73"/>
        <v>22</v>
      </c>
      <c r="AA464" s="47">
        <f t="shared" ca="1" si="74"/>
        <v>8.4123032407442224</v>
      </c>
      <c r="AB464" s="47">
        <f t="shared" ca="1" si="75"/>
        <v>22</v>
      </c>
      <c r="AC464" s="47">
        <f t="shared" ca="1" si="76"/>
        <v>18</v>
      </c>
      <c r="AD464" s="48">
        <f t="shared" ca="1" si="77"/>
        <v>-24.412303240744222</v>
      </c>
      <c r="AE464" s="42" t="str">
        <f t="shared" ca="1" si="78"/>
        <v>VENCIDO</v>
      </c>
    </row>
    <row r="465" spans="1:31" customFormat="1" ht="15" x14ac:dyDescent="0.25">
      <c r="A465" s="110">
        <v>23529383</v>
      </c>
      <c r="B465" s="39" t="e">
        <f>VLOOKUP(A465,[1]BASE!$A:$A,1,0)</f>
        <v>#N/A</v>
      </c>
      <c r="C465" s="39" t="e">
        <f>VLOOKUP(A465,'INGRESO DIARIO'!A:A,1,0)</f>
        <v>#N/A</v>
      </c>
      <c r="D465" s="40" t="s">
        <v>208</v>
      </c>
      <c r="E465" s="1" t="s">
        <v>19</v>
      </c>
      <c r="F465" s="41">
        <v>45902.682858796295</v>
      </c>
      <c r="G465" s="41">
        <v>45902.682905092595</v>
      </c>
      <c r="H465" s="1">
        <v>42800196</v>
      </c>
      <c r="I465" s="1" t="s">
        <v>209</v>
      </c>
      <c r="J465" s="1" t="s">
        <v>331</v>
      </c>
      <c r="K465" s="1" t="s">
        <v>15</v>
      </c>
      <c r="L465" s="1" t="s">
        <v>210</v>
      </c>
      <c r="M465" s="1" t="s">
        <v>18</v>
      </c>
      <c r="N465" s="1" t="str">
        <f>VLOOKUP(A465,[2]Hoja2!A:G,7,0)</f>
        <v>SUR-S.PRADO</v>
      </c>
      <c r="O465" s="1"/>
      <c r="P465" s="1" t="s">
        <v>25</v>
      </c>
      <c r="Q465" s="43">
        <v>45912</v>
      </c>
      <c r="R465" s="1"/>
      <c r="S465" s="1" t="s">
        <v>753</v>
      </c>
      <c r="T465" s="1" t="s">
        <v>211</v>
      </c>
      <c r="U465" s="1"/>
      <c r="V465" s="1"/>
      <c r="W465" s="46">
        <f t="shared" si="70"/>
        <v>45910.682905092595</v>
      </c>
      <c r="X465" s="47">
        <f t="shared" si="71"/>
        <v>8</v>
      </c>
      <c r="Y465" s="47">
        <f t="shared" ca="1" si="72"/>
        <v>39.31709490740468</v>
      </c>
      <c r="Z465" s="47">
        <f t="shared" ca="1" si="73"/>
        <v>29</v>
      </c>
      <c r="AA465" s="47">
        <f t="shared" ca="1" si="74"/>
        <v>10.31709490740468</v>
      </c>
      <c r="AB465" s="47">
        <f t="shared" ca="1" si="75"/>
        <v>29</v>
      </c>
      <c r="AC465" s="47">
        <f t="shared" ca="1" si="76"/>
        <v>21</v>
      </c>
      <c r="AD465" s="48">
        <f t="shared" ca="1" si="77"/>
        <v>-29.31709490740468</v>
      </c>
      <c r="AE465" s="42" t="str">
        <f t="shared" si="78"/>
        <v>EJECUTADO</v>
      </c>
    </row>
    <row r="466" spans="1:31" customFormat="1" ht="15" x14ac:dyDescent="0.25">
      <c r="A466" s="110">
        <v>23535164</v>
      </c>
      <c r="B466" s="39" t="e">
        <f>VLOOKUP(A466,[1]BASE!$A:$A,1,0)</f>
        <v>#N/A</v>
      </c>
      <c r="C466" s="39" t="e">
        <f>VLOOKUP(A466,'INGRESO DIARIO'!A:A,1,0)</f>
        <v>#N/A</v>
      </c>
      <c r="D466" s="40" t="s">
        <v>1078</v>
      </c>
      <c r="E466" s="1" t="s">
        <v>19</v>
      </c>
      <c r="F466" s="41">
        <v>45909.711400462962</v>
      </c>
      <c r="G466" s="41">
        <v>45909.711435185185</v>
      </c>
      <c r="H466" s="1">
        <v>1128459997</v>
      </c>
      <c r="I466" s="1" t="s">
        <v>975</v>
      </c>
      <c r="J466" s="1" t="s">
        <v>1124</v>
      </c>
      <c r="K466" s="1" t="s">
        <v>15</v>
      </c>
      <c r="L466" s="1" t="s">
        <v>976</v>
      </c>
      <c r="M466" s="1" t="s">
        <v>16</v>
      </c>
      <c r="N466" s="1" t="s">
        <v>26</v>
      </c>
      <c r="O466" s="1"/>
      <c r="P466" s="1" t="s">
        <v>25</v>
      </c>
      <c r="Q466" s="43">
        <v>45912</v>
      </c>
      <c r="R466" s="1"/>
      <c r="S466" s="1" t="s">
        <v>753</v>
      </c>
      <c r="T466" s="1" t="s">
        <v>1123</v>
      </c>
      <c r="U466" s="1"/>
      <c r="V466" s="1"/>
      <c r="W466" s="46">
        <f t="shared" si="70"/>
        <v>45913.711435185185</v>
      </c>
      <c r="X466" s="47">
        <f t="shared" si="71"/>
        <v>4</v>
      </c>
      <c r="Y466" s="47">
        <f t="shared" ca="1" si="72"/>
        <v>32.28856481481489</v>
      </c>
      <c r="Z466" s="47">
        <f t="shared" ca="1" si="73"/>
        <v>24</v>
      </c>
      <c r="AA466" s="47">
        <f t="shared" ca="1" si="74"/>
        <v>8.2885648148148903</v>
      </c>
      <c r="AB466" s="47">
        <f t="shared" ca="1" si="75"/>
        <v>24</v>
      </c>
      <c r="AC466" s="47">
        <f t="shared" ca="1" si="76"/>
        <v>20</v>
      </c>
      <c r="AD466" s="48">
        <f t="shared" ca="1" si="77"/>
        <v>-26.28856481481489</v>
      </c>
      <c r="AE466" s="42" t="str">
        <f t="shared" si="78"/>
        <v>EJECUTADO</v>
      </c>
    </row>
    <row r="467" spans="1:31" customFormat="1" ht="15" x14ac:dyDescent="0.25">
      <c r="A467" s="110">
        <v>23452791</v>
      </c>
      <c r="B467" s="39" t="e">
        <f>VLOOKUP(A467,[1]BASE!$A:$A,1,0)</f>
        <v>#N/A</v>
      </c>
      <c r="C467" s="39" t="e">
        <f>VLOOKUP(A467,'INGRESO DIARIO'!A:A,1,0)</f>
        <v>#N/A</v>
      </c>
      <c r="D467" s="40" t="s">
        <v>396</v>
      </c>
      <c r="E467" s="1" t="s">
        <v>19</v>
      </c>
      <c r="F467" s="41">
        <v>45807.47388888889</v>
      </c>
      <c r="G467" s="41">
        <v>45904.648668981485</v>
      </c>
      <c r="H467" s="1">
        <v>3414110</v>
      </c>
      <c r="I467" s="1" t="s">
        <v>237</v>
      </c>
      <c r="J467" s="1" t="s">
        <v>337</v>
      </c>
      <c r="K467" s="1" t="s">
        <v>15</v>
      </c>
      <c r="L467" s="1" t="s">
        <v>17</v>
      </c>
      <c r="M467" s="1" t="s">
        <v>16</v>
      </c>
      <c r="N467" s="1" t="s">
        <v>26</v>
      </c>
      <c r="O467" s="1"/>
      <c r="P467" s="1" t="s">
        <v>25</v>
      </c>
      <c r="Q467" s="43">
        <v>45912</v>
      </c>
      <c r="R467" s="1"/>
      <c r="S467" s="1" t="s">
        <v>753</v>
      </c>
      <c r="T467" s="1" t="s">
        <v>612</v>
      </c>
      <c r="U467" s="1"/>
      <c r="V467" s="1"/>
      <c r="W467" s="46">
        <f t="shared" si="70"/>
        <v>45908.648668981485</v>
      </c>
      <c r="X467" s="47">
        <f t="shared" si="71"/>
        <v>4</v>
      </c>
      <c r="Y467" s="47">
        <f t="shared" ca="1" si="72"/>
        <v>37.351331018515339</v>
      </c>
      <c r="Z467" s="47">
        <f t="shared" ca="1" si="73"/>
        <v>27</v>
      </c>
      <c r="AA467" s="47">
        <f t="shared" ca="1" si="74"/>
        <v>10.351331018515339</v>
      </c>
      <c r="AB467" s="47">
        <f t="shared" ca="1" si="75"/>
        <v>27</v>
      </c>
      <c r="AC467" s="47">
        <f t="shared" ca="1" si="76"/>
        <v>23</v>
      </c>
      <c r="AD467" s="48">
        <f t="shared" ca="1" si="77"/>
        <v>-31.351331018515339</v>
      </c>
      <c r="AE467" s="42" t="str">
        <f t="shared" si="78"/>
        <v>EJECUTADO</v>
      </c>
    </row>
    <row r="468" spans="1:31" customFormat="1" ht="15" x14ac:dyDescent="0.25">
      <c r="A468" s="110">
        <v>23515863</v>
      </c>
      <c r="B468" s="39" t="e">
        <f>VLOOKUP(A468,[1]BASE!$A:$A,1,0)</f>
        <v>#N/A</v>
      </c>
      <c r="C468" s="39" t="e">
        <f>VLOOKUP(A468,'INGRESO DIARIO'!A:A,1,0)</f>
        <v>#N/A</v>
      </c>
      <c r="D468" s="40" t="s">
        <v>929</v>
      </c>
      <c r="E468" s="1" t="s">
        <v>19</v>
      </c>
      <c r="F468" s="41">
        <v>45888.490983796299</v>
      </c>
      <c r="G468" s="41">
        <v>45909.618148148147</v>
      </c>
      <c r="H468" s="1">
        <v>43078294</v>
      </c>
      <c r="I468" s="1" t="s">
        <v>824</v>
      </c>
      <c r="J468" s="1" t="s">
        <v>892</v>
      </c>
      <c r="K468" s="1" t="s">
        <v>15</v>
      </c>
      <c r="L468" s="1" t="s">
        <v>825</v>
      </c>
      <c r="M468" s="1" t="s">
        <v>16</v>
      </c>
      <c r="N468" s="1" t="s">
        <v>22</v>
      </c>
      <c r="O468" s="1"/>
      <c r="P468" s="1" t="s">
        <v>763</v>
      </c>
      <c r="Q468" s="43">
        <v>45912</v>
      </c>
      <c r="R468" s="1"/>
      <c r="S468" s="1" t="s">
        <v>753</v>
      </c>
      <c r="T468" s="1" t="s">
        <v>964</v>
      </c>
      <c r="U468" s="1" t="s">
        <v>17</v>
      </c>
      <c r="V468" s="1" t="s">
        <v>17</v>
      </c>
      <c r="W468" s="46">
        <f t="shared" si="70"/>
        <v>45913.618148148147</v>
      </c>
      <c r="X468" s="47">
        <f t="shared" si="71"/>
        <v>4</v>
      </c>
      <c r="Y468" s="47">
        <f t="shared" ca="1" si="72"/>
        <v>32.381851851852844</v>
      </c>
      <c r="Z468" s="47">
        <f t="shared" ca="1" si="73"/>
        <v>24</v>
      </c>
      <c r="AA468" s="47">
        <f t="shared" ca="1" si="74"/>
        <v>8.3818518518528435</v>
      </c>
      <c r="AB468" s="47">
        <f t="shared" ca="1" si="75"/>
        <v>24</v>
      </c>
      <c r="AC468" s="47">
        <f t="shared" ca="1" si="76"/>
        <v>20</v>
      </c>
      <c r="AD468" s="48">
        <f t="shared" ca="1" si="77"/>
        <v>-26.381851851852844</v>
      </c>
      <c r="AE468" s="42" t="str">
        <f t="shared" si="78"/>
        <v>EJECUTADO</v>
      </c>
    </row>
    <row r="469" spans="1:31" customFormat="1" ht="15" x14ac:dyDescent="0.25">
      <c r="A469" s="110">
        <v>23515881</v>
      </c>
      <c r="B469" s="39" t="e">
        <f>VLOOKUP(A469,[1]BASE!$A:$A,1,0)</f>
        <v>#N/A</v>
      </c>
      <c r="C469" s="39" t="e">
        <f>VLOOKUP(A469,'INGRESO DIARIO'!A:A,1,0)</f>
        <v>#N/A</v>
      </c>
      <c r="D469" s="40" t="s">
        <v>930</v>
      </c>
      <c r="E469" s="1" t="s">
        <v>19</v>
      </c>
      <c r="F469" s="41">
        <v>45888.497546296298</v>
      </c>
      <c r="G469" s="41">
        <v>45909.498229166667</v>
      </c>
      <c r="H469" s="1">
        <v>43078294</v>
      </c>
      <c r="I469" s="1" t="s">
        <v>824</v>
      </c>
      <c r="J469" s="1" t="s">
        <v>892</v>
      </c>
      <c r="K469" s="1" t="s">
        <v>15</v>
      </c>
      <c r="L469" s="1" t="s">
        <v>826</v>
      </c>
      <c r="M469" s="1" t="s">
        <v>16</v>
      </c>
      <c r="N469" s="1" t="s">
        <v>22</v>
      </c>
      <c r="O469" s="1"/>
      <c r="P469" s="1" t="s">
        <v>763</v>
      </c>
      <c r="Q469" s="43">
        <v>45912</v>
      </c>
      <c r="R469" s="1"/>
      <c r="S469" s="1" t="s">
        <v>753</v>
      </c>
      <c r="T469" s="1" t="s">
        <v>966</v>
      </c>
      <c r="U469" s="1" t="s">
        <v>17</v>
      </c>
      <c r="V469" s="1" t="s">
        <v>17</v>
      </c>
      <c r="W469" s="46">
        <f t="shared" si="70"/>
        <v>45913.498229166667</v>
      </c>
      <c r="X469" s="47">
        <f t="shared" si="71"/>
        <v>4</v>
      </c>
      <c r="Y469" s="47">
        <f t="shared" ca="1" si="72"/>
        <v>32.501770833332557</v>
      </c>
      <c r="Z469" s="47">
        <f t="shared" ca="1" si="73"/>
        <v>24</v>
      </c>
      <c r="AA469" s="47">
        <f t="shared" ca="1" si="74"/>
        <v>8.5017708333325572</v>
      </c>
      <c r="AB469" s="47">
        <f t="shared" ca="1" si="75"/>
        <v>24</v>
      </c>
      <c r="AC469" s="47">
        <f t="shared" ca="1" si="76"/>
        <v>20</v>
      </c>
      <c r="AD469" s="48">
        <f t="shared" ca="1" si="77"/>
        <v>-26.501770833332557</v>
      </c>
      <c r="AE469" s="42" t="str">
        <f t="shared" si="78"/>
        <v>EJECUTADO</v>
      </c>
    </row>
    <row r="470" spans="1:31" customFormat="1" ht="15" x14ac:dyDescent="0.25">
      <c r="A470" s="110">
        <v>23515888</v>
      </c>
      <c r="B470" s="39" t="e">
        <f>VLOOKUP(A470,[1]BASE!$A:$A,1,0)</f>
        <v>#N/A</v>
      </c>
      <c r="C470" s="39" t="e">
        <f>VLOOKUP(A470,'INGRESO DIARIO'!A:A,1,0)</f>
        <v>#N/A</v>
      </c>
      <c r="D470" s="40" t="s">
        <v>931</v>
      </c>
      <c r="E470" s="1" t="s">
        <v>19</v>
      </c>
      <c r="F470" s="41">
        <v>45888.500428240739</v>
      </c>
      <c r="G470" s="41">
        <v>45909.617280092592</v>
      </c>
      <c r="H470" s="1">
        <v>43078294</v>
      </c>
      <c r="I470" s="1" t="s">
        <v>824</v>
      </c>
      <c r="J470" s="1" t="s">
        <v>892</v>
      </c>
      <c r="K470" s="1" t="s">
        <v>15</v>
      </c>
      <c r="L470" s="1" t="s">
        <v>827</v>
      </c>
      <c r="M470" s="1" t="s">
        <v>16</v>
      </c>
      <c r="N470" s="1" t="s">
        <v>22</v>
      </c>
      <c r="O470" s="1"/>
      <c r="P470" s="1" t="s">
        <v>763</v>
      </c>
      <c r="Q470" s="43">
        <v>45912</v>
      </c>
      <c r="R470" s="1"/>
      <c r="S470" s="1" t="s">
        <v>753</v>
      </c>
      <c r="T470" s="1" t="s">
        <v>964</v>
      </c>
      <c r="U470" s="1" t="s">
        <v>17</v>
      </c>
      <c r="V470" s="1" t="s">
        <v>17</v>
      </c>
      <c r="W470" s="46">
        <f t="shared" si="70"/>
        <v>45913.617280092592</v>
      </c>
      <c r="X470" s="47">
        <f t="shared" si="71"/>
        <v>4</v>
      </c>
      <c r="Y470" s="47">
        <f t="shared" ca="1" si="72"/>
        <v>32.382719907407591</v>
      </c>
      <c r="Z470" s="47">
        <f t="shared" ca="1" si="73"/>
        <v>24</v>
      </c>
      <c r="AA470" s="47">
        <f t="shared" ca="1" si="74"/>
        <v>8.3827199074075907</v>
      </c>
      <c r="AB470" s="47">
        <f t="shared" ca="1" si="75"/>
        <v>24</v>
      </c>
      <c r="AC470" s="47">
        <f t="shared" ca="1" si="76"/>
        <v>20</v>
      </c>
      <c r="AD470" s="48">
        <f t="shared" ca="1" si="77"/>
        <v>-26.382719907407591</v>
      </c>
      <c r="AE470" s="42" t="str">
        <f t="shared" si="78"/>
        <v>EJECUTADO</v>
      </c>
    </row>
    <row r="471" spans="1:31" customFormat="1" ht="15" x14ac:dyDescent="0.25">
      <c r="A471" s="110">
        <v>23506614</v>
      </c>
      <c r="B471" s="39" t="e">
        <f>VLOOKUP(A471,[1]BASE!$A:$A,1,0)</f>
        <v>#N/A</v>
      </c>
      <c r="C471" s="39" t="e">
        <f>VLOOKUP(A471,'INGRESO DIARIO'!A:A,1,0)</f>
        <v>#N/A</v>
      </c>
      <c r="D471" s="40" t="s">
        <v>932</v>
      </c>
      <c r="E471" s="1" t="s">
        <v>19</v>
      </c>
      <c r="F471" s="41">
        <v>45874.608749999999</v>
      </c>
      <c r="G471" s="41">
        <v>45909.499699074076</v>
      </c>
      <c r="H471" s="1">
        <v>43206291</v>
      </c>
      <c r="I471" s="1" t="s">
        <v>828</v>
      </c>
      <c r="J471" s="1" t="s">
        <v>893</v>
      </c>
      <c r="K471" s="1" t="s">
        <v>15</v>
      </c>
      <c r="L471" s="1" t="s">
        <v>829</v>
      </c>
      <c r="M471" s="1" t="s">
        <v>16</v>
      </c>
      <c r="N471" s="1" t="s">
        <v>22</v>
      </c>
      <c r="O471" s="1"/>
      <c r="P471" s="1" t="s">
        <v>66</v>
      </c>
      <c r="Q471" s="43">
        <v>45912</v>
      </c>
      <c r="R471" s="1"/>
      <c r="S471" s="1" t="s">
        <v>753</v>
      </c>
      <c r="T471" s="1" t="s">
        <v>1257</v>
      </c>
      <c r="U471" s="1" t="s">
        <v>17</v>
      </c>
      <c r="V471" s="1" t="s">
        <v>17</v>
      </c>
      <c r="W471" s="46">
        <f t="shared" si="70"/>
        <v>45913.499699074076</v>
      </c>
      <c r="X471" s="47">
        <f t="shared" si="71"/>
        <v>4</v>
      </c>
      <c r="Y471" s="47">
        <f t="shared" ca="1" si="72"/>
        <v>32.500300925923511</v>
      </c>
      <c r="Z471" s="47">
        <f t="shared" ca="1" si="73"/>
        <v>24</v>
      </c>
      <c r="AA471" s="47">
        <f t="shared" ca="1" si="74"/>
        <v>8.5003009259235114</v>
      </c>
      <c r="AB471" s="47">
        <f t="shared" ca="1" si="75"/>
        <v>24</v>
      </c>
      <c r="AC471" s="47">
        <f t="shared" ca="1" si="76"/>
        <v>20</v>
      </c>
      <c r="AD471" s="48">
        <f t="shared" ca="1" si="77"/>
        <v>-26.500300925923511</v>
      </c>
      <c r="AE471" s="42" t="str">
        <f t="shared" si="78"/>
        <v>EJECUTADO</v>
      </c>
    </row>
    <row r="472" spans="1:31" customFormat="1" ht="15" x14ac:dyDescent="0.25">
      <c r="A472" s="110">
        <v>23510298</v>
      </c>
      <c r="B472" s="39" t="e">
        <f>VLOOKUP(A472,[1]BASE!$A:$A,1,0)</f>
        <v>#N/A</v>
      </c>
      <c r="C472" s="39" t="e">
        <f>VLOOKUP(A472,'INGRESO DIARIO'!A:A,1,0)</f>
        <v>#N/A</v>
      </c>
      <c r="D472" s="40" t="s">
        <v>740</v>
      </c>
      <c r="E472" s="1" t="s">
        <v>19</v>
      </c>
      <c r="F472" s="41">
        <v>45880.691828703704</v>
      </c>
      <c r="G472" s="41">
        <v>45908.32267361111</v>
      </c>
      <c r="H472" s="1">
        <v>1063150439</v>
      </c>
      <c r="I472" s="1" t="s">
        <v>654</v>
      </c>
      <c r="J472" s="1" t="s">
        <v>710</v>
      </c>
      <c r="K472" s="1" t="s">
        <v>15</v>
      </c>
      <c r="L472" s="1" t="s">
        <v>655</v>
      </c>
      <c r="M472" s="1" t="s">
        <v>16</v>
      </c>
      <c r="N472" s="1" t="s">
        <v>22</v>
      </c>
      <c r="O472" s="1"/>
      <c r="P472" s="1" t="s">
        <v>66</v>
      </c>
      <c r="Q472" s="43">
        <v>45912</v>
      </c>
      <c r="R472" s="1"/>
      <c r="S472" s="1" t="s">
        <v>753</v>
      </c>
      <c r="T472" s="1" t="s">
        <v>1111</v>
      </c>
      <c r="U472" s="1" t="s">
        <v>17</v>
      </c>
      <c r="V472" s="1" t="s">
        <v>17</v>
      </c>
      <c r="W472" s="46">
        <f t="shared" si="70"/>
        <v>45912.32267361111</v>
      </c>
      <c r="X472" s="47">
        <f t="shared" si="71"/>
        <v>4</v>
      </c>
      <c r="Y472" s="47">
        <f t="shared" ca="1" si="72"/>
        <v>33.677326388889924</v>
      </c>
      <c r="Z472" s="47">
        <f t="shared" ca="1" si="73"/>
        <v>25</v>
      </c>
      <c r="AA472" s="47">
        <f t="shared" ca="1" si="74"/>
        <v>8.6773263888899237</v>
      </c>
      <c r="AB472" s="47">
        <f t="shared" ca="1" si="75"/>
        <v>25</v>
      </c>
      <c r="AC472" s="47">
        <f t="shared" ca="1" si="76"/>
        <v>21</v>
      </c>
      <c r="AD472" s="48">
        <f t="shared" ca="1" si="77"/>
        <v>-27.677326388889924</v>
      </c>
      <c r="AE472" s="42" t="str">
        <f t="shared" si="78"/>
        <v>EJECUTADO</v>
      </c>
    </row>
    <row r="473" spans="1:31" customFormat="1" ht="15" x14ac:dyDescent="0.25">
      <c r="A473" s="110">
        <v>23535785</v>
      </c>
      <c r="B473" s="39" t="e">
        <f>VLOOKUP(A473,[1]BASE!$A:$A,1,0)</f>
        <v>#N/A</v>
      </c>
      <c r="C473" s="39" t="e">
        <f>VLOOKUP(A473,'INGRESO DIARIO'!A:A,1,0)</f>
        <v>#N/A</v>
      </c>
      <c r="D473" s="40" t="s">
        <v>1093</v>
      </c>
      <c r="E473" s="1" t="s">
        <v>19</v>
      </c>
      <c r="F473" s="41">
        <v>45910.511967592596</v>
      </c>
      <c r="G473" s="41">
        <v>45910.512002314812</v>
      </c>
      <c r="H473" s="1">
        <v>1045418563</v>
      </c>
      <c r="I473" s="1" t="s">
        <v>1004</v>
      </c>
      <c r="J473" s="1" t="s">
        <v>1063</v>
      </c>
      <c r="K473" s="1" t="s">
        <v>15</v>
      </c>
      <c r="L473" s="1" t="s">
        <v>1005</v>
      </c>
      <c r="M473" s="1" t="s">
        <v>16</v>
      </c>
      <c r="N473" s="1" t="s">
        <v>22</v>
      </c>
      <c r="O473" s="1"/>
      <c r="P473" s="1" t="s">
        <v>66</v>
      </c>
      <c r="Q473" s="43">
        <v>45912</v>
      </c>
      <c r="R473" s="1"/>
      <c r="S473" s="1" t="s">
        <v>753</v>
      </c>
      <c r="T473" s="1" t="s">
        <v>1111</v>
      </c>
      <c r="U473" s="1"/>
      <c r="V473" s="1"/>
      <c r="W473" s="46">
        <f t="shared" si="70"/>
        <v>45914.512002314812</v>
      </c>
      <c r="X473" s="47">
        <f t="shared" si="71"/>
        <v>4</v>
      </c>
      <c r="Y473" s="47">
        <f t="shared" ca="1" si="72"/>
        <v>31.48799768518802</v>
      </c>
      <c r="Z473" s="47">
        <f t="shared" ca="1" si="73"/>
        <v>23</v>
      </c>
      <c r="AA473" s="47">
        <f t="shared" ca="1" si="74"/>
        <v>8.4879976851880201</v>
      </c>
      <c r="AB473" s="47">
        <f t="shared" ca="1" si="75"/>
        <v>23</v>
      </c>
      <c r="AC473" s="47">
        <f t="shared" ca="1" si="76"/>
        <v>19</v>
      </c>
      <c r="AD473" s="48">
        <f t="shared" ca="1" si="77"/>
        <v>-25.48799768518802</v>
      </c>
      <c r="AE473" s="42" t="str">
        <f t="shared" si="78"/>
        <v>EJECUTADO</v>
      </c>
    </row>
    <row r="474" spans="1:31" customFormat="1" ht="15" x14ac:dyDescent="0.25">
      <c r="A474" s="110">
        <v>23502179</v>
      </c>
      <c r="B474" s="39" t="e">
        <f>VLOOKUP(A474,[1]BASE!$A:$A,1,0)</f>
        <v>#N/A</v>
      </c>
      <c r="C474" s="39" t="e">
        <f>VLOOKUP(A474,'INGRESO DIARIO'!A:A,1,0)</f>
        <v>#N/A</v>
      </c>
      <c r="D474" s="40" t="s">
        <v>1098</v>
      </c>
      <c r="E474" s="1" t="s">
        <v>19</v>
      </c>
      <c r="F474" s="41">
        <v>45869.455208333333</v>
      </c>
      <c r="G474" s="41">
        <v>45909.62059027778</v>
      </c>
      <c r="H474" s="1">
        <v>1020427716</v>
      </c>
      <c r="I474" s="1" t="s">
        <v>1017</v>
      </c>
      <c r="J474" s="1" t="s">
        <v>1068</v>
      </c>
      <c r="K474" s="1" t="s">
        <v>15</v>
      </c>
      <c r="L474" s="1" t="s">
        <v>1018</v>
      </c>
      <c r="M474" s="1" t="s">
        <v>16</v>
      </c>
      <c r="N474" s="1" t="s">
        <v>22</v>
      </c>
      <c r="O474" s="1"/>
      <c r="P474" s="1" t="s">
        <v>66</v>
      </c>
      <c r="Q474" s="43">
        <v>45912</v>
      </c>
      <c r="R474" s="1"/>
      <c r="S474" s="1" t="s">
        <v>753</v>
      </c>
      <c r="T474" s="1" t="s">
        <v>1258</v>
      </c>
      <c r="U474" s="1"/>
      <c r="V474" s="1"/>
      <c r="W474" s="46">
        <f t="shared" si="70"/>
        <v>45913.62059027778</v>
      </c>
      <c r="X474" s="47">
        <f t="shared" si="71"/>
        <v>4</v>
      </c>
      <c r="Y474" s="47">
        <f t="shared" ca="1" si="72"/>
        <v>32.379409722219862</v>
      </c>
      <c r="Z474" s="47">
        <f t="shared" ca="1" si="73"/>
        <v>24</v>
      </c>
      <c r="AA474" s="47">
        <f t="shared" ca="1" si="74"/>
        <v>8.3794097222198616</v>
      </c>
      <c r="AB474" s="47">
        <f t="shared" ca="1" si="75"/>
        <v>24</v>
      </c>
      <c r="AC474" s="47">
        <f t="shared" ca="1" si="76"/>
        <v>20</v>
      </c>
      <c r="AD474" s="48">
        <f t="shared" ca="1" si="77"/>
        <v>-26.379409722219862</v>
      </c>
      <c r="AE474" s="42" t="str">
        <f t="shared" si="78"/>
        <v>EJECUTADO</v>
      </c>
    </row>
    <row r="475" spans="1:31" customFormat="1" ht="15" x14ac:dyDescent="0.25">
      <c r="A475" s="110">
        <v>23535613</v>
      </c>
      <c r="B475" s="39" t="e">
        <f>VLOOKUP(A475,[1]BASE!$A:$A,1,0)</f>
        <v>#N/A</v>
      </c>
      <c r="C475" s="39" t="e">
        <f>VLOOKUP(A475,'INGRESO DIARIO'!A:A,1,0)</f>
        <v>#N/A</v>
      </c>
      <c r="D475" s="40" t="s">
        <v>1091</v>
      </c>
      <c r="E475" s="1" t="s">
        <v>19</v>
      </c>
      <c r="F475" s="41">
        <v>45910.432442129626</v>
      </c>
      <c r="G475" s="41">
        <v>45910.432476851849</v>
      </c>
      <c r="H475" s="1">
        <v>71591691</v>
      </c>
      <c r="I475" s="1" t="s">
        <v>1000</v>
      </c>
      <c r="J475" s="1" t="s">
        <v>1061</v>
      </c>
      <c r="K475" s="1" t="s">
        <v>15</v>
      </c>
      <c r="L475" s="1" t="s">
        <v>1001</v>
      </c>
      <c r="M475" s="1" t="s">
        <v>16</v>
      </c>
      <c r="N475" s="1" t="s">
        <v>20</v>
      </c>
      <c r="O475" s="1"/>
      <c r="P475" s="1" t="s">
        <v>754</v>
      </c>
      <c r="Q475" s="43">
        <v>45912</v>
      </c>
      <c r="R475" s="1"/>
      <c r="S475" s="1" t="s">
        <v>753</v>
      </c>
      <c r="T475" s="1" t="s">
        <v>1118</v>
      </c>
      <c r="U475" s="1"/>
      <c r="V475" s="1"/>
      <c r="W475" s="46">
        <f t="shared" si="70"/>
        <v>45914.432476851849</v>
      </c>
      <c r="X475" s="47">
        <f t="shared" si="71"/>
        <v>4</v>
      </c>
      <c r="Y475" s="47">
        <f t="shared" ca="1" si="72"/>
        <v>31.56752314815094</v>
      </c>
      <c r="Z475" s="47">
        <f t="shared" ca="1" si="73"/>
        <v>23</v>
      </c>
      <c r="AA475" s="47">
        <f t="shared" ca="1" si="74"/>
        <v>8.56752314815094</v>
      </c>
      <c r="AB475" s="47">
        <f t="shared" ca="1" si="75"/>
        <v>23</v>
      </c>
      <c r="AC475" s="47">
        <f t="shared" ca="1" si="76"/>
        <v>19</v>
      </c>
      <c r="AD475" s="48">
        <f t="shared" ca="1" si="77"/>
        <v>-25.56752314815094</v>
      </c>
      <c r="AE475" s="42" t="str">
        <f t="shared" si="78"/>
        <v>EJECUTADO</v>
      </c>
    </row>
    <row r="476" spans="1:31" customFormat="1" ht="15" x14ac:dyDescent="0.25">
      <c r="A476" s="110">
        <v>23532772</v>
      </c>
      <c r="B476" s="39" t="e">
        <f>VLOOKUP(A476,[1]BASE!$A:$A,1,0)</f>
        <v>#N/A</v>
      </c>
      <c r="C476" s="39" t="e">
        <f>VLOOKUP(A476,'INGRESO DIARIO'!A:A,1,0)</f>
        <v>#N/A</v>
      </c>
      <c r="D476" s="40" t="s">
        <v>575</v>
      </c>
      <c r="E476" s="1" t="s">
        <v>19</v>
      </c>
      <c r="F476" s="41">
        <v>45905.914942129632</v>
      </c>
      <c r="G476" s="41">
        <v>45909.870289351849</v>
      </c>
      <c r="H476" s="1">
        <v>1128084419</v>
      </c>
      <c r="I476" s="1" t="s">
        <v>487</v>
      </c>
      <c r="J476" s="1" t="s">
        <v>548</v>
      </c>
      <c r="K476" s="1" t="s">
        <v>15</v>
      </c>
      <c r="L476" s="1" t="s">
        <v>488</v>
      </c>
      <c r="M476" s="1" t="s">
        <v>16</v>
      </c>
      <c r="N476" s="1" t="s">
        <v>20</v>
      </c>
      <c r="O476" s="1"/>
      <c r="P476" s="1" t="s">
        <v>754</v>
      </c>
      <c r="Q476" s="43">
        <v>45912</v>
      </c>
      <c r="R476" s="1"/>
      <c r="S476" s="1" t="s">
        <v>753</v>
      </c>
      <c r="T476" s="1" t="s">
        <v>2939</v>
      </c>
      <c r="U476" s="1" t="s">
        <v>17</v>
      </c>
      <c r="V476" s="1" t="s">
        <v>17</v>
      </c>
      <c r="W476" s="46">
        <f t="shared" si="70"/>
        <v>45913.870289351849</v>
      </c>
      <c r="X476" s="47">
        <f t="shared" si="71"/>
        <v>4</v>
      </c>
      <c r="Y476" s="47">
        <f t="shared" ca="1" si="72"/>
        <v>32.129710648150649</v>
      </c>
      <c r="Z476" s="47">
        <f t="shared" ca="1" si="73"/>
        <v>24</v>
      </c>
      <c r="AA476" s="47">
        <f t="shared" ca="1" si="74"/>
        <v>8.1297106481506489</v>
      </c>
      <c r="AB476" s="47">
        <f t="shared" ca="1" si="75"/>
        <v>24</v>
      </c>
      <c r="AC476" s="47">
        <f t="shared" ca="1" si="76"/>
        <v>20</v>
      </c>
      <c r="AD476" s="48">
        <f t="shared" ca="1" si="77"/>
        <v>-26.129710648150649</v>
      </c>
      <c r="AE476" s="42" t="str">
        <f t="shared" si="78"/>
        <v>EJECUTADO</v>
      </c>
    </row>
    <row r="477" spans="1:31" customFormat="1" ht="15" x14ac:dyDescent="0.25">
      <c r="A477" s="110">
        <v>23535463</v>
      </c>
      <c r="B477" s="39" t="e">
        <f>VLOOKUP(A477,[1]BASE!$A:$A,1,0)</f>
        <v>#N/A</v>
      </c>
      <c r="C477" s="39" t="e">
        <f>VLOOKUP(A477,'INGRESO DIARIO'!A:A,1,0)</f>
        <v>#N/A</v>
      </c>
      <c r="D477" s="40" t="s">
        <v>1082</v>
      </c>
      <c r="E477" s="1" t="s">
        <v>19</v>
      </c>
      <c r="F477" s="41">
        <v>45910.363819444443</v>
      </c>
      <c r="G477" s="41">
        <v>45910.363854166666</v>
      </c>
      <c r="H477" s="1">
        <v>26341280</v>
      </c>
      <c r="I477" s="1" t="s">
        <v>983</v>
      </c>
      <c r="J477" s="1" t="s">
        <v>1053</v>
      </c>
      <c r="K477" s="1" t="s">
        <v>15</v>
      </c>
      <c r="L477" s="1" t="s">
        <v>984</v>
      </c>
      <c r="M477" s="1" t="s">
        <v>16</v>
      </c>
      <c r="N477" s="1" t="s">
        <v>20</v>
      </c>
      <c r="O477" s="1"/>
      <c r="P477" s="1" t="s">
        <v>754</v>
      </c>
      <c r="Q477" s="43">
        <v>45912</v>
      </c>
      <c r="R477" s="1"/>
      <c r="S477" s="1" t="s">
        <v>753</v>
      </c>
      <c r="T477" s="1" t="s">
        <v>2940</v>
      </c>
      <c r="U477" s="1"/>
      <c r="V477" s="1"/>
      <c r="W477" s="46">
        <f t="shared" si="70"/>
        <v>45914.363854166666</v>
      </c>
      <c r="X477" s="47">
        <f t="shared" si="71"/>
        <v>4</v>
      </c>
      <c r="Y477" s="47">
        <f t="shared" ca="1" si="72"/>
        <v>31.636145833334012</v>
      </c>
      <c r="Z477" s="47">
        <f t="shared" ca="1" si="73"/>
        <v>23</v>
      </c>
      <c r="AA477" s="47">
        <f t="shared" ca="1" si="74"/>
        <v>8.6361458333340124</v>
      </c>
      <c r="AB477" s="47">
        <f t="shared" ca="1" si="75"/>
        <v>23</v>
      </c>
      <c r="AC477" s="47">
        <f t="shared" ca="1" si="76"/>
        <v>19</v>
      </c>
      <c r="AD477" s="48">
        <f t="shared" ca="1" si="77"/>
        <v>-25.636145833334012</v>
      </c>
      <c r="AE477" s="42" t="str">
        <f t="shared" si="78"/>
        <v>EJECUTADO</v>
      </c>
    </row>
    <row r="478" spans="1:31" customFormat="1" ht="15" x14ac:dyDescent="0.25">
      <c r="A478" s="126">
        <v>23521474</v>
      </c>
      <c r="B478" s="128" t="e">
        <f>VLOOKUP(A478,[1]BASE!$A:$A,1,0)</f>
        <v>#N/A</v>
      </c>
      <c r="C478" s="128">
        <f>VLOOKUP(A478,'INGRESO DIARIO'!A:A,1,0)</f>
        <v>23521474</v>
      </c>
      <c r="D478" s="129" t="s">
        <v>2068</v>
      </c>
      <c r="E478" s="129" t="s">
        <v>409</v>
      </c>
      <c r="F478" s="130">
        <v>45894.48883101852</v>
      </c>
      <c r="G478" s="130">
        <v>45901.906956018516</v>
      </c>
      <c r="H478" s="129">
        <v>2113253</v>
      </c>
      <c r="I478" s="129" t="s">
        <v>2066</v>
      </c>
      <c r="J478" s="129" t="s">
        <v>2826</v>
      </c>
      <c r="K478" s="129" t="s">
        <v>15</v>
      </c>
      <c r="L478" s="129" t="s">
        <v>2070</v>
      </c>
      <c r="M478" s="129" t="s">
        <v>18</v>
      </c>
      <c r="N478" s="129" t="s">
        <v>26</v>
      </c>
      <c r="O478" s="129"/>
      <c r="P478" s="129"/>
      <c r="Q478" s="132">
        <v>45912</v>
      </c>
      <c r="R478" s="129"/>
      <c r="S478" s="129" t="s">
        <v>21</v>
      </c>
      <c r="T478" s="129" t="s">
        <v>2934</v>
      </c>
      <c r="U478" s="129"/>
      <c r="V478" s="129"/>
      <c r="W478" s="133">
        <f t="shared" si="70"/>
        <v>45909.906956018516</v>
      </c>
      <c r="X478" s="134">
        <f t="shared" si="71"/>
        <v>8</v>
      </c>
      <c r="Y478" s="134">
        <f t="shared" ca="1" si="72"/>
        <v>40.093043981483788</v>
      </c>
      <c r="Z478" s="134">
        <f t="shared" ca="1" si="73"/>
        <v>30</v>
      </c>
      <c r="AA478" s="134">
        <f t="shared" ca="1" si="74"/>
        <v>10.093043981483788</v>
      </c>
      <c r="AB478" s="134">
        <f t="shared" ca="1" si="75"/>
        <v>30</v>
      </c>
      <c r="AC478" s="134">
        <f t="shared" ca="1" si="76"/>
        <v>22</v>
      </c>
      <c r="AD478" s="135">
        <f t="shared" ca="1" si="77"/>
        <v>-30.093043981483788</v>
      </c>
      <c r="AE478" s="127" t="str">
        <f t="shared" ca="1" si="78"/>
        <v>VENCIDO</v>
      </c>
    </row>
    <row r="479" spans="1:31" customFormat="1" ht="15" x14ac:dyDescent="0.25">
      <c r="A479" s="126">
        <v>23528312</v>
      </c>
      <c r="B479" s="128" t="e">
        <f>VLOOKUP(A479,[1]BASE!$A:$A,1,0)</f>
        <v>#N/A</v>
      </c>
      <c r="C479" s="128">
        <f>VLOOKUP(A479,'INGRESO DIARIO'!A:A,1,0)</f>
        <v>23528312</v>
      </c>
      <c r="D479" s="129" t="s">
        <v>2696</v>
      </c>
      <c r="E479" s="129" t="s">
        <v>409</v>
      </c>
      <c r="F479" s="130">
        <v>45901.70590277778</v>
      </c>
      <c r="G479" s="130">
        <v>45913.426701388889</v>
      </c>
      <c r="H479" s="129">
        <v>1036679171</v>
      </c>
      <c r="I479" s="129" t="s">
        <v>2694</v>
      </c>
      <c r="J479" s="129" t="s">
        <v>2927</v>
      </c>
      <c r="K479" s="129" t="s">
        <v>15</v>
      </c>
      <c r="L479" s="129" t="s">
        <v>2698</v>
      </c>
      <c r="M479" s="129" t="s">
        <v>18</v>
      </c>
      <c r="N479" s="129" t="s">
        <v>26</v>
      </c>
      <c r="O479" s="129"/>
      <c r="P479" s="129"/>
      <c r="Q479" s="132">
        <v>45912</v>
      </c>
      <c r="R479" s="129"/>
      <c r="S479" s="129"/>
      <c r="T479" s="129" t="s">
        <v>2947</v>
      </c>
      <c r="U479" s="129"/>
      <c r="V479" s="129"/>
      <c r="W479" s="133">
        <f t="shared" si="70"/>
        <v>45921.426701388889</v>
      </c>
      <c r="X479" s="134">
        <f t="shared" si="71"/>
        <v>8</v>
      </c>
      <c r="Y479" s="134">
        <f t="shared" ca="1" si="72"/>
        <v>28.573298611110658</v>
      </c>
      <c r="Z479" s="134">
        <f t="shared" ca="1" si="73"/>
        <v>20</v>
      </c>
      <c r="AA479" s="134">
        <f t="shared" ca="1" si="74"/>
        <v>8.5732986111106584</v>
      </c>
      <c r="AB479" s="134">
        <f t="shared" ca="1" si="75"/>
        <v>20</v>
      </c>
      <c r="AC479" s="134">
        <f t="shared" ca="1" si="76"/>
        <v>12</v>
      </c>
      <c r="AD479" s="135">
        <f t="shared" ca="1" si="77"/>
        <v>-18.573298611110658</v>
      </c>
      <c r="AE479" s="127" t="str">
        <f t="shared" ca="1" si="78"/>
        <v>VENCIDO</v>
      </c>
    </row>
    <row r="480" spans="1:31" customFormat="1" ht="15" x14ac:dyDescent="0.25">
      <c r="A480" s="126">
        <v>23526501</v>
      </c>
      <c r="B480" s="128" t="e">
        <f>VLOOKUP(A480,[1]BASE!$A:$A,1,0)</f>
        <v>#N/A</v>
      </c>
      <c r="C480" s="128">
        <f>VLOOKUP(A480,'INGRESO DIARIO'!A:A,1,0)</f>
        <v>23526501</v>
      </c>
      <c r="D480" s="136" t="s">
        <v>3059</v>
      </c>
      <c r="E480" s="129" t="s">
        <v>19</v>
      </c>
      <c r="F480" s="130">
        <v>45898.454282407409</v>
      </c>
      <c r="G480" s="130">
        <v>45917.609409722223</v>
      </c>
      <c r="H480" s="129">
        <v>98633492</v>
      </c>
      <c r="I480" s="129" t="s">
        <v>2476</v>
      </c>
      <c r="J480" s="129" t="s">
        <v>2893</v>
      </c>
      <c r="K480" s="129" t="s">
        <v>15</v>
      </c>
      <c r="L480" s="129" t="s">
        <v>2480</v>
      </c>
      <c r="M480" s="129" t="s">
        <v>16</v>
      </c>
      <c r="N480" s="129" t="s">
        <v>22</v>
      </c>
      <c r="O480" s="129"/>
      <c r="P480" s="129"/>
      <c r="Q480" s="132">
        <v>45911</v>
      </c>
      <c r="R480" s="129"/>
      <c r="S480" s="129"/>
      <c r="T480" s="129" t="s">
        <v>2931</v>
      </c>
      <c r="U480" s="129"/>
      <c r="V480" s="129"/>
      <c r="W480" s="133">
        <f t="shared" si="70"/>
        <v>45921.609409722223</v>
      </c>
      <c r="X480" s="134">
        <f t="shared" si="71"/>
        <v>4</v>
      </c>
      <c r="Y480" s="134">
        <f t="shared" ca="1" si="72"/>
        <v>24.390590277776937</v>
      </c>
      <c r="Z480" s="134">
        <f t="shared" ca="1" si="73"/>
        <v>18</v>
      </c>
      <c r="AA480" s="134">
        <f t="shared" ca="1" si="74"/>
        <v>6.390590277776937</v>
      </c>
      <c r="AB480" s="134">
        <f t="shared" ca="1" si="75"/>
        <v>18</v>
      </c>
      <c r="AC480" s="134">
        <f t="shared" ca="1" si="76"/>
        <v>14</v>
      </c>
      <c r="AD480" s="135">
        <f t="shared" ca="1" si="77"/>
        <v>-18.390590277776937</v>
      </c>
      <c r="AE480" s="127" t="str">
        <f t="shared" ca="1" si="78"/>
        <v>VENCIDO</v>
      </c>
    </row>
    <row r="481" spans="1:31" customFormat="1" ht="15" x14ac:dyDescent="0.25">
      <c r="A481" s="126">
        <v>23521195</v>
      </c>
      <c r="B481" s="128" t="e">
        <f>VLOOKUP(A481,[1]BASE!$A:$A,1,0)</f>
        <v>#N/A</v>
      </c>
      <c r="C481" s="128" t="e">
        <f>VLOOKUP(A481,'INGRESO DIARIO'!A:A,1,0)</f>
        <v>#N/A</v>
      </c>
      <c r="D481" s="136" t="s">
        <v>3055</v>
      </c>
      <c r="E481" s="129" t="s">
        <v>19</v>
      </c>
      <c r="F481" s="130">
        <v>45896.707951388889</v>
      </c>
      <c r="G481" s="130">
        <v>45901.906793981485</v>
      </c>
      <c r="H481" s="129">
        <v>70047455</v>
      </c>
      <c r="I481" s="129" t="s">
        <v>2038</v>
      </c>
      <c r="J481" s="129" t="s">
        <v>2820</v>
      </c>
      <c r="K481" s="129" t="s">
        <v>15</v>
      </c>
      <c r="L481" s="129" t="s">
        <v>2041</v>
      </c>
      <c r="M481" s="129" t="s">
        <v>16</v>
      </c>
      <c r="N481" s="129" t="s">
        <v>22</v>
      </c>
      <c r="O481" s="129"/>
      <c r="P481" s="129"/>
      <c r="Q481" s="132">
        <v>45911</v>
      </c>
      <c r="R481" s="129"/>
      <c r="S481" s="129" t="s">
        <v>23</v>
      </c>
      <c r="T481" s="129" t="s">
        <v>2930</v>
      </c>
      <c r="U481" s="129"/>
      <c r="V481" s="129"/>
      <c r="W481" s="133">
        <f t="shared" si="70"/>
        <v>45905.906793981485</v>
      </c>
      <c r="X481" s="134">
        <f t="shared" si="71"/>
        <v>4</v>
      </c>
      <c r="Y481" s="134">
        <f t="shared" ca="1" si="72"/>
        <v>40.093206018515048</v>
      </c>
      <c r="Z481" s="134">
        <f t="shared" ca="1" si="73"/>
        <v>30</v>
      </c>
      <c r="AA481" s="134">
        <f t="shared" ca="1" si="74"/>
        <v>10.093206018515048</v>
      </c>
      <c r="AB481" s="134">
        <f t="shared" ca="1" si="75"/>
        <v>30</v>
      </c>
      <c r="AC481" s="134">
        <f t="shared" ca="1" si="76"/>
        <v>26</v>
      </c>
      <c r="AD481" s="135">
        <f t="shared" ca="1" si="77"/>
        <v>-34.093206018515048</v>
      </c>
      <c r="AE481" s="127" t="str">
        <f t="shared" ca="1" si="78"/>
        <v>VENCIDO</v>
      </c>
    </row>
    <row r="482" spans="1:31" customFormat="1" ht="15" x14ac:dyDescent="0.25">
      <c r="A482" s="126">
        <v>23521211</v>
      </c>
      <c r="B482" s="128" t="e">
        <f>VLOOKUP(A482,[1]BASE!$A:$A,1,0)</f>
        <v>#N/A</v>
      </c>
      <c r="C482" s="128" t="e">
        <f>VLOOKUP(A482,'INGRESO DIARIO'!A:A,1,0)</f>
        <v>#N/A</v>
      </c>
      <c r="D482" s="136" t="s">
        <v>3056</v>
      </c>
      <c r="E482" s="129" t="s">
        <v>19</v>
      </c>
      <c r="F482" s="130">
        <v>45896.709479166668</v>
      </c>
      <c r="G482" s="130">
        <v>45901.906504629631</v>
      </c>
      <c r="H482" s="129">
        <v>1017168808</v>
      </c>
      <c r="I482" s="129" t="s">
        <v>2042</v>
      </c>
      <c r="J482" s="129" t="s">
        <v>2821</v>
      </c>
      <c r="K482" s="129" t="s">
        <v>15</v>
      </c>
      <c r="L482" s="129" t="s">
        <v>2045</v>
      </c>
      <c r="M482" s="129" t="s">
        <v>16</v>
      </c>
      <c r="N482" s="129" t="s">
        <v>22</v>
      </c>
      <c r="O482" s="129"/>
      <c r="P482" s="129"/>
      <c r="Q482" s="132">
        <v>45911</v>
      </c>
      <c r="R482" s="129"/>
      <c r="S482" s="129" t="s">
        <v>23</v>
      </c>
      <c r="T482" s="129" t="s">
        <v>2930</v>
      </c>
      <c r="U482" s="129"/>
      <c r="V482" s="129"/>
      <c r="W482" s="133">
        <f t="shared" si="70"/>
        <v>45905.906504629631</v>
      </c>
      <c r="X482" s="134">
        <f t="shared" si="71"/>
        <v>4</v>
      </c>
      <c r="Y482" s="134">
        <f t="shared" ca="1" si="72"/>
        <v>40.093495370369055</v>
      </c>
      <c r="Z482" s="134">
        <f t="shared" ca="1" si="73"/>
        <v>30</v>
      </c>
      <c r="AA482" s="134">
        <f t="shared" ca="1" si="74"/>
        <v>10.093495370369055</v>
      </c>
      <c r="AB482" s="134">
        <f t="shared" ca="1" si="75"/>
        <v>30</v>
      </c>
      <c r="AC482" s="134">
        <f t="shared" ca="1" si="76"/>
        <v>26</v>
      </c>
      <c r="AD482" s="135">
        <f t="shared" ca="1" si="77"/>
        <v>-34.093495370369055</v>
      </c>
      <c r="AE482" s="127" t="str">
        <f t="shared" ca="1" si="78"/>
        <v>VENCIDO</v>
      </c>
    </row>
    <row r="483" spans="1:31" customFormat="1" ht="15" x14ac:dyDescent="0.25">
      <c r="A483" s="126">
        <v>23521258</v>
      </c>
      <c r="B483" s="128" t="e">
        <f>VLOOKUP(A483,[1]BASE!$A:$A,1,0)</f>
        <v>#N/A</v>
      </c>
      <c r="C483" s="128" t="e">
        <f>VLOOKUP(A483,'INGRESO DIARIO'!A:A,1,0)</f>
        <v>#N/A</v>
      </c>
      <c r="D483" s="136" t="s">
        <v>3057</v>
      </c>
      <c r="E483" s="129" t="s">
        <v>19</v>
      </c>
      <c r="F483" s="130">
        <v>45897.294953703706</v>
      </c>
      <c r="G483" s="130">
        <v>45901.906504629631</v>
      </c>
      <c r="H483" s="129">
        <v>1017159931</v>
      </c>
      <c r="I483" s="129" t="s">
        <v>2046</v>
      </c>
      <c r="J483" s="129" t="s">
        <v>2822</v>
      </c>
      <c r="K483" s="129" t="s">
        <v>15</v>
      </c>
      <c r="L483" s="129" t="s">
        <v>2050</v>
      </c>
      <c r="M483" s="129" t="s">
        <v>16</v>
      </c>
      <c r="N483" s="129" t="s">
        <v>22</v>
      </c>
      <c r="O483" s="129"/>
      <c r="P483" s="129"/>
      <c r="Q483" s="132">
        <v>45911</v>
      </c>
      <c r="R483" s="129"/>
      <c r="S483" s="129" t="s">
        <v>23</v>
      </c>
      <c r="T483" s="129" t="s">
        <v>2930</v>
      </c>
      <c r="U483" s="129"/>
      <c r="V483" s="129"/>
      <c r="W483" s="133">
        <f t="shared" si="70"/>
        <v>45905.906504629631</v>
      </c>
      <c r="X483" s="134">
        <f t="shared" si="71"/>
        <v>4</v>
      </c>
      <c r="Y483" s="134">
        <f t="shared" ca="1" si="72"/>
        <v>40.093495370369055</v>
      </c>
      <c r="Z483" s="134">
        <f t="shared" ca="1" si="73"/>
        <v>30</v>
      </c>
      <c r="AA483" s="134">
        <f t="shared" ca="1" si="74"/>
        <v>10.093495370369055</v>
      </c>
      <c r="AB483" s="134">
        <f t="shared" ca="1" si="75"/>
        <v>30</v>
      </c>
      <c r="AC483" s="134">
        <f t="shared" ca="1" si="76"/>
        <v>26</v>
      </c>
      <c r="AD483" s="135">
        <f t="shared" ca="1" si="77"/>
        <v>-34.093495370369055</v>
      </c>
      <c r="AE483" s="127" t="str">
        <f t="shared" ca="1" si="78"/>
        <v>VENCIDO</v>
      </c>
    </row>
    <row r="484" spans="1:31" customFormat="1" ht="15" x14ac:dyDescent="0.25">
      <c r="A484" s="126">
        <v>23523130</v>
      </c>
      <c r="B484" s="128" t="e">
        <f>VLOOKUP(A484,[1]BASE!$A:$A,1,0)</f>
        <v>#N/A</v>
      </c>
      <c r="C484" s="128" t="e">
        <f>VLOOKUP(A484,'INGRESO DIARIO'!A:A,1,0)</f>
        <v>#N/A</v>
      </c>
      <c r="D484" s="136" t="s">
        <v>3058</v>
      </c>
      <c r="E484" s="129" t="s">
        <v>19</v>
      </c>
      <c r="F484" s="130">
        <v>45895.624363425923</v>
      </c>
      <c r="G484" s="130">
        <v>45901.906944444447</v>
      </c>
      <c r="H484" s="129">
        <v>1128416786</v>
      </c>
      <c r="I484" s="129" t="s">
        <v>2179</v>
      </c>
      <c r="J484" s="129" t="s">
        <v>2845</v>
      </c>
      <c r="K484" s="129" t="s">
        <v>15</v>
      </c>
      <c r="L484" s="129" t="s">
        <v>2183</v>
      </c>
      <c r="M484" s="129" t="s">
        <v>16</v>
      </c>
      <c r="N484" s="129" t="s">
        <v>22</v>
      </c>
      <c r="O484" s="129"/>
      <c r="P484" s="129"/>
      <c r="Q484" s="132">
        <v>45911</v>
      </c>
      <c r="R484" s="129"/>
      <c r="S484" s="129" t="s">
        <v>23</v>
      </c>
      <c r="T484" s="129" t="s">
        <v>2929</v>
      </c>
      <c r="U484" s="129"/>
      <c r="V484" s="129"/>
      <c r="W484" s="133">
        <f t="shared" si="70"/>
        <v>45905.906944444447</v>
      </c>
      <c r="X484" s="134">
        <f t="shared" si="71"/>
        <v>4</v>
      </c>
      <c r="Y484" s="134">
        <f t="shared" ca="1" si="72"/>
        <v>40.093055555553292</v>
      </c>
      <c r="Z484" s="134">
        <f t="shared" ca="1" si="73"/>
        <v>30</v>
      </c>
      <c r="AA484" s="134">
        <f t="shared" ca="1" si="74"/>
        <v>10.093055555553292</v>
      </c>
      <c r="AB484" s="134">
        <f t="shared" ca="1" si="75"/>
        <v>30</v>
      </c>
      <c r="AC484" s="134">
        <f t="shared" ca="1" si="76"/>
        <v>26</v>
      </c>
      <c r="AD484" s="135">
        <f t="shared" ca="1" si="77"/>
        <v>-34.093055555553292</v>
      </c>
      <c r="AE484" s="127" t="str">
        <f t="shared" ca="1" si="78"/>
        <v>VENCIDO</v>
      </c>
    </row>
    <row r="485" spans="1:31" customFormat="1" ht="15" x14ac:dyDescent="0.25">
      <c r="A485" s="110">
        <v>23450559</v>
      </c>
      <c r="B485" s="39" t="e">
        <f>VLOOKUP(A485,[1]BASE!$A:$A,1,0)</f>
        <v>#N/A</v>
      </c>
      <c r="C485" s="39" t="e">
        <f>VLOOKUP(A485,'INGRESO DIARIO'!A:A,1,0)</f>
        <v>#N/A</v>
      </c>
      <c r="D485" s="1" t="s">
        <v>530</v>
      </c>
      <c r="E485" s="1" t="s">
        <v>589</v>
      </c>
      <c r="F485" s="41">
        <v>45805.597673611112</v>
      </c>
      <c r="G485" s="41">
        <v>45904.722141203703</v>
      </c>
      <c r="H485" s="1">
        <v>43184328</v>
      </c>
      <c r="I485" s="1" t="s">
        <v>532</v>
      </c>
      <c r="J485" s="1" t="s">
        <v>566</v>
      </c>
      <c r="K485" s="1" t="s">
        <v>15</v>
      </c>
      <c r="L485" s="1" t="s">
        <v>533</v>
      </c>
      <c r="M485" s="1" t="s">
        <v>18</v>
      </c>
      <c r="N485" s="1" t="s">
        <v>26</v>
      </c>
      <c r="O485" s="1"/>
      <c r="P485" s="1" t="s">
        <v>17</v>
      </c>
      <c r="Q485" s="43">
        <v>45911</v>
      </c>
      <c r="R485" s="1"/>
      <c r="S485" s="1" t="s">
        <v>23</v>
      </c>
      <c r="T485" s="1" t="s">
        <v>609</v>
      </c>
      <c r="U485" s="1" t="s">
        <v>17</v>
      </c>
      <c r="V485" s="1" t="s">
        <v>17</v>
      </c>
      <c r="W485" s="46">
        <f t="shared" si="70"/>
        <v>45912.722141203703</v>
      </c>
      <c r="X485" s="47">
        <f t="shared" si="71"/>
        <v>8</v>
      </c>
      <c r="Y485" s="47">
        <f t="shared" ca="1" si="72"/>
        <v>37.277858796296641</v>
      </c>
      <c r="Z485" s="47">
        <f t="shared" ca="1" si="73"/>
        <v>27</v>
      </c>
      <c r="AA485" s="47">
        <f t="shared" ca="1" si="74"/>
        <v>10.277858796296641</v>
      </c>
      <c r="AB485" s="47">
        <f t="shared" ca="1" si="75"/>
        <v>27</v>
      </c>
      <c r="AC485" s="47">
        <f t="shared" ca="1" si="76"/>
        <v>19</v>
      </c>
      <c r="AD485" s="48">
        <f t="shared" ca="1" si="77"/>
        <v>-27.277858796296641</v>
      </c>
      <c r="AE485" s="42" t="str">
        <f t="shared" ca="1" si="78"/>
        <v>VENCIDO</v>
      </c>
    </row>
    <row r="486" spans="1:31" customFormat="1" ht="15" x14ac:dyDescent="0.25">
      <c r="A486" s="110">
        <v>23535810</v>
      </c>
      <c r="B486" s="39" t="e">
        <f>VLOOKUP(A486,[1]BASE!$A:$A,1,0)</f>
        <v>#N/A</v>
      </c>
      <c r="C486" s="39" t="e">
        <f>VLOOKUP(A486,'INGRESO DIARIO'!A:A,1,0)</f>
        <v>#N/A</v>
      </c>
      <c r="D486" s="1" t="s">
        <v>1030</v>
      </c>
      <c r="E486" s="1" t="s">
        <v>19</v>
      </c>
      <c r="F486" s="41">
        <v>45910.529594907406</v>
      </c>
      <c r="G486" s="41">
        <v>45910.529629629629</v>
      </c>
      <c r="H486" s="1">
        <v>8100607</v>
      </c>
      <c r="I486" s="1" t="s">
        <v>1031</v>
      </c>
      <c r="J486" s="1" t="s">
        <v>1073</v>
      </c>
      <c r="K486" s="1" t="s">
        <v>15</v>
      </c>
      <c r="L486" s="1" t="s">
        <v>1032</v>
      </c>
      <c r="M486" s="1" t="s">
        <v>18</v>
      </c>
      <c r="N486" s="1" t="s">
        <v>22</v>
      </c>
      <c r="O486" s="1"/>
      <c r="P486" s="1" t="s">
        <v>17</v>
      </c>
      <c r="Q486" s="43">
        <v>45911</v>
      </c>
      <c r="R486" s="1"/>
      <c r="S486" s="1" t="s">
        <v>23</v>
      </c>
      <c r="T486" s="1" t="s">
        <v>600</v>
      </c>
      <c r="U486" s="1"/>
      <c r="V486" s="1"/>
      <c r="W486" s="46">
        <f t="shared" si="70"/>
        <v>45918.529629629629</v>
      </c>
      <c r="X486" s="47">
        <f t="shared" si="71"/>
        <v>8</v>
      </c>
      <c r="Y486" s="47">
        <f t="shared" ca="1" si="72"/>
        <v>31.470370370370802</v>
      </c>
      <c r="Z486" s="47">
        <f t="shared" ca="1" si="73"/>
        <v>23</v>
      </c>
      <c r="AA486" s="47">
        <f t="shared" ca="1" si="74"/>
        <v>8.4703703703708015</v>
      </c>
      <c r="AB486" s="47">
        <f t="shared" ca="1" si="75"/>
        <v>23</v>
      </c>
      <c r="AC486" s="47">
        <f t="shared" ca="1" si="76"/>
        <v>15</v>
      </c>
      <c r="AD486" s="48">
        <f t="shared" ca="1" si="77"/>
        <v>-21.470370370370802</v>
      </c>
      <c r="AE486" s="42" t="str">
        <f t="shared" ca="1" si="78"/>
        <v>VENCIDO</v>
      </c>
    </row>
    <row r="487" spans="1:31" customFormat="1" ht="15" x14ac:dyDescent="0.25">
      <c r="A487" s="110">
        <v>23535876</v>
      </c>
      <c r="B487" s="39" t="e">
        <f>VLOOKUP(A487,[1]BASE!$A:$A,1,0)</f>
        <v>#N/A</v>
      </c>
      <c r="C487" s="39" t="e">
        <f>VLOOKUP(A487,'INGRESO DIARIO'!A:A,1,0)</f>
        <v>#N/A</v>
      </c>
      <c r="D487" s="1" t="s">
        <v>1033</v>
      </c>
      <c r="E487" s="1" t="s">
        <v>19</v>
      </c>
      <c r="F487" s="41">
        <v>45910.55741898148</v>
      </c>
      <c r="G487" s="41">
        <v>45910.557453703703</v>
      </c>
      <c r="H487" s="1">
        <v>1010057721</v>
      </c>
      <c r="I487" s="1" t="s">
        <v>1034</v>
      </c>
      <c r="J487" s="1" t="s">
        <v>1074</v>
      </c>
      <c r="K487" s="1" t="s">
        <v>15</v>
      </c>
      <c r="L487" s="1" t="s">
        <v>1035</v>
      </c>
      <c r="M487" s="1" t="s">
        <v>18</v>
      </c>
      <c r="N487" s="1" t="s">
        <v>22</v>
      </c>
      <c r="O487" s="1"/>
      <c r="P487" s="1" t="s">
        <v>17</v>
      </c>
      <c r="Q487" s="43">
        <v>45911</v>
      </c>
      <c r="R487" s="1"/>
      <c r="S487" s="1" t="s">
        <v>23</v>
      </c>
      <c r="T487" s="1" t="s">
        <v>1114</v>
      </c>
      <c r="U487" s="1"/>
      <c r="V487" s="1"/>
      <c r="W487" s="46">
        <f t="shared" si="70"/>
        <v>45918.557453703703</v>
      </c>
      <c r="X487" s="47">
        <f t="shared" si="71"/>
        <v>8</v>
      </c>
      <c r="Y487" s="47">
        <f t="shared" ca="1" si="72"/>
        <v>31.442546296297223</v>
      </c>
      <c r="Z487" s="47">
        <f t="shared" ca="1" si="73"/>
        <v>23</v>
      </c>
      <c r="AA487" s="47">
        <f t="shared" ca="1" si="74"/>
        <v>8.4425462962972233</v>
      </c>
      <c r="AB487" s="47">
        <f t="shared" ca="1" si="75"/>
        <v>23</v>
      </c>
      <c r="AC487" s="47">
        <f t="shared" ca="1" si="76"/>
        <v>15</v>
      </c>
      <c r="AD487" s="48">
        <f t="shared" ca="1" si="77"/>
        <v>-21.442546296297223</v>
      </c>
      <c r="AE487" s="42" t="str">
        <f t="shared" ca="1" si="78"/>
        <v>VENCIDO</v>
      </c>
    </row>
    <row r="488" spans="1:31" customFormat="1" ht="15" x14ac:dyDescent="0.25">
      <c r="A488" s="110">
        <v>23511132</v>
      </c>
      <c r="B488" s="39" t="e">
        <f>VLOOKUP(A488,[1]BASE!$A:$A,1,0)</f>
        <v>#N/A</v>
      </c>
      <c r="C488" s="39" t="e">
        <f>VLOOKUP(A488,'INGRESO DIARIO'!A:A,1,0)</f>
        <v>#N/A</v>
      </c>
      <c r="D488" s="40" t="s">
        <v>734</v>
      </c>
      <c r="E488" s="1" t="s">
        <v>19</v>
      </c>
      <c r="F488" s="41">
        <v>45881.56689814815</v>
      </c>
      <c r="G488" s="41">
        <v>45908.350995370369</v>
      </c>
      <c r="H488" s="1">
        <v>71363863</v>
      </c>
      <c r="I488" s="1" t="s">
        <v>642</v>
      </c>
      <c r="J488" s="1" t="s">
        <v>705</v>
      </c>
      <c r="K488" s="1" t="s">
        <v>15</v>
      </c>
      <c r="L488" s="1" t="s">
        <v>643</v>
      </c>
      <c r="M488" s="1" t="s">
        <v>16</v>
      </c>
      <c r="N488" s="42" t="s">
        <v>22</v>
      </c>
      <c r="O488" s="42"/>
      <c r="P488" s="1" t="s">
        <v>17</v>
      </c>
      <c r="Q488" s="43">
        <v>45911</v>
      </c>
      <c r="R488" s="1"/>
      <c r="S488" s="1" t="s">
        <v>23</v>
      </c>
      <c r="T488" s="1" t="s">
        <v>1254</v>
      </c>
      <c r="U488" s="1" t="s">
        <v>17</v>
      </c>
      <c r="V488" s="1" t="s">
        <v>475</v>
      </c>
      <c r="W488" s="46">
        <f t="shared" si="70"/>
        <v>45912.350995370369</v>
      </c>
      <c r="X488" s="47">
        <f t="shared" si="71"/>
        <v>4</v>
      </c>
      <c r="Y488" s="47">
        <f t="shared" ca="1" si="72"/>
        <v>33.649004629631236</v>
      </c>
      <c r="Z488" s="47">
        <f t="shared" ca="1" si="73"/>
        <v>25</v>
      </c>
      <c r="AA488" s="47">
        <f t="shared" ca="1" si="74"/>
        <v>8.6490046296312357</v>
      </c>
      <c r="AB488" s="47">
        <f t="shared" ca="1" si="75"/>
        <v>25</v>
      </c>
      <c r="AC488" s="47">
        <f t="shared" ca="1" si="76"/>
        <v>21</v>
      </c>
      <c r="AD488" s="48">
        <f t="shared" ca="1" si="77"/>
        <v>-27.649004629631236</v>
      </c>
      <c r="AE488" s="42" t="str">
        <f t="shared" ca="1" si="78"/>
        <v>VENCIDO</v>
      </c>
    </row>
    <row r="489" spans="1:31" customFormat="1" ht="15" x14ac:dyDescent="0.25">
      <c r="A489" s="110">
        <v>23534532</v>
      </c>
      <c r="B489" s="39" t="e">
        <f>VLOOKUP(A489,[1]BASE!$A:$A,1,0)</f>
        <v>#N/A</v>
      </c>
      <c r="C489" s="39" t="e">
        <f>VLOOKUP(A489,'INGRESO DIARIO'!A:A,1,0)</f>
        <v>#N/A</v>
      </c>
      <c r="D489" s="40" t="s">
        <v>915</v>
      </c>
      <c r="E489" s="1" t="s">
        <v>19</v>
      </c>
      <c r="F489" s="41">
        <v>45909.360625000001</v>
      </c>
      <c r="G489" s="41">
        <v>45909.360659722224</v>
      </c>
      <c r="H489" s="1">
        <v>1151447512</v>
      </c>
      <c r="I489" s="1" t="s">
        <v>794</v>
      </c>
      <c r="J489" s="1" t="s">
        <v>878</v>
      </c>
      <c r="K489" s="1" t="s">
        <v>15</v>
      </c>
      <c r="L489" s="1" t="s">
        <v>795</v>
      </c>
      <c r="M489" s="1" t="s">
        <v>16</v>
      </c>
      <c r="N489" s="1" t="s">
        <v>22</v>
      </c>
      <c r="O489" s="1"/>
      <c r="P489" s="1" t="s">
        <v>17</v>
      </c>
      <c r="Q489" s="43">
        <v>45911</v>
      </c>
      <c r="R489" s="1"/>
      <c r="S489" s="1" t="s">
        <v>23</v>
      </c>
      <c r="T489" s="1" t="s">
        <v>1259</v>
      </c>
      <c r="U489" s="1" t="s">
        <v>17</v>
      </c>
      <c r="V489" s="1" t="s">
        <v>17</v>
      </c>
      <c r="W489" s="46">
        <f t="shared" si="70"/>
        <v>45913.360659722224</v>
      </c>
      <c r="X489" s="47">
        <f t="shared" si="71"/>
        <v>4</v>
      </c>
      <c r="Y489" s="47">
        <f t="shared" ca="1" si="72"/>
        <v>32.639340277775773</v>
      </c>
      <c r="Z489" s="47">
        <f t="shared" ca="1" si="73"/>
        <v>24</v>
      </c>
      <c r="AA489" s="47">
        <f t="shared" ca="1" si="74"/>
        <v>8.6393402777757728</v>
      </c>
      <c r="AB489" s="47">
        <f t="shared" ca="1" si="75"/>
        <v>24</v>
      </c>
      <c r="AC489" s="47">
        <f t="shared" ca="1" si="76"/>
        <v>20</v>
      </c>
      <c r="AD489" s="48">
        <f t="shared" ca="1" si="77"/>
        <v>-26.639340277775773</v>
      </c>
      <c r="AE489" s="42" t="str">
        <f t="shared" ca="1" si="78"/>
        <v>VENCIDO</v>
      </c>
    </row>
    <row r="490" spans="1:31" customFormat="1" ht="15" x14ac:dyDescent="0.25">
      <c r="A490" s="110">
        <v>23534548</v>
      </c>
      <c r="B490" s="39" t="e">
        <f>VLOOKUP(A490,[1]BASE!$A:$A,1,0)</f>
        <v>#N/A</v>
      </c>
      <c r="C490" s="39" t="e">
        <f>VLOOKUP(A490,'INGRESO DIARIO'!A:A,1,0)</f>
        <v>#N/A</v>
      </c>
      <c r="D490" s="1" t="s">
        <v>836</v>
      </c>
      <c r="E490" s="1" t="s">
        <v>19</v>
      </c>
      <c r="F490" s="41">
        <v>45909.373159722221</v>
      </c>
      <c r="G490" s="41">
        <v>45909.373194444444</v>
      </c>
      <c r="H490" s="1">
        <v>39421720</v>
      </c>
      <c r="I490" s="1" t="s">
        <v>837</v>
      </c>
      <c r="J490" s="1" t="s">
        <v>897</v>
      </c>
      <c r="K490" s="1" t="s">
        <v>15</v>
      </c>
      <c r="L490" s="1" t="s">
        <v>838</v>
      </c>
      <c r="M490" s="1" t="s">
        <v>16</v>
      </c>
      <c r="N490" s="1" t="s">
        <v>22</v>
      </c>
      <c r="O490" s="1"/>
      <c r="P490" s="1" t="s">
        <v>17</v>
      </c>
      <c r="Q490" s="43">
        <v>45911</v>
      </c>
      <c r="R490" s="1"/>
      <c r="S490" s="1" t="s">
        <v>23</v>
      </c>
      <c r="T490" s="1" t="s">
        <v>1113</v>
      </c>
      <c r="U490" s="1" t="s">
        <v>17</v>
      </c>
      <c r="V490" s="1" t="s">
        <v>17</v>
      </c>
      <c r="W490" s="46">
        <f t="shared" si="70"/>
        <v>45913.373194444444</v>
      </c>
      <c r="X490" s="47">
        <f t="shared" si="71"/>
        <v>4</v>
      </c>
      <c r="Y490" s="47">
        <f t="shared" ca="1" si="72"/>
        <v>32.62680555555562</v>
      </c>
      <c r="Z490" s="47">
        <f t="shared" ca="1" si="73"/>
        <v>24</v>
      </c>
      <c r="AA490" s="47">
        <f t="shared" ca="1" si="74"/>
        <v>8.6268055555556202</v>
      </c>
      <c r="AB490" s="47">
        <f t="shared" ca="1" si="75"/>
        <v>24</v>
      </c>
      <c r="AC490" s="47">
        <f t="shared" ca="1" si="76"/>
        <v>20</v>
      </c>
      <c r="AD490" s="48">
        <f t="shared" ca="1" si="77"/>
        <v>-26.62680555555562</v>
      </c>
      <c r="AE490" s="42" t="str">
        <f t="shared" ca="1" si="78"/>
        <v>VENCIDO</v>
      </c>
    </row>
    <row r="491" spans="1:31" customFormat="1" ht="15" x14ac:dyDescent="0.25">
      <c r="A491" s="110">
        <v>23509588</v>
      </c>
      <c r="B491" s="39" t="e">
        <f>VLOOKUP(A491,[1]BASE!$A:$A,1,0)</f>
        <v>#N/A</v>
      </c>
      <c r="C491" s="39" t="e">
        <f>VLOOKUP(A491,'INGRESO DIARIO'!A:A,1,0)</f>
        <v>#N/A</v>
      </c>
      <c r="D491" s="40" t="s">
        <v>376</v>
      </c>
      <c r="E491" s="1" t="s">
        <v>19</v>
      </c>
      <c r="F491" s="41">
        <v>45880.360439814816</v>
      </c>
      <c r="G491" s="41">
        <v>45910.309525462966</v>
      </c>
      <c r="H491" s="1">
        <v>98527805</v>
      </c>
      <c r="I491" s="1" t="s">
        <v>123</v>
      </c>
      <c r="J491" s="1" t="s">
        <v>304</v>
      </c>
      <c r="K491" s="1" t="s">
        <v>15</v>
      </c>
      <c r="L491" s="1" t="s">
        <v>124</v>
      </c>
      <c r="M491" s="1" t="s">
        <v>16</v>
      </c>
      <c r="N491" s="1" t="str">
        <f>VLOOKUP(A491,[2]Hoja2!A:G,7,0)</f>
        <v>ORIENTE</v>
      </c>
      <c r="O491" s="1"/>
      <c r="P491" s="1"/>
      <c r="Q491" s="43">
        <v>45911</v>
      </c>
      <c r="R491" s="43"/>
      <c r="S491" s="1" t="s">
        <v>23</v>
      </c>
      <c r="T491" s="1" t="s">
        <v>1116</v>
      </c>
      <c r="U491" s="1"/>
      <c r="V491" s="1"/>
      <c r="W491" s="46">
        <f t="shared" si="70"/>
        <v>45914.309525462966</v>
      </c>
      <c r="X491" s="47">
        <f t="shared" si="71"/>
        <v>4</v>
      </c>
      <c r="Y491" s="47">
        <f t="shared" ca="1" si="72"/>
        <v>31.690474537033879</v>
      </c>
      <c r="Z491" s="47">
        <f t="shared" ca="1" si="73"/>
        <v>23</v>
      </c>
      <c r="AA491" s="47">
        <f t="shared" ca="1" si="74"/>
        <v>8.6904745370338787</v>
      </c>
      <c r="AB491" s="47">
        <f t="shared" ca="1" si="75"/>
        <v>23</v>
      </c>
      <c r="AC491" s="47">
        <f t="shared" ca="1" si="76"/>
        <v>19</v>
      </c>
      <c r="AD491" s="48">
        <f t="shared" ca="1" si="77"/>
        <v>-25.690474537033879</v>
      </c>
      <c r="AE491" s="42" t="str">
        <f t="shared" ca="1" si="78"/>
        <v>VENCIDO</v>
      </c>
    </row>
    <row r="492" spans="1:31" customFormat="1" ht="15" x14ac:dyDescent="0.25">
      <c r="A492" s="110">
        <v>23509586</v>
      </c>
      <c r="B492" s="39" t="e">
        <f>VLOOKUP(A492,[1]BASE!$A:$A,1,0)</f>
        <v>#N/A</v>
      </c>
      <c r="C492" s="39" t="e">
        <f>VLOOKUP(A492,'INGRESO DIARIO'!A:A,1,0)</f>
        <v>#N/A</v>
      </c>
      <c r="D492" s="40" t="s">
        <v>377</v>
      </c>
      <c r="E492" s="1" t="s">
        <v>19</v>
      </c>
      <c r="F492" s="41">
        <v>45880.360023148147</v>
      </c>
      <c r="G492" s="41">
        <v>45910.308888888889</v>
      </c>
      <c r="H492" s="1">
        <v>98527805</v>
      </c>
      <c r="I492" s="1" t="s">
        <v>123</v>
      </c>
      <c r="J492" s="1" t="s">
        <v>304</v>
      </c>
      <c r="K492" s="1" t="s">
        <v>15</v>
      </c>
      <c r="L492" s="1" t="s">
        <v>125</v>
      </c>
      <c r="M492" s="1" t="s">
        <v>16</v>
      </c>
      <c r="N492" s="1" t="str">
        <f>VLOOKUP(A492,[2]Hoja2!A:G,7,0)</f>
        <v>ORIENTE</v>
      </c>
      <c r="O492" s="1"/>
      <c r="P492" s="1"/>
      <c r="Q492" s="43">
        <v>45911</v>
      </c>
      <c r="R492" s="43"/>
      <c r="S492" s="1" t="s">
        <v>23</v>
      </c>
      <c r="T492" s="1" t="s">
        <v>1116</v>
      </c>
      <c r="U492" s="1"/>
      <c r="V492" s="1"/>
      <c r="W492" s="46">
        <f t="shared" si="70"/>
        <v>45914.308888888889</v>
      </c>
      <c r="X492" s="47">
        <f t="shared" si="71"/>
        <v>4</v>
      </c>
      <c r="Y492" s="47">
        <f t="shared" ca="1" si="72"/>
        <v>31.69111111111124</v>
      </c>
      <c r="Z492" s="47">
        <f t="shared" ca="1" si="73"/>
        <v>23</v>
      </c>
      <c r="AA492" s="47">
        <f t="shared" ca="1" si="74"/>
        <v>8.6911111111112405</v>
      </c>
      <c r="AB492" s="47">
        <f t="shared" ca="1" si="75"/>
        <v>23</v>
      </c>
      <c r="AC492" s="47">
        <f t="shared" ca="1" si="76"/>
        <v>19</v>
      </c>
      <c r="AD492" s="48">
        <f t="shared" ca="1" si="77"/>
        <v>-25.69111111111124</v>
      </c>
      <c r="AE492" s="42" t="str">
        <f t="shared" ca="1" si="78"/>
        <v>VENCIDO</v>
      </c>
    </row>
    <row r="493" spans="1:31" customFormat="1" ht="15" x14ac:dyDescent="0.25">
      <c r="A493" s="110">
        <v>23508512</v>
      </c>
      <c r="B493" s="39" t="e">
        <f>VLOOKUP(A493,[1]BASE!$A:$A,1,0)</f>
        <v>#N/A</v>
      </c>
      <c r="C493" s="39" t="e">
        <f>VLOOKUP(A493,'INGRESO DIARIO'!A:A,1,0)</f>
        <v>#N/A</v>
      </c>
      <c r="D493" s="40" t="s">
        <v>928</v>
      </c>
      <c r="E493" s="1" t="s">
        <v>19</v>
      </c>
      <c r="F493" s="41">
        <v>45877.369143518517</v>
      </c>
      <c r="G493" s="41">
        <v>45908.733113425929</v>
      </c>
      <c r="H493" s="1">
        <v>71526561</v>
      </c>
      <c r="I493" s="1" t="s">
        <v>822</v>
      </c>
      <c r="J493" s="1" t="s">
        <v>891</v>
      </c>
      <c r="K493" s="1" t="s">
        <v>15</v>
      </c>
      <c r="L493" s="1" t="s">
        <v>823</v>
      </c>
      <c r="M493" s="1" t="s">
        <v>16</v>
      </c>
      <c r="N493" s="1" t="s">
        <v>22</v>
      </c>
      <c r="O493" s="1"/>
      <c r="P493" s="1" t="s">
        <v>17</v>
      </c>
      <c r="Q493" s="43">
        <v>45911</v>
      </c>
      <c r="R493" s="1"/>
      <c r="S493" s="1" t="s">
        <v>23</v>
      </c>
      <c r="T493" s="1" t="s">
        <v>1112</v>
      </c>
      <c r="U493" s="1" t="s">
        <v>17</v>
      </c>
      <c r="V493" s="1" t="s">
        <v>475</v>
      </c>
      <c r="W493" s="46">
        <f t="shared" si="70"/>
        <v>45912.733113425929</v>
      </c>
      <c r="X493" s="47">
        <f t="shared" si="71"/>
        <v>4</v>
      </c>
      <c r="Y493" s="47">
        <f t="shared" ca="1" si="72"/>
        <v>33.266886574070668</v>
      </c>
      <c r="Z493" s="47">
        <f t="shared" ca="1" si="73"/>
        <v>25</v>
      </c>
      <c r="AA493" s="47">
        <f t="shared" ca="1" si="74"/>
        <v>8.2668865740706678</v>
      </c>
      <c r="AB493" s="47">
        <f t="shared" ca="1" si="75"/>
        <v>25</v>
      </c>
      <c r="AC493" s="47">
        <f t="shared" ca="1" si="76"/>
        <v>21</v>
      </c>
      <c r="AD493" s="48">
        <f t="shared" ca="1" si="77"/>
        <v>-27.266886574070668</v>
      </c>
      <c r="AE493" s="42" t="str">
        <f t="shared" ca="1" si="78"/>
        <v>VENCIDO</v>
      </c>
    </row>
    <row r="494" spans="1:31" customFormat="1" ht="15" x14ac:dyDescent="0.25">
      <c r="A494" s="110">
        <v>23535777</v>
      </c>
      <c r="B494" s="39" t="e">
        <f>VLOOKUP(A494,[1]BASE!$A:$A,1,0)</f>
        <v>#N/A</v>
      </c>
      <c r="C494" s="39" t="e">
        <f>VLOOKUP(A494,'INGRESO DIARIO'!A:A,1,0)</f>
        <v>#N/A</v>
      </c>
      <c r="D494" s="40" t="s">
        <v>1079</v>
      </c>
      <c r="E494" s="1" t="s">
        <v>19</v>
      </c>
      <c r="F494" s="41">
        <v>45910.507326388892</v>
      </c>
      <c r="G494" s="41">
        <v>45910.507361111115</v>
      </c>
      <c r="H494" s="1">
        <v>43555812</v>
      </c>
      <c r="I494" s="1" t="s">
        <v>977</v>
      </c>
      <c r="J494" s="1" t="s">
        <v>1051</v>
      </c>
      <c r="K494" s="1" t="s">
        <v>15</v>
      </c>
      <c r="L494" s="1" t="s">
        <v>978</v>
      </c>
      <c r="M494" s="1" t="s">
        <v>16</v>
      </c>
      <c r="N494" s="1" t="s">
        <v>20</v>
      </c>
      <c r="O494" s="1"/>
      <c r="P494" s="1" t="s">
        <v>17</v>
      </c>
      <c r="Q494" s="43">
        <v>45911</v>
      </c>
      <c r="R494" s="1"/>
      <c r="S494" s="1" t="s">
        <v>23</v>
      </c>
      <c r="T494" s="1" t="s">
        <v>1120</v>
      </c>
      <c r="U494" s="1"/>
      <c r="V494" s="1"/>
      <c r="W494" s="46">
        <f t="shared" si="70"/>
        <v>45914.507361111115</v>
      </c>
      <c r="X494" s="47">
        <f t="shared" si="71"/>
        <v>4</v>
      </c>
      <c r="Y494" s="47">
        <f t="shared" ca="1" si="72"/>
        <v>31.492638888885267</v>
      </c>
      <c r="Z494" s="47">
        <f t="shared" ca="1" si="73"/>
        <v>23</v>
      </c>
      <c r="AA494" s="47">
        <f t="shared" ca="1" si="74"/>
        <v>8.4926388888852671</v>
      </c>
      <c r="AB494" s="47">
        <f t="shared" ca="1" si="75"/>
        <v>23</v>
      </c>
      <c r="AC494" s="47">
        <f t="shared" ca="1" si="76"/>
        <v>19</v>
      </c>
      <c r="AD494" s="48">
        <f t="shared" ca="1" si="77"/>
        <v>-25.492638888885267</v>
      </c>
      <c r="AE494" s="42" t="str">
        <f t="shared" ca="1" si="78"/>
        <v>VENCIDO</v>
      </c>
    </row>
    <row r="495" spans="1:31" customFormat="1" ht="15" x14ac:dyDescent="0.25">
      <c r="A495" s="110">
        <v>23535776</v>
      </c>
      <c r="B495" s="39" t="e">
        <f>VLOOKUP(A495,[1]BASE!$A:$A,1,0)</f>
        <v>#N/A</v>
      </c>
      <c r="C495" s="39" t="e">
        <f>VLOOKUP(A495,'INGRESO DIARIO'!A:A,1,0)</f>
        <v>#N/A</v>
      </c>
      <c r="D495" s="40" t="s">
        <v>1080</v>
      </c>
      <c r="E495" s="1" t="s">
        <v>19</v>
      </c>
      <c r="F495" s="41">
        <v>45910.507326388892</v>
      </c>
      <c r="G495" s="41">
        <v>45910.507361111115</v>
      </c>
      <c r="H495" s="1">
        <v>43555812</v>
      </c>
      <c r="I495" s="1" t="s">
        <v>977</v>
      </c>
      <c r="J495" s="1" t="s">
        <v>1051</v>
      </c>
      <c r="K495" s="1" t="s">
        <v>15</v>
      </c>
      <c r="L495" s="1" t="s">
        <v>979</v>
      </c>
      <c r="M495" s="1" t="s">
        <v>16</v>
      </c>
      <c r="N495" s="1" t="s">
        <v>20</v>
      </c>
      <c r="O495" s="1"/>
      <c r="P495" s="1" t="s">
        <v>17</v>
      </c>
      <c r="Q495" s="43">
        <v>45911</v>
      </c>
      <c r="R495" s="1"/>
      <c r="S495" s="1" t="s">
        <v>23</v>
      </c>
      <c r="T495" s="1" t="s">
        <v>1120</v>
      </c>
      <c r="U495" s="1"/>
      <c r="V495" s="1"/>
      <c r="W495" s="46">
        <f t="shared" si="70"/>
        <v>45914.507361111115</v>
      </c>
      <c r="X495" s="47">
        <f t="shared" si="71"/>
        <v>4</v>
      </c>
      <c r="Y495" s="47">
        <f t="shared" ca="1" si="72"/>
        <v>31.492638888885267</v>
      </c>
      <c r="Z495" s="47">
        <f t="shared" ca="1" si="73"/>
        <v>23</v>
      </c>
      <c r="AA495" s="47">
        <f t="shared" ca="1" si="74"/>
        <v>8.4926388888852671</v>
      </c>
      <c r="AB495" s="47">
        <f t="shared" ca="1" si="75"/>
        <v>23</v>
      </c>
      <c r="AC495" s="47">
        <f t="shared" ca="1" si="76"/>
        <v>19</v>
      </c>
      <c r="AD495" s="48">
        <f t="shared" ca="1" si="77"/>
        <v>-25.492638888885267</v>
      </c>
      <c r="AE495" s="42" t="str">
        <f t="shared" ca="1" si="78"/>
        <v>VENCIDO</v>
      </c>
    </row>
    <row r="496" spans="1:31" customFormat="1" ht="15" x14ac:dyDescent="0.25">
      <c r="A496" s="110">
        <v>23455447</v>
      </c>
      <c r="B496" s="39" t="e">
        <f>VLOOKUP(A496,[1]BASE!$A:$A,1,0)</f>
        <v>#N/A</v>
      </c>
      <c r="C496" s="39" t="e">
        <f>VLOOKUP(A496,'INGRESO DIARIO'!A:A,1,0)</f>
        <v>#N/A</v>
      </c>
      <c r="D496" s="40" t="s">
        <v>1081</v>
      </c>
      <c r="E496" s="1" t="s">
        <v>19</v>
      </c>
      <c r="F496" s="41">
        <v>45812.450162037036</v>
      </c>
      <c r="G496" s="41">
        <v>45910.58184027778</v>
      </c>
      <c r="H496" s="1">
        <v>43500548</v>
      </c>
      <c r="I496" s="1" t="s">
        <v>981</v>
      </c>
      <c r="J496" s="1" t="s">
        <v>1052</v>
      </c>
      <c r="K496" s="1" t="s">
        <v>15</v>
      </c>
      <c r="L496" s="1" t="s">
        <v>982</v>
      </c>
      <c r="M496" s="1" t="s">
        <v>16</v>
      </c>
      <c r="N496" s="1" t="s">
        <v>20</v>
      </c>
      <c r="O496" s="1"/>
      <c r="P496" s="1" t="s">
        <v>17</v>
      </c>
      <c r="Q496" s="43">
        <v>45911</v>
      </c>
      <c r="R496" s="1"/>
      <c r="S496" s="1" t="s">
        <v>23</v>
      </c>
      <c r="T496" s="1" t="s">
        <v>1122</v>
      </c>
      <c r="U496" s="1"/>
      <c r="V496" s="1"/>
      <c r="W496" s="46">
        <f t="shared" si="70"/>
        <v>45914.58184027778</v>
      </c>
      <c r="X496" s="47">
        <f t="shared" si="71"/>
        <v>4</v>
      </c>
      <c r="Y496" s="47">
        <f t="shared" ca="1" si="72"/>
        <v>31.418159722219571</v>
      </c>
      <c r="Z496" s="47">
        <f t="shared" ca="1" si="73"/>
        <v>23</v>
      </c>
      <c r="AA496" s="47">
        <f t="shared" ca="1" si="74"/>
        <v>8.4181597222195705</v>
      </c>
      <c r="AB496" s="47">
        <f t="shared" ca="1" si="75"/>
        <v>23</v>
      </c>
      <c r="AC496" s="47">
        <f t="shared" ca="1" si="76"/>
        <v>19</v>
      </c>
      <c r="AD496" s="48">
        <f t="shared" ca="1" si="77"/>
        <v>-25.418159722219571</v>
      </c>
      <c r="AE496" s="42" t="str">
        <f t="shared" ca="1" si="78"/>
        <v>VENCIDO</v>
      </c>
    </row>
    <row r="497" spans="1:31" customFormat="1" ht="15" x14ac:dyDescent="0.25">
      <c r="A497" s="110">
        <v>23535213</v>
      </c>
      <c r="B497" s="39" t="e">
        <f>VLOOKUP(A497,[1]BASE!$A:$A,1,0)</f>
        <v>#N/A</v>
      </c>
      <c r="C497" s="39" t="e">
        <f>VLOOKUP(A497,'INGRESO DIARIO'!A:A,1,0)</f>
        <v>#N/A</v>
      </c>
      <c r="D497" s="40" t="s">
        <v>1083</v>
      </c>
      <c r="E497" s="1" t="s">
        <v>19</v>
      </c>
      <c r="F497" s="41">
        <v>45909.856192129628</v>
      </c>
      <c r="G497" s="41">
        <v>45909.856226851851</v>
      </c>
      <c r="H497" s="1">
        <v>5280906</v>
      </c>
      <c r="I497" s="1" t="s">
        <v>985</v>
      </c>
      <c r="J497" s="1" t="s">
        <v>1054</v>
      </c>
      <c r="K497" s="1" t="s">
        <v>15</v>
      </c>
      <c r="L497" s="1" t="s">
        <v>986</v>
      </c>
      <c r="M497" s="1" t="s">
        <v>16</v>
      </c>
      <c r="N497" s="1" t="s">
        <v>20</v>
      </c>
      <c r="O497" s="1"/>
      <c r="P497" s="1" t="s">
        <v>17</v>
      </c>
      <c r="Q497" s="43">
        <v>45911</v>
      </c>
      <c r="R497" s="1"/>
      <c r="S497" s="1" t="s">
        <v>23</v>
      </c>
      <c r="T497" s="1" t="s">
        <v>1261</v>
      </c>
      <c r="U497" s="1"/>
      <c r="V497" s="1"/>
      <c r="W497" s="46">
        <f t="shared" si="70"/>
        <v>45913.856226851851</v>
      </c>
      <c r="X497" s="47">
        <f t="shared" si="71"/>
        <v>4</v>
      </c>
      <c r="Y497" s="47">
        <f t="shared" ca="1" si="72"/>
        <v>32.143773148149194</v>
      </c>
      <c r="Z497" s="47">
        <f t="shared" ca="1" si="73"/>
        <v>24</v>
      </c>
      <c r="AA497" s="47">
        <f t="shared" ca="1" si="74"/>
        <v>8.1437731481491937</v>
      </c>
      <c r="AB497" s="47">
        <f t="shared" ca="1" si="75"/>
        <v>24</v>
      </c>
      <c r="AC497" s="47">
        <f t="shared" ca="1" si="76"/>
        <v>20</v>
      </c>
      <c r="AD497" s="48">
        <f t="shared" ca="1" si="77"/>
        <v>-26.143773148149194</v>
      </c>
      <c r="AE497" s="42" t="str">
        <f t="shared" ca="1" si="78"/>
        <v>VENCIDO</v>
      </c>
    </row>
    <row r="498" spans="1:31" customFormat="1" ht="15" x14ac:dyDescent="0.25">
      <c r="A498" s="110">
        <v>23535211</v>
      </c>
      <c r="B498" s="39" t="e">
        <f>VLOOKUP(A498,[1]BASE!$A:$A,1,0)</f>
        <v>#N/A</v>
      </c>
      <c r="C498" s="39" t="e">
        <f>VLOOKUP(A498,'INGRESO DIARIO'!A:A,1,0)</f>
        <v>#N/A</v>
      </c>
      <c r="D498" s="40" t="s">
        <v>1084</v>
      </c>
      <c r="E498" s="1" t="s">
        <v>19</v>
      </c>
      <c r="F498" s="41">
        <v>45909.843969907408</v>
      </c>
      <c r="G498" s="41">
        <v>45909.844004629631</v>
      </c>
      <c r="H498" s="1">
        <v>98585549</v>
      </c>
      <c r="I498" s="1" t="s">
        <v>987</v>
      </c>
      <c r="J498" s="1" t="s">
        <v>1055</v>
      </c>
      <c r="K498" s="1" t="s">
        <v>15</v>
      </c>
      <c r="L498" s="1" t="s">
        <v>988</v>
      </c>
      <c r="M498" s="1" t="s">
        <v>16</v>
      </c>
      <c r="N498" s="1" t="s">
        <v>20</v>
      </c>
      <c r="O498" s="1"/>
      <c r="P498" s="1" t="s">
        <v>17</v>
      </c>
      <c r="Q498" s="43">
        <v>45911</v>
      </c>
      <c r="R498" s="1"/>
      <c r="S498" s="1" t="s">
        <v>23</v>
      </c>
      <c r="T498" s="1" t="s">
        <v>1261</v>
      </c>
      <c r="U498" s="1"/>
      <c r="V498" s="1"/>
      <c r="W498" s="46">
        <f t="shared" si="70"/>
        <v>45913.844004629631</v>
      </c>
      <c r="X498" s="47">
        <f t="shared" si="71"/>
        <v>4</v>
      </c>
      <c r="Y498" s="47">
        <f t="shared" ca="1" si="72"/>
        <v>32.155995370369055</v>
      </c>
      <c r="Z498" s="47">
        <f t="shared" ca="1" si="73"/>
        <v>24</v>
      </c>
      <c r="AA498" s="47">
        <f t="shared" ca="1" si="74"/>
        <v>8.1559953703690553</v>
      </c>
      <c r="AB498" s="47">
        <f t="shared" ca="1" si="75"/>
        <v>24</v>
      </c>
      <c r="AC498" s="47">
        <f t="shared" ca="1" si="76"/>
        <v>20</v>
      </c>
      <c r="AD498" s="48">
        <f t="shared" ca="1" si="77"/>
        <v>-26.155995370369055</v>
      </c>
      <c r="AE498" s="42" t="str">
        <f t="shared" ca="1" si="78"/>
        <v>VENCIDO</v>
      </c>
    </row>
    <row r="499" spans="1:31" customFormat="1" ht="15" x14ac:dyDescent="0.25">
      <c r="A499" s="110">
        <v>23535212</v>
      </c>
      <c r="B499" s="39" t="e">
        <f>VLOOKUP(A499,[1]BASE!$A:$A,1,0)</f>
        <v>#N/A</v>
      </c>
      <c r="C499" s="39" t="e">
        <f>VLOOKUP(A499,'INGRESO DIARIO'!A:A,1,0)</f>
        <v>#N/A</v>
      </c>
      <c r="D499" s="40" t="s">
        <v>1085</v>
      </c>
      <c r="E499" s="1" t="s">
        <v>19</v>
      </c>
      <c r="F499" s="41">
        <v>45909.845219907409</v>
      </c>
      <c r="G499" s="41">
        <v>45909.845243055555</v>
      </c>
      <c r="H499" s="1">
        <v>98585549</v>
      </c>
      <c r="I499" s="1" t="s">
        <v>987</v>
      </c>
      <c r="J499" s="1" t="s">
        <v>1055</v>
      </c>
      <c r="K499" s="1" t="s">
        <v>15</v>
      </c>
      <c r="L499" s="1" t="s">
        <v>989</v>
      </c>
      <c r="M499" s="1" t="s">
        <v>16</v>
      </c>
      <c r="N499" s="1" t="s">
        <v>20</v>
      </c>
      <c r="O499" s="1"/>
      <c r="P499" s="1" t="s">
        <v>17</v>
      </c>
      <c r="Q499" s="43">
        <v>45911</v>
      </c>
      <c r="R499" s="1"/>
      <c r="S499" s="1" t="s">
        <v>23</v>
      </c>
      <c r="T499" s="1" t="s">
        <v>1261</v>
      </c>
      <c r="U499" s="1"/>
      <c r="V499" s="1"/>
      <c r="W499" s="46">
        <f t="shared" si="70"/>
        <v>45913.845243055555</v>
      </c>
      <c r="X499" s="47">
        <f t="shared" si="71"/>
        <v>4</v>
      </c>
      <c r="Y499" s="47">
        <f t="shared" ca="1" si="72"/>
        <v>32.154756944444671</v>
      </c>
      <c r="Z499" s="47">
        <f t="shared" ca="1" si="73"/>
        <v>24</v>
      </c>
      <c r="AA499" s="47">
        <f t="shared" ca="1" si="74"/>
        <v>8.1547569444446708</v>
      </c>
      <c r="AB499" s="47">
        <f t="shared" ca="1" si="75"/>
        <v>24</v>
      </c>
      <c r="AC499" s="47">
        <f t="shared" ca="1" si="76"/>
        <v>20</v>
      </c>
      <c r="AD499" s="48">
        <f t="shared" ca="1" si="77"/>
        <v>-26.154756944444671</v>
      </c>
      <c r="AE499" s="42" t="str">
        <f t="shared" ca="1" si="78"/>
        <v>VENCIDO</v>
      </c>
    </row>
    <row r="500" spans="1:31" customFormat="1" ht="15" x14ac:dyDescent="0.25">
      <c r="A500" s="110">
        <v>23535607</v>
      </c>
      <c r="B500" s="39" t="e">
        <f>VLOOKUP(A500,[1]BASE!$A:$A,1,0)</f>
        <v>#N/A</v>
      </c>
      <c r="C500" s="39" t="e">
        <f>VLOOKUP(A500,'INGRESO DIARIO'!A:A,1,0)</f>
        <v>#N/A</v>
      </c>
      <c r="D500" s="40" t="s">
        <v>1086</v>
      </c>
      <c r="E500" s="1" t="s">
        <v>19</v>
      </c>
      <c r="F500" s="41">
        <v>45910.431273148148</v>
      </c>
      <c r="G500" s="41">
        <v>45910.431307870371</v>
      </c>
      <c r="H500" s="1">
        <v>1193219060</v>
      </c>
      <c r="I500" s="1" t="s">
        <v>990</v>
      </c>
      <c r="J500" s="1" t="s">
        <v>1056</v>
      </c>
      <c r="K500" s="1" t="s">
        <v>15</v>
      </c>
      <c r="L500" s="1" t="s">
        <v>991</v>
      </c>
      <c r="M500" s="1" t="s">
        <v>16</v>
      </c>
      <c r="N500" s="1" t="s">
        <v>20</v>
      </c>
      <c r="O500" s="1"/>
      <c r="P500" s="1" t="s">
        <v>17</v>
      </c>
      <c r="Q500" s="43">
        <v>45911</v>
      </c>
      <c r="R500" s="1"/>
      <c r="S500" s="1" t="s">
        <v>23</v>
      </c>
      <c r="T500" s="1" t="s">
        <v>1117</v>
      </c>
      <c r="U500" s="1"/>
      <c r="V500" s="1"/>
      <c r="W500" s="46">
        <f t="shared" si="70"/>
        <v>45914.431307870371</v>
      </c>
      <c r="X500" s="47">
        <f t="shared" si="71"/>
        <v>4</v>
      </c>
      <c r="Y500" s="47">
        <f t="shared" ca="1" si="72"/>
        <v>31.568692129629198</v>
      </c>
      <c r="Z500" s="47">
        <f t="shared" ca="1" si="73"/>
        <v>23</v>
      </c>
      <c r="AA500" s="47">
        <f t="shared" ca="1" si="74"/>
        <v>8.5686921296291985</v>
      </c>
      <c r="AB500" s="47">
        <f t="shared" ca="1" si="75"/>
        <v>23</v>
      </c>
      <c r="AC500" s="47">
        <f t="shared" ca="1" si="76"/>
        <v>19</v>
      </c>
      <c r="AD500" s="48">
        <f t="shared" ca="1" si="77"/>
        <v>-25.568692129629198</v>
      </c>
      <c r="AE500" s="42" t="str">
        <f t="shared" ca="1" si="78"/>
        <v>VENCIDO</v>
      </c>
    </row>
    <row r="501" spans="1:31" customFormat="1" ht="15" x14ac:dyDescent="0.25">
      <c r="A501" s="110">
        <v>23535045</v>
      </c>
      <c r="B501" s="39" t="e">
        <f>VLOOKUP(A501,[1]BASE!$A:$A,1,0)</f>
        <v>#N/A</v>
      </c>
      <c r="C501" s="39" t="e">
        <f>VLOOKUP(A501,'INGRESO DIARIO'!A:A,1,0)</f>
        <v>#N/A</v>
      </c>
      <c r="D501" s="40" t="s">
        <v>1087</v>
      </c>
      <c r="E501" s="1" t="s">
        <v>19</v>
      </c>
      <c r="F501" s="41">
        <v>45909.653865740744</v>
      </c>
      <c r="G501" s="41">
        <v>45909.653900462959</v>
      </c>
      <c r="H501" s="1">
        <v>71361295</v>
      </c>
      <c r="I501" s="1" t="s">
        <v>992</v>
      </c>
      <c r="J501" s="1" t="s">
        <v>1057</v>
      </c>
      <c r="K501" s="1" t="s">
        <v>15</v>
      </c>
      <c r="L501" s="1" t="s">
        <v>993</v>
      </c>
      <c r="M501" s="1" t="s">
        <v>16</v>
      </c>
      <c r="N501" s="1" t="s">
        <v>20</v>
      </c>
      <c r="O501" s="1"/>
      <c r="P501" s="1" t="s">
        <v>17</v>
      </c>
      <c r="Q501" s="43">
        <v>45911</v>
      </c>
      <c r="R501" s="1"/>
      <c r="S501" s="1" t="s">
        <v>23</v>
      </c>
      <c r="T501" s="1" t="s">
        <v>1115</v>
      </c>
      <c r="U501" s="1"/>
      <c r="V501" s="1"/>
      <c r="W501" s="46">
        <f t="shared" si="70"/>
        <v>45913.653900462959</v>
      </c>
      <c r="X501" s="47">
        <f t="shared" si="71"/>
        <v>4</v>
      </c>
      <c r="Y501" s="47">
        <f t="shared" ca="1" si="72"/>
        <v>32.346099537040573</v>
      </c>
      <c r="Z501" s="47">
        <f t="shared" ca="1" si="73"/>
        <v>24</v>
      </c>
      <c r="AA501" s="47">
        <f t="shared" ca="1" si="74"/>
        <v>8.3460995370405726</v>
      </c>
      <c r="AB501" s="47">
        <f t="shared" ca="1" si="75"/>
        <v>24</v>
      </c>
      <c r="AC501" s="47">
        <f t="shared" ca="1" si="76"/>
        <v>20</v>
      </c>
      <c r="AD501" s="48">
        <f t="shared" ca="1" si="77"/>
        <v>-26.346099537040573</v>
      </c>
      <c r="AE501" s="42" t="str">
        <f t="shared" ca="1" si="78"/>
        <v>VENCIDO</v>
      </c>
    </row>
    <row r="502" spans="1:31" customFormat="1" ht="15" x14ac:dyDescent="0.25">
      <c r="A502" s="110">
        <v>23535656</v>
      </c>
      <c r="B502" s="39" t="e">
        <f>VLOOKUP(A502,[1]BASE!$A:$A,1,0)</f>
        <v>#N/A</v>
      </c>
      <c r="C502" s="39" t="e">
        <f>VLOOKUP(A502,'INGRESO DIARIO'!A:A,1,0)</f>
        <v>#N/A</v>
      </c>
      <c r="D502" s="40" t="s">
        <v>1088</v>
      </c>
      <c r="E502" s="1" t="s">
        <v>19</v>
      </c>
      <c r="F502" s="41">
        <v>45910.45385416667</v>
      </c>
      <c r="G502" s="41">
        <v>45910.453877314816</v>
      </c>
      <c r="H502" s="1">
        <v>15326871</v>
      </c>
      <c r="I502" s="1" t="s">
        <v>994</v>
      </c>
      <c r="J502" s="1" t="s">
        <v>1058</v>
      </c>
      <c r="K502" s="1" t="s">
        <v>15</v>
      </c>
      <c r="L502" s="1" t="s">
        <v>995</v>
      </c>
      <c r="M502" s="1" t="s">
        <v>16</v>
      </c>
      <c r="N502" s="1" t="s">
        <v>20</v>
      </c>
      <c r="O502" s="1"/>
      <c r="P502" s="1" t="s">
        <v>17</v>
      </c>
      <c r="Q502" s="43">
        <v>45911</v>
      </c>
      <c r="R502" s="1"/>
      <c r="S502" s="1" t="s">
        <v>23</v>
      </c>
      <c r="T502" s="1" t="s">
        <v>1119</v>
      </c>
      <c r="U502" s="1"/>
      <c r="V502" s="1"/>
      <c r="W502" s="46">
        <f t="shared" si="70"/>
        <v>45914.453877314816</v>
      </c>
      <c r="X502" s="47">
        <f t="shared" si="71"/>
        <v>4</v>
      </c>
      <c r="Y502" s="47">
        <f t="shared" ca="1" si="72"/>
        <v>31.546122685183946</v>
      </c>
      <c r="Z502" s="47">
        <f t="shared" ca="1" si="73"/>
        <v>23</v>
      </c>
      <c r="AA502" s="47">
        <f t="shared" ca="1" si="74"/>
        <v>8.5461226851839456</v>
      </c>
      <c r="AB502" s="47">
        <f t="shared" ca="1" si="75"/>
        <v>23</v>
      </c>
      <c r="AC502" s="47">
        <f t="shared" ca="1" si="76"/>
        <v>19</v>
      </c>
      <c r="AD502" s="48">
        <f t="shared" ca="1" si="77"/>
        <v>-25.546122685183946</v>
      </c>
      <c r="AE502" s="42" t="str">
        <f t="shared" ca="1" si="78"/>
        <v>VENCIDO</v>
      </c>
    </row>
    <row r="503" spans="1:31" customFormat="1" ht="15" x14ac:dyDescent="0.25">
      <c r="A503" s="110">
        <v>23535853</v>
      </c>
      <c r="B503" s="39" t="e">
        <f>VLOOKUP(A503,[1]BASE!$A:$A,1,0)</f>
        <v>#N/A</v>
      </c>
      <c r="C503" s="39" t="e">
        <f>VLOOKUP(A503,'INGRESO DIARIO'!A:A,1,0)</f>
        <v>#N/A</v>
      </c>
      <c r="D503" s="40" t="s">
        <v>1089</v>
      </c>
      <c r="E503" s="1" t="s">
        <v>19</v>
      </c>
      <c r="F503" s="41">
        <v>45910.546388888892</v>
      </c>
      <c r="G503" s="41">
        <v>45910.546435185184</v>
      </c>
      <c r="H503" s="1">
        <v>70077026</v>
      </c>
      <c r="I503" s="1" t="s">
        <v>996</v>
      </c>
      <c r="J503" s="1" t="s">
        <v>1059</v>
      </c>
      <c r="K503" s="1" t="s">
        <v>15</v>
      </c>
      <c r="L503" s="1" t="s">
        <v>997</v>
      </c>
      <c r="M503" s="1" t="s">
        <v>16</v>
      </c>
      <c r="N503" s="1" t="s">
        <v>20</v>
      </c>
      <c r="O503" s="1"/>
      <c r="P503" s="1" t="s">
        <v>17</v>
      </c>
      <c r="Q503" s="43">
        <v>45911</v>
      </c>
      <c r="R503" s="1"/>
      <c r="S503" s="1" t="s">
        <v>23</v>
      </c>
      <c r="T503" s="1" t="s">
        <v>1121</v>
      </c>
      <c r="U503" s="1"/>
      <c r="V503" s="1"/>
      <c r="W503" s="46">
        <f t="shared" si="70"/>
        <v>45914.546435185184</v>
      </c>
      <c r="X503" s="47">
        <f t="shared" si="71"/>
        <v>4</v>
      </c>
      <c r="Y503" s="47">
        <f t="shared" ca="1" si="72"/>
        <v>31.453564814815763</v>
      </c>
      <c r="Z503" s="47">
        <f t="shared" ca="1" si="73"/>
        <v>23</v>
      </c>
      <c r="AA503" s="47">
        <f t="shared" ca="1" si="74"/>
        <v>8.4535648148157634</v>
      </c>
      <c r="AB503" s="47">
        <f t="shared" ca="1" si="75"/>
        <v>23</v>
      </c>
      <c r="AC503" s="47">
        <f t="shared" ca="1" si="76"/>
        <v>19</v>
      </c>
      <c r="AD503" s="48">
        <f t="shared" ca="1" si="77"/>
        <v>-25.453564814815763</v>
      </c>
      <c r="AE503" s="42" t="str">
        <f t="shared" ca="1" si="78"/>
        <v>VENCIDO</v>
      </c>
    </row>
    <row r="504" spans="1:31" customFormat="1" ht="15" x14ac:dyDescent="0.25">
      <c r="A504" s="110">
        <v>23523283</v>
      </c>
      <c r="B504" s="39" t="e">
        <f>VLOOKUP(A504,[1]BASE!$A:$A,1,0)</f>
        <v>#N/A</v>
      </c>
      <c r="C504" s="39" t="e">
        <f>VLOOKUP(A504,'INGRESO DIARIO'!A:A,1,0)</f>
        <v>#N/A</v>
      </c>
      <c r="D504" s="40" t="s">
        <v>1094</v>
      </c>
      <c r="E504" s="1" t="s">
        <v>19</v>
      </c>
      <c r="F504" s="41">
        <v>45895.680335648147</v>
      </c>
      <c r="G504" s="41">
        <v>45910.58457175926</v>
      </c>
      <c r="H504" s="1">
        <v>43185207</v>
      </c>
      <c r="I504" s="1" t="s">
        <v>1006</v>
      </c>
      <c r="J504" s="1" t="s">
        <v>1064</v>
      </c>
      <c r="K504" s="1" t="s">
        <v>15</v>
      </c>
      <c r="L504" s="1" t="s">
        <v>1007</v>
      </c>
      <c r="M504" s="1" t="s">
        <v>16</v>
      </c>
      <c r="N504" s="1" t="s">
        <v>20</v>
      </c>
      <c r="O504" s="1"/>
      <c r="P504" s="1" t="s">
        <v>17</v>
      </c>
      <c r="Q504" s="43">
        <v>45911</v>
      </c>
      <c r="R504" s="1"/>
      <c r="S504" s="1" t="s">
        <v>23</v>
      </c>
      <c r="T504" s="1" t="s">
        <v>1260</v>
      </c>
      <c r="U504" s="1"/>
      <c r="V504" s="1"/>
      <c r="W504" s="46">
        <f t="shared" si="70"/>
        <v>45914.58457175926</v>
      </c>
      <c r="X504" s="47">
        <f t="shared" si="71"/>
        <v>4</v>
      </c>
      <c r="Y504" s="47">
        <f t="shared" ca="1" si="72"/>
        <v>31.415428240739857</v>
      </c>
      <c r="Z504" s="47">
        <f t="shared" ca="1" si="73"/>
        <v>23</v>
      </c>
      <c r="AA504" s="47">
        <f t="shared" ca="1" si="74"/>
        <v>8.4154282407398568</v>
      </c>
      <c r="AB504" s="47">
        <f t="shared" ca="1" si="75"/>
        <v>23</v>
      </c>
      <c r="AC504" s="47">
        <f t="shared" ca="1" si="76"/>
        <v>19</v>
      </c>
      <c r="AD504" s="48">
        <f t="shared" ca="1" si="77"/>
        <v>-25.415428240739857</v>
      </c>
      <c r="AE504" s="42" t="str">
        <f t="shared" ca="1" si="78"/>
        <v>VENCIDO</v>
      </c>
    </row>
    <row r="505" spans="1:31" customFormat="1" ht="15" x14ac:dyDescent="0.25">
      <c r="A505" s="110">
        <v>23535902</v>
      </c>
      <c r="B505" s="39" t="e">
        <f>VLOOKUP(A505,[1]BASE!$A:$A,1,0)</f>
        <v>#N/A</v>
      </c>
      <c r="C505" s="39" t="e">
        <f>VLOOKUP(A505,'INGRESO DIARIO'!A:A,1,0)</f>
        <v>#N/A</v>
      </c>
      <c r="D505" s="40" t="s">
        <v>1100</v>
      </c>
      <c r="E505" s="1" t="s">
        <v>19</v>
      </c>
      <c r="F505" s="41">
        <v>45910.568252314813</v>
      </c>
      <c r="G505" s="41">
        <v>45910.568287037036</v>
      </c>
      <c r="H505" s="1">
        <v>1216721586</v>
      </c>
      <c r="I505" s="1" t="s">
        <v>1021</v>
      </c>
      <c r="J505" s="1" t="s">
        <v>1070</v>
      </c>
      <c r="K505" s="1" t="s">
        <v>15</v>
      </c>
      <c r="L505" s="1" t="s">
        <v>1022</v>
      </c>
      <c r="M505" s="1" t="s">
        <v>16</v>
      </c>
      <c r="N505" s="1" t="s">
        <v>22</v>
      </c>
      <c r="O505" s="1"/>
      <c r="P505" s="1" t="s">
        <v>17</v>
      </c>
      <c r="Q505" s="43">
        <v>45911</v>
      </c>
      <c r="R505" s="1"/>
      <c r="S505" s="1" t="s">
        <v>23</v>
      </c>
      <c r="T505" s="1" t="s">
        <v>1256</v>
      </c>
      <c r="U505" s="1"/>
      <c r="V505" s="1"/>
      <c r="W505" s="46">
        <f t="shared" si="70"/>
        <v>45914.568287037036</v>
      </c>
      <c r="X505" s="47">
        <f t="shared" si="71"/>
        <v>4</v>
      </c>
      <c r="Y505" s="47">
        <f t="shared" ca="1" si="72"/>
        <v>31.431712962963502</v>
      </c>
      <c r="Z505" s="47">
        <f t="shared" ca="1" si="73"/>
        <v>23</v>
      </c>
      <c r="AA505" s="47">
        <f t="shared" ca="1" si="74"/>
        <v>8.4317129629635019</v>
      </c>
      <c r="AB505" s="47">
        <f t="shared" ca="1" si="75"/>
        <v>23</v>
      </c>
      <c r="AC505" s="47">
        <f t="shared" ca="1" si="76"/>
        <v>19</v>
      </c>
      <c r="AD505" s="48">
        <f t="shared" ca="1" si="77"/>
        <v>-25.431712962963502</v>
      </c>
      <c r="AE505" s="42" t="str">
        <f t="shared" ca="1" si="78"/>
        <v>VENCIDO</v>
      </c>
    </row>
    <row r="506" spans="1:31" customFormat="1" ht="15" x14ac:dyDescent="0.25">
      <c r="A506" s="126">
        <v>23427806</v>
      </c>
      <c r="B506" s="128" t="e">
        <f>VLOOKUP(A506,[1]BASE!$A:$A,1,0)</f>
        <v>#N/A</v>
      </c>
      <c r="C506" s="128" t="e">
        <f>VLOOKUP(A506,'INGRESO DIARIO'!A:A,1,0)</f>
        <v>#N/A</v>
      </c>
      <c r="D506" s="136" t="s">
        <v>3060</v>
      </c>
      <c r="E506" s="129" t="s">
        <v>409</v>
      </c>
      <c r="F506" s="130">
        <v>45896.69604166667</v>
      </c>
      <c r="G506" s="130">
        <v>45901.906504629631</v>
      </c>
      <c r="H506" s="129">
        <v>43183954</v>
      </c>
      <c r="I506" s="129" t="s">
        <v>1426</v>
      </c>
      <c r="J506" s="129" t="s">
        <v>2718</v>
      </c>
      <c r="K506" s="129" t="s">
        <v>15</v>
      </c>
      <c r="L506" s="129" t="s">
        <v>1431</v>
      </c>
      <c r="M506" s="129" t="s">
        <v>16</v>
      </c>
      <c r="N506" s="126" t="s">
        <v>26</v>
      </c>
      <c r="O506" s="126"/>
      <c r="P506" s="126" t="s">
        <v>25</v>
      </c>
      <c r="Q506" s="131">
        <v>45911</v>
      </c>
      <c r="R506" s="126"/>
      <c r="S506" s="126" t="s">
        <v>753</v>
      </c>
      <c r="T506" s="126" t="s">
        <v>2928</v>
      </c>
      <c r="U506" s="129"/>
      <c r="V506" s="129"/>
      <c r="W506" s="46">
        <f t="shared" si="70"/>
        <v>45905.906504629631</v>
      </c>
      <c r="X506" s="134">
        <f t="shared" si="71"/>
        <v>4</v>
      </c>
      <c r="Y506" s="134">
        <f t="shared" ca="1" si="72"/>
        <v>40.093495370369055</v>
      </c>
      <c r="Z506" s="134">
        <f t="shared" ca="1" si="73"/>
        <v>30</v>
      </c>
      <c r="AA506" s="134">
        <f t="shared" ca="1" si="74"/>
        <v>10.093495370369055</v>
      </c>
      <c r="AB506" s="134">
        <f t="shared" ca="1" si="75"/>
        <v>30</v>
      </c>
      <c r="AC506" s="134">
        <f t="shared" ca="1" si="76"/>
        <v>26</v>
      </c>
      <c r="AD506" s="135">
        <f t="shared" ca="1" si="77"/>
        <v>-34.093495370369055</v>
      </c>
      <c r="AE506" s="127" t="str">
        <f t="shared" si="78"/>
        <v>EJECUTADO</v>
      </c>
    </row>
    <row r="507" spans="1:31" customFormat="1" ht="15" x14ac:dyDescent="0.25">
      <c r="A507" s="110">
        <v>23532605</v>
      </c>
      <c r="B507" s="39" t="e">
        <f>VLOOKUP(A507,[1]BASE!$A:$A,1,0)</f>
        <v>#N/A</v>
      </c>
      <c r="C507" s="39" t="e">
        <f>VLOOKUP(A507,'INGRESO DIARIO'!A:A,1,0)</f>
        <v>#N/A</v>
      </c>
      <c r="D507" s="1" t="s">
        <v>534</v>
      </c>
      <c r="E507" s="1" t="s">
        <v>409</v>
      </c>
      <c r="F507" s="41">
        <v>45905.620393518519</v>
      </c>
      <c r="G507" s="41">
        <v>45905.620497685188</v>
      </c>
      <c r="H507" s="1">
        <v>1020431155</v>
      </c>
      <c r="I507" s="1" t="s">
        <v>535</v>
      </c>
      <c r="J507" s="1" t="s">
        <v>567</v>
      </c>
      <c r="K507" s="1" t="s">
        <v>15</v>
      </c>
      <c r="L507" s="1" t="s">
        <v>536</v>
      </c>
      <c r="M507" s="1" t="s">
        <v>18</v>
      </c>
      <c r="N507" s="1" t="s">
        <v>26</v>
      </c>
      <c r="O507" s="1"/>
      <c r="P507" s="1" t="s">
        <v>25</v>
      </c>
      <c r="Q507" s="43">
        <v>45911</v>
      </c>
      <c r="R507" s="1"/>
      <c r="S507" s="1" t="s">
        <v>753</v>
      </c>
      <c r="T507" s="1" t="s">
        <v>960</v>
      </c>
      <c r="U507" s="1" t="s">
        <v>17</v>
      </c>
      <c r="V507" s="1" t="s">
        <v>17</v>
      </c>
      <c r="W507" s="46">
        <f t="shared" si="70"/>
        <v>45913.620497685188</v>
      </c>
      <c r="X507" s="47">
        <f t="shared" si="71"/>
        <v>8</v>
      </c>
      <c r="Y507" s="47">
        <f t="shared" ca="1" si="72"/>
        <v>36.379502314812271</v>
      </c>
      <c r="Z507" s="47">
        <f t="shared" ca="1" si="73"/>
        <v>26</v>
      </c>
      <c r="AA507" s="47">
        <f t="shared" ca="1" si="74"/>
        <v>10.379502314812271</v>
      </c>
      <c r="AB507" s="47">
        <f t="shared" ca="1" si="75"/>
        <v>26</v>
      </c>
      <c r="AC507" s="47">
        <f t="shared" ca="1" si="76"/>
        <v>18</v>
      </c>
      <c r="AD507" s="48">
        <f t="shared" ca="1" si="77"/>
        <v>-26.379502314812271</v>
      </c>
      <c r="AE507" s="42" t="str">
        <f t="shared" si="78"/>
        <v>EJECUTADO</v>
      </c>
    </row>
    <row r="508" spans="1:31" customFormat="1" ht="15" x14ac:dyDescent="0.25">
      <c r="A508" s="110">
        <v>23532613</v>
      </c>
      <c r="B508" s="39" t="e">
        <f>VLOOKUP(A508,[1]BASE!$A:$A,1,0)</f>
        <v>#N/A</v>
      </c>
      <c r="C508" s="39" t="e">
        <f>VLOOKUP(A508,'INGRESO DIARIO'!A:A,1,0)</f>
        <v>#N/A</v>
      </c>
      <c r="D508" s="1" t="s">
        <v>537</v>
      </c>
      <c r="E508" s="1" t="s">
        <v>409</v>
      </c>
      <c r="F508" s="41">
        <v>45905.626030092593</v>
      </c>
      <c r="G508" s="41">
        <v>45905.626099537039</v>
      </c>
      <c r="H508" s="1">
        <v>1020431155</v>
      </c>
      <c r="I508" s="1" t="s">
        <v>535</v>
      </c>
      <c r="J508" s="1" t="s">
        <v>567</v>
      </c>
      <c r="K508" s="1" t="s">
        <v>15</v>
      </c>
      <c r="L508" s="1" t="s">
        <v>538</v>
      </c>
      <c r="M508" s="1" t="s">
        <v>18</v>
      </c>
      <c r="N508" s="1" t="s">
        <v>26</v>
      </c>
      <c r="O508" s="1"/>
      <c r="P508" s="1" t="s">
        <v>25</v>
      </c>
      <c r="Q508" s="43">
        <v>45911</v>
      </c>
      <c r="R508" s="1"/>
      <c r="S508" s="1" t="s">
        <v>753</v>
      </c>
      <c r="T508" s="1" t="s">
        <v>961</v>
      </c>
      <c r="U508" s="1" t="s">
        <v>17</v>
      </c>
      <c r="V508" s="1" t="s">
        <v>17</v>
      </c>
      <c r="W508" s="46">
        <f t="shared" si="70"/>
        <v>45913.626099537039</v>
      </c>
      <c r="X508" s="47">
        <f t="shared" si="71"/>
        <v>8</v>
      </c>
      <c r="Y508" s="47">
        <f t="shared" ca="1" si="72"/>
        <v>36.373900462960592</v>
      </c>
      <c r="Z508" s="47">
        <f t="shared" ca="1" si="73"/>
        <v>26</v>
      </c>
      <c r="AA508" s="47">
        <f t="shared" ca="1" si="74"/>
        <v>10.373900462960592</v>
      </c>
      <c r="AB508" s="47">
        <f t="shared" ca="1" si="75"/>
        <v>26</v>
      </c>
      <c r="AC508" s="47">
        <f t="shared" ca="1" si="76"/>
        <v>18</v>
      </c>
      <c r="AD508" s="48">
        <f t="shared" ca="1" si="77"/>
        <v>-26.373900462960592</v>
      </c>
      <c r="AE508" s="42" t="str">
        <f t="shared" si="78"/>
        <v>EJECUTADO</v>
      </c>
    </row>
    <row r="509" spans="1:31" customFormat="1" ht="15" x14ac:dyDescent="0.25">
      <c r="A509" s="110">
        <v>23533702</v>
      </c>
      <c r="B509" s="39" t="e">
        <f>VLOOKUP(A509,[1]BASE!$A:$A,1,0)</f>
        <v>#N/A</v>
      </c>
      <c r="C509" s="39" t="e">
        <f>VLOOKUP(A509,'INGRESO DIARIO'!A:A,1,0)</f>
        <v>#N/A</v>
      </c>
      <c r="D509" s="1" t="s">
        <v>690</v>
      </c>
      <c r="E509" s="1" t="s">
        <v>19</v>
      </c>
      <c r="F509" s="41">
        <v>45908.509675925925</v>
      </c>
      <c r="G509" s="41">
        <v>45908.509722222225</v>
      </c>
      <c r="H509" s="1">
        <v>1017187097</v>
      </c>
      <c r="I509" s="1" t="s">
        <v>691</v>
      </c>
      <c r="J509" s="1" t="s">
        <v>725</v>
      </c>
      <c r="K509" s="1" t="s">
        <v>15</v>
      </c>
      <c r="L509" s="1" t="s">
        <v>692</v>
      </c>
      <c r="M509" s="1" t="s">
        <v>18</v>
      </c>
      <c r="N509" s="1" t="s">
        <v>22</v>
      </c>
      <c r="O509" s="1"/>
      <c r="P509" s="1" t="s">
        <v>763</v>
      </c>
      <c r="Q509" s="43">
        <v>45911</v>
      </c>
      <c r="R509" s="1"/>
      <c r="S509" s="1" t="s">
        <v>753</v>
      </c>
      <c r="T509" s="1" t="s">
        <v>937</v>
      </c>
      <c r="U509" s="1" t="s">
        <v>17</v>
      </c>
      <c r="V509" s="1" t="s">
        <v>17</v>
      </c>
      <c r="W509" s="46">
        <f t="shared" si="70"/>
        <v>45916.509722222225</v>
      </c>
      <c r="X509" s="47">
        <f t="shared" si="71"/>
        <v>8</v>
      </c>
      <c r="Y509" s="47">
        <f t="shared" ca="1" si="72"/>
        <v>33.490277777775191</v>
      </c>
      <c r="Z509" s="47">
        <f t="shared" ca="1" si="73"/>
        <v>25</v>
      </c>
      <c r="AA509" s="47">
        <f t="shared" ca="1" si="74"/>
        <v>8.4902777777751908</v>
      </c>
      <c r="AB509" s="47">
        <f t="shared" ca="1" si="75"/>
        <v>25</v>
      </c>
      <c r="AC509" s="47">
        <f t="shared" ca="1" si="76"/>
        <v>17</v>
      </c>
      <c r="AD509" s="48">
        <f t="shared" ca="1" si="77"/>
        <v>-23.490277777775191</v>
      </c>
      <c r="AE509" s="42" t="str">
        <f t="shared" si="78"/>
        <v>EJECUTADO</v>
      </c>
    </row>
    <row r="510" spans="1:31" customFormat="1" ht="15" x14ac:dyDescent="0.25">
      <c r="A510" s="110">
        <v>23528869</v>
      </c>
      <c r="B510" s="39" t="e">
        <f>VLOOKUP(A510,[1]BASE!$A:$A,1,0)</f>
        <v>#N/A</v>
      </c>
      <c r="C510" s="39" t="e">
        <f>VLOOKUP(A510,'INGRESO DIARIO'!A:A,1,0)</f>
        <v>#N/A</v>
      </c>
      <c r="D510" s="1" t="s">
        <v>186</v>
      </c>
      <c r="E510" s="1" t="s">
        <v>19</v>
      </c>
      <c r="F510" s="41">
        <v>45902.472361111111</v>
      </c>
      <c r="G510" s="41">
        <v>45902.472407407404</v>
      </c>
      <c r="H510" s="1">
        <v>43976634</v>
      </c>
      <c r="I510" s="1" t="s">
        <v>187</v>
      </c>
      <c r="J510" s="1" t="s">
        <v>325</v>
      </c>
      <c r="K510" s="1" t="s">
        <v>15</v>
      </c>
      <c r="L510" s="1" t="s">
        <v>188</v>
      </c>
      <c r="M510" s="1" t="s">
        <v>18</v>
      </c>
      <c r="N510" s="1" t="str">
        <f>VLOOKUP(A510,[2]Hoja2!A:G,7,0)</f>
        <v>OCCIDENTE- OLAYA</v>
      </c>
      <c r="O510" s="1"/>
      <c r="P510" s="1" t="s">
        <v>763</v>
      </c>
      <c r="Q510" s="43">
        <v>45911</v>
      </c>
      <c r="R510" s="1"/>
      <c r="S510" s="1" t="s">
        <v>753</v>
      </c>
      <c r="T510" s="1" t="s">
        <v>608</v>
      </c>
      <c r="U510" s="1"/>
      <c r="V510" s="1"/>
      <c r="W510" s="46">
        <f t="shared" si="70"/>
        <v>45910.472407407404</v>
      </c>
      <c r="X510" s="47">
        <f t="shared" si="71"/>
        <v>8</v>
      </c>
      <c r="Y510" s="47">
        <f t="shared" ca="1" si="72"/>
        <v>39.527592592596193</v>
      </c>
      <c r="Z510" s="47">
        <f t="shared" ca="1" si="73"/>
        <v>29</v>
      </c>
      <c r="AA510" s="47">
        <f t="shared" ca="1" si="74"/>
        <v>10.527592592596193</v>
      </c>
      <c r="AB510" s="47">
        <f t="shared" ca="1" si="75"/>
        <v>29</v>
      </c>
      <c r="AC510" s="47">
        <f t="shared" ca="1" si="76"/>
        <v>21</v>
      </c>
      <c r="AD510" s="48">
        <f t="shared" ca="1" si="77"/>
        <v>-29.527592592596193</v>
      </c>
      <c r="AE510" s="42" t="str">
        <f t="shared" si="78"/>
        <v>EJECUTADO</v>
      </c>
    </row>
    <row r="511" spans="1:31" customFormat="1" ht="15" x14ac:dyDescent="0.25">
      <c r="A511" s="126">
        <v>23516501</v>
      </c>
      <c r="B511" s="128" t="e">
        <f>VLOOKUP(A511,[1]BASE!$A:$A,1,0)</f>
        <v>#N/A</v>
      </c>
      <c r="C511" s="128" t="e">
        <f>VLOOKUP(A511,'INGRESO DIARIO'!A:A,1,0)</f>
        <v>#N/A</v>
      </c>
      <c r="D511" s="136" t="s">
        <v>3061</v>
      </c>
      <c r="E511" s="129" t="s">
        <v>19</v>
      </c>
      <c r="F511" s="130">
        <v>45895.673645833333</v>
      </c>
      <c r="G511" s="130">
        <v>45901.906840277778</v>
      </c>
      <c r="H511" s="129">
        <v>43260323</v>
      </c>
      <c r="I511" s="129" t="s">
        <v>1854</v>
      </c>
      <c r="J511" s="129" t="s">
        <v>2789</v>
      </c>
      <c r="K511" s="129" t="s">
        <v>15</v>
      </c>
      <c r="L511" s="129" t="s">
        <v>1858</v>
      </c>
      <c r="M511" s="129" t="s">
        <v>16</v>
      </c>
      <c r="N511" s="129" t="s">
        <v>22</v>
      </c>
      <c r="O511" s="129"/>
      <c r="P511" s="129" t="s">
        <v>46</v>
      </c>
      <c r="Q511" s="132">
        <v>45911</v>
      </c>
      <c r="R511" s="129"/>
      <c r="S511" s="129" t="s">
        <v>753</v>
      </c>
      <c r="T511" s="129"/>
      <c r="U511" s="129"/>
      <c r="V511" s="129"/>
      <c r="W511" s="46">
        <f t="shared" ref="W511:W570" si="79">+IF(M511="RURAL",(G511+8),IF(M511="URBANA",(G511+4),""))</f>
        <v>45905.906840277778</v>
      </c>
      <c r="X511" s="134">
        <f t="shared" si="71"/>
        <v>4</v>
      </c>
      <c r="Y511" s="134">
        <f t="shared" ca="1" si="72"/>
        <v>40.093159722222481</v>
      </c>
      <c r="Z511" s="134">
        <f t="shared" ca="1" si="73"/>
        <v>30</v>
      </c>
      <c r="AA511" s="134">
        <f t="shared" ca="1" si="74"/>
        <v>10.093159722222481</v>
      </c>
      <c r="AB511" s="134">
        <f t="shared" ca="1" si="75"/>
        <v>30</v>
      </c>
      <c r="AC511" s="134">
        <f t="shared" ca="1" si="76"/>
        <v>26</v>
      </c>
      <c r="AD511" s="135">
        <f t="shared" ca="1" si="77"/>
        <v>-34.093159722222481</v>
      </c>
      <c r="AE511" s="127" t="str">
        <f t="shared" si="78"/>
        <v>EJECUTADO</v>
      </c>
    </row>
    <row r="512" spans="1:31" customFormat="1" ht="15" x14ac:dyDescent="0.25">
      <c r="A512" s="110">
        <v>23534512</v>
      </c>
      <c r="B512" s="39" t="e">
        <f>VLOOKUP(A512,[1]BASE!$A:$A,1,0)</f>
        <v>#N/A</v>
      </c>
      <c r="C512" s="39" t="e">
        <f>VLOOKUP(A512,'INGRESO DIARIO'!A:A,1,0)</f>
        <v>#N/A</v>
      </c>
      <c r="D512" s="40" t="s">
        <v>924</v>
      </c>
      <c r="E512" s="1" t="s">
        <v>19</v>
      </c>
      <c r="F512" s="41">
        <v>45909.340844907405</v>
      </c>
      <c r="G512" s="41">
        <v>45909.340879629628</v>
      </c>
      <c r="H512" s="1">
        <v>32461176</v>
      </c>
      <c r="I512" s="1" t="s">
        <v>814</v>
      </c>
      <c r="J512" s="1" t="s">
        <v>887</v>
      </c>
      <c r="K512" s="1" t="s">
        <v>15</v>
      </c>
      <c r="L512" s="1" t="s">
        <v>815</v>
      </c>
      <c r="M512" s="1" t="s">
        <v>16</v>
      </c>
      <c r="N512" s="1" t="s">
        <v>22</v>
      </c>
      <c r="O512" s="1"/>
      <c r="P512" s="1" t="s">
        <v>66</v>
      </c>
      <c r="Q512" s="43">
        <v>45911</v>
      </c>
      <c r="R512" s="1"/>
      <c r="S512" s="1" t="s">
        <v>753</v>
      </c>
      <c r="T512" s="1" t="s">
        <v>1107</v>
      </c>
      <c r="U512" s="1" t="s">
        <v>17</v>
      </c>
      <c r="V512" s="1" t="s">
        <v>475</v>
      </c>
      <c r="W512" s="46">
        <f t="shared" si="79"/>
        <v>45913.340879629628</v>
      </c>
      <c r="X512" s="47">
        <f t="shared" si="71"/>
        <v>4</v>
      </c>
      <c r="Y512" s="47">
        <f t="shared" ca="1" si="72"/>
        <v>32.659120370371966</v>
      </c>
      <c r="Z512" s="47">
        <f t="shared" ca="1" si="73"/>
        <v>24</v>
      </c>
      <c r="AA512" s="47">
        <f t="shared" ca="1" si="74"/>
        <v>8.6591203703719657</v>
      </c>
      <c r="AB512" s="47">
        <f t="shared" ca="1" si="75"/>
        <v>24</v>
      </c>
      <c r="AC512" s="47">
        <f t="shared" ca="1" si="76"/>
        <v>20</v>
      </c>
      <c r="AD512" s="48">
        <f t="shared" ca="1" si="77"/>
        <v>-26.659120370371966</v>
      </c>
      <c r="AE512" s="42" t="str">
        <f t="shared" si="78"/>
        <v>EJECUTADO</v>
      </c>
    </row>
    <row r="513" spans="1:31" customFormat="1" ht="15" x14ac:dyDescent="0.25">
      <c r="A513" s="110">
        <v>23514662</v>
      </c>
      <c r="B513" s="39" t="e">
        <f>VLOOKUP(A513,[1]BASE!$A:$A,1,0)</f>
        <v>#N/A</v>
      </c>
      <c r="C513" s="39" t="e">
        <f>VLOOKUP(A513,'INGRESO DIARIO'!A:A,1,0)</f>
        <v>#N/A</v>
      </c>
      <c r="D513" s="40" t="s">
        <v>933</v>
      </c>
      <c r="E513" s="1" t="s">
        <v>19</v>
      </c>
      <c r="F513" s="41">
        <v>45884.627256944441</v>
      </c>
      <c r="G513" s="41">
        <v>45908.681504629632</v>
      </c>
      <c r="H513" s="1">
        <v>42981578</v>
      </c>
      <c r="I513" s="1" t="s">
        <v>830</v>
      </c>
      <c r="J513" s="1" t="s">
        <v>894</v>
      </c>
      <c r="K513" s="1" t="s">
        <v>15</v>
      </c>
      <c r="L513" s="1" t="s">
        <v>17</v>
      </c>
      <c r="M513" s="1" t="s">
        <v>16</v>
      </c>
      <c r="N513" s="1" t="s">
        <v>22</v>
      </c>
      <c r="O513" s="1"/>
      <c r="P513" s="1" t="s">
        <v>66</v>
      </c>
      <c r="Q513" s="43">
        <v>45911</v>
      </c>
      <c r="R513" s="1"/>
      <c r="S513" s="1" t="s">
        <v>753</v>
      </c>
      <c r="T513" s="1" t="s">
        <v>965</v>
      </c>
      <c r="U513" s="1" t="s">
        <v>17</v>
      </c>
      <c r="V513" s="1" t="s">
        <v>475</v>
      </c>
      <c r="W513" s="46">
        <f t="shared" si="79"/>
        <v>45912.681504629632</v>
      </c>
      <c r="X513" s="47">
        <f t="shared" si="71"/>
        <v>4</v>
      </c>
      <c r="Y513" s="47">
        <f t="shared" ca="1" si="72"/>
        <v>33.3184953703676</v>
      </c>
      <c r="Z513" s="47">
        <f t="shared" ca="1" si="73"/>
        <v>25</v>
      </c>
      <c r="AA513" s="47">
        <f t="shared" ca="1" si="74"/>
        <v>8.3184953703676001</v>
      </c>
      <c r="AB513" s="47">
        <f t="shared" ca="1" si="75"/>
        <v>25</v>
      </c>
      <c r="AC513" s="47">
        <f t="shared" ca="1" si="76"/>
        <v>21</v>
      </c>
      <c r="AD513" s="48">
        <f t="shared" ca="1" si="77"/>
        <v>-27.3184953703676</v>
      </c>
      <c r="AE513" s="42" t="str">
        <f t="shared" si="78"/>
        <v>EJECUTADO</v>
      </c>
    </row>
    <row r="514" spans="1:31" customFormat="1" ht="15" x14ac:dyDescent="0.25">
      <c r="A514" s="110">
        <v>23508751</v>
      </c>
      <c r="B514" s="39" t="e">
        <f>VLOOKUP(A514,[1]BASE!$A:$A,1,0)</f>
        <v>#N/A</v>
      </c>
      <c r="C514" s="39" t="e">
        <f>VLOOKUP(A514,'INGRESO DIARIO'!A:A,1,0)</f>
        <v>#N/A</v>
      </c>
      <c r="D514" s="1" t="s">
        <v>833</v>
      </c>
      <c r="E514" s="1" t="s">
        <v>19</v>
      </c>
      <c r="F514" s="41">
        <v>45877.47152777778</v>
      </c>
      <c r="G514" s="41">
        <v>45909.495104166665</v>
      </c>
      <c r="H514" s="1">
        <v>71052292</v>
      </c>
      <c r="I514" s="1" t="s">
        <v>834</v>
      </c>
      <c r="J514" s="1" t="s">
        <v>896</v>
      </c>
      <c r="K514" s="1" t="s">
        <v>15</v>
      </c>
      <c r="L514" s="1" t="s">
        <v>835</v>
      </c>
      <c r="M514" s="1" t="s">
        <v>16</v>
      </c>
      <c r="N514" s="1" t="s">
        <v>22</v>
      </c>
      <c r="O514" s="1"/>
      <c r="P514" s="1" t="s">
        <v>66</v>
      </c>
      <c r="Q514" s="43">
        <v>45911</v>
      </c>
      <c r="R514" s="1"/>
      <c r="S514" s="1" t="s">
        <v>753</v>
      </c>
      <c r="T514" s="1" t="s">
        <v>964</v>
      </c>
      <c r="U514" s="1" t="s">
        <v>17</v>
      </c>
      <c r="V514" s="1" t="s">
        <v>475</v>
      </c>
      <c r="W514" s="46">
        <f t="shared" si="79"/>
        <v>45913.495104166665</v>
      </c>
      <c r="X514" s="47">
        <f t="shared" ref="X514:X570" si="80">+IF(M514="URBANA",4,IF(M514="RURAL",8,0))</f>
        <v>4</v>
      </c>
      <c r="Y514" s="47">
        <f t="shared" ref="Y514:Y570" ca="1" si="81">+TODAY()-G514+1</f>
        <v>32.504895833335468</v>
      </c>
      <c r="Z514" s="47">
        <f t="shared" ref="Z514:Z570" ca="1" si="82">+NETWORKDAYS.INTL(G514,NOW(),1)-MOD(H514,1)</f>
        <v>24</v>
      </c>
      <c r="AA514" s="47">
        <f t="shared" ref="AA514:AA570" ca="1" si="83">+Y514-Z514</f>
        <v>8.5048958333354676</v>
      </c>
      <c r="AB514" s="47">
        <f t="shared" ref="AB514:AB570" ca="1" si="84">+(((TODAY()-G514)+1)-AA514)</f>
        <v>24</v>
      </c>
      <c r="AC514" s="47">
        <f t="shared" ref="AC514:AC570" ca="1" si="85">+AB514-X514</f>
        <v>20</v>
      </c>
      <c r="AD514" s="48">
        <f t="shared" ref="AD514:AD570" ca="1" si="86">IF(W514&lt;&gt;0,+W514-TODAY()+1,"")</f>
        <v>-26.504895833335468</v>
      </c>
      <c r="AE514" s="42" t="str">
        <f t="shared" si="78"/>
        <v>EJECUTADO</v>
      </c>
    </row>
    <row r="515" spans="1:31" customFormat="1" ht="15" x14ac:dyDescent="0.25">
      <c r="A515" s="110">
        <v>23534057</v>
      </c>
      <c r="B515" s="39" t="e">
        <f>VLOOKUP(A515,[1]BASE!$A:$A,1,0)</f>
        <v>#N/A</v>
      </c>
      <c r="C515" s="39" t="e">
        <f>VLOOKUP(A515,'INGRESO DIARIO'!A:A,1,0)</f>
        <v>#N/A</v>
      </c>
      <c r="D515" s="40" t="s">
        <v>910</v>
      </c>
      <c r="E515" s="1" t="s">
        <v>19</v>
      </c>
      <c r="F515" s="41">
        <v>45908.689293981479</v>
      </c>
      <c r="G515" s="41">
        <v>45908.689317129632</v>
      </c>
      <c r="H515" s="1">
        <v>1017231630</v>
      </c>
      <c r="I515" s="1" t="s">
        <v>785</v>
      </c>
      <c r="J515" s="1" t="s">
        <v>874</v>
      </c>
      <c r="K515" s="1" t="s">
        <v>15</v>
      </c>
      <c r="L515" s="1" t="s">
        <v>786</v>
      </c>
      <c r="M515" s="1" t="s">
        <v>16</v>
      </c>
      <c r="N515" s="1" t="s">
        <v>20</v>
      </c>
      <c r="O515" s="1"/>
      <c r="P515" s="1" t="s">
        <v>754</v>
      </c>
      <c r="Q515" s="43">
        <v>45911</v>
      </c>
      <c r="R515" s="1"/>
      <c r="S515" s="1" t="s">
        <v>753</v>
      </c>
      <c r="T515" s="1" t="s">
        <v>969</v>
      </c>
      <c r="U515" s="1" t="s">
        <v>17</v>
      </c>
      <c r="V515" s="1" t="s">
        <v>17</v>
      </c>
      <c r="W515" s="46">
        <f t="shared" si="79"/>
        <v>45912.689317129632</v>
      </c>
      <c r="X515" s="47">
        <f t="shared" si="80"/>
        <v>4</v>
      </c>
      <c r="Y515" s="47">
        <f t="shared" ca="1" si="81"/>
        <v>33.3106828703676</v>
      </c>
      <c r="Z515" s="47">
        <f t="shared" ca="1" si="82"/>
        <v>25</v>
      </c>
      <c r="AA515" s="47">
        <f t="shared" ca="1" si="83"/>
        <v>8.3106828703676001</v>
      </c>
      <c r="AB515" s="47">
        <f t="shared" ca="1" si="84"/>
        <v>25</v>
      </c>
      <c r="AC515" s="47">
        <f t="shared" ca="1" si="85"/>
        <v>21</v>
      </c>
      <c r="AD515" s="48">
        <f t="shared" ca="1" si="86"/>
        <v>-27.3106828703676</v>
      </c>
      <c r="AE515" s="42" t="str">
        <f t="shared" si="78"/>
        <v>EJECUTADO</v>
      </c>
    </row>
    <row r="516" spans="1:31" customFormat="1" ht="15" x14ac:dyDescent="0.25">
      <c r="A516" s="110">
        <v>23533349</v>
      </c>
      <c r="B516" s="39" t="e">
        <f>VLOOKUP(A516,[1]BASE!$A:$A,1,0)</f>
        <v>#N/A</v>
      </c>
      <c r="C516" s="39" t="e">
        <f>VLOOKUP(A516,'INGRESO DIARIO'!A:A,1,0)</f>
        <v>#N/A</v>
      </c>
      <c r="D516" s="40" t="s">
        <v>739</v>
      </c>
      <c r="E516" s="1" t="s">
        <v>19</v>
      </c>
      <c r="F516" s="41">
        <v>45908.351550925923</v>
      </c>
      <c r="G516" s="41">
        <v>45908.351585648146</v>
      </c>
      <c r="H516" s="1">
        <v>1128447458</v>
      </c>
      <c r="I516" s="1" t="s">
        <v>652</v>
      </c>
      <c r="J516" s="1" t="s">
        <v>709</v>
      </c>
      <c r="K516" s="1" t="s">
        <v>15</v>
      </c>
      <c r="L516" s="1" t="s">
        <v>653</v>
      </c>
      <c r="M516" s="1" t="s">
        <v>16</v>
      </c>
      <c r="N516" s="1" t="s">
        <v>20</v>
      </c>
      <c r="O516" s="1"/>
      <c r="P516" s="1" t="s">
        <v>754</v>
      </c>
      <c r="Q516" s="43">
        <v>45911</v>
      </c>
      <c r="R516" s="1"/>
      <c r="S516" s="1" t="s">
        <v>753</v>
      </c>
      <c r="T516" s="1" t="s">
        <v>946</v>
      </c>
      <c r="U516" s="1" t="s">
        <v>17</v>
      </c>
      <c r="V516" s="1" t="s">
        <v>17</v>
      </c>
      <c r="W516" s="46">
        <f t="shared" si="79"/>
        <v>45912.351585648146</v>
      </c>
      <c r="X516" s="47">
        <f t="shared" si="80"/>
        <v>4</v>
      </c>
      <c r="Y516" s="47">
        <f t="shared" ca="1" si="81"/>
        <v>33.648414351853717</v>
      </c>
      <c r="Z516" s="47">
        <f t="shared" ca="1" si="82"/>
        <v>25</v>
      </c>
      <c r="AA516" s="47">
        <f t="shared" ca="1" si="83"/>
        <v>8.6484143518537167</v>
      </c>
      <c r="AB516" s="47">
        <f t="shared" ca="1" si="84"/>
        <v>25</v>
      </c>
      <c r="AC516" s="47">
        <f t="shared" ca="1" si="85"/>
        <v>21</v>
      </c>
      <c r="AD516" s="48">
        <f t="shared" ca="1" si="86"/>
        <v>-27.648414351853717</v>
      </c>
      <c r="AE516" s="42" t="str">
        <f t="shared" si="78"/>
        <v>EJECUTADO</v>
      </c>
    </row>
    <row r="517" spans="1:31" customFormat="1" ht="15" x14ac:dyDescent="0.25">
      <c r="A517" s="110">
        <v>23532156</v>
      </c>
      <c r="B517" s="39" t="e">
        <f>VLOOKUP(A517,[1]BASE!$A:$A,1,0)</f>
        <v>#N/A</v>
      </c>
      <c r="C517" s="39" t="e">
        <f>VLOOKUP(A517,'INGRESO DIARIO'!A:A,1,0)</f>
        <v>#N/A</v>
      </c>
      <c r="D517" s="40" t="s">
        <v>582</v>
      </c>
      <c r="E517" s="1" t="s">
        <v>19</v>
      </c>
      <c r="F517" s="41">
        <v>45905.366307870368</v>
      </c>
      <c r="G517" s="41">
        <v>45905.646689814814</v>
      </c>
      <c r="H517" s="1">
        <v>43005627</v>
      </c>
      <c r="I517" s="1" t="s">
        <v>500</v>
      </c>
      <c r="J517" s="1" t="s">
        <v>554</v>
      </c>
      <c r="K517" s="1" t="s">
        <v>15</v>
      </c>
      <c r="L517" s="1" t="s">
        <v>501</v>
      </c>
      <c r="M517" s="1" t="s">
        <v>16</v>
      </c>
      <c r="N517" s="1" t="s">
        <v>20</v>
      </c>
      <c r="O517" s="1"/>
      <c r="P517" s="1" t="s">
        <v>754</v>
      </c>
      <c r="Q517" s="43">
        <v>45911</v>
      </c>
      <c r="R517" s="1"/>
      <c r="S517" s="1" t="s">
        <v>753</v>
      </c>
      <c r="T517" s="1" t="s">
        <v>631</v>
      </c>
      <c r="U517" s="1" t="s">
        <v>17</v>
      </c>
      <c r="V517" s="1" t="s">
        <v>17</v>
      </c>
      <c r="W517" s="46">
        <f t="shared" si="79"/>
        <v>45909.646689814814</v>
      </c>
      <c r="X517" s="47">
        <f t="shared" si="80"/>
        <v>4</v>
      </c>
      <c r="Y517" s="47">
        <f t="shared" ca="1" si="81"/>
        <v>36.353310185186274</v>
      </c>
      <c r="Z517" s="47">
        <f t="shared" ca="1" si="82"/>
        <v>26</v>
      </c>
      <c r="AA517" s="47">
        <f t="shared" ca="1" si="83"/>
        <v>10.353310185186274</v>
      </c>
      <c r="AB517" s="47">
        <f t="shared" ca="1" si="84"/>
        <v>26</v>
      </c>
      <c r="AC517" s="47">
        <f t="shared" ca="1" si="85"/>
        <v>22</v>
      </c>
      <c r="AD517" s="48">
        <f t="shared" ca="1" si="86"/>
        <v>-30.353310185186274</v>
      </c>
      <c r="AE517" s="42" t="str">
        <f t="shared" si="78"/>
        <v>EJECUTADO</v>
      </c>
    </row>
    <row r="518" spans="1:31" customFormat="1" ht="15" x14ac:dyDescent="0.25">
      <c r="A518" s="110">
        <v>23534864</v>
      </c>
      <c r="B518" s="39" t="e">
        <f>VLOOKUP(A518,[1]BASE!$A:$A,1,0)</f>
        <v>#N/A</v>
      </c>
      <c r="C518" s="39" t="e">
        <f>VLOOKUP(A518,'INGRESO DIARIO'!A:A,1,0)</f>
        <v>#N/A</v>
      </c>
      <c r="D518" s="1" t="s">
        <v>839</v>
      </c>
      <c r="E518" s="1" t="s">
        <v>19</v>
      </c>
      <c r="F518" s="41">
        <v>45909.557650462964</v>
      </c>
      <c r="G518" s="41">
        <v>45909.557685185187</v>
      </c>
      <c r="H518" s="1">
        <v>71766288</v>
      </c>
      <c r="I518" s="1" t="s">
        <v>840</v>
      </c>
      <c r="J518" s="1" t="s">
        <v>898</v>
      </c>
      <c r="K518" s="1" t="s">
        <v>15</v>
      </c>
      <c r="L518" s="1" t="s">
        <v>841</v>
      </c>
      <c r="M518" s="1" t="s">
        <v>18</v>
      </c>
      <c r="N518" s="1" t="s">
        <v>26</v>
      </c>
      <c r="O518" s="1"/>
      <c r="P518" s="1" t="s">
        <v>17</v>
      </c>
      <c r="Q518" s="43">
        <v>45910</v>
      </c>
      <c r="R518" s="1"/>
      <c r="S518" s="1" t="s">
        <v>23</v>
      </c>
      <c r="T518" s="1" t="s">
        <v>1104</v>
      </c>
      <c r="U518" s="1" t="s">
        <v>17</v>
      </c>
      <c r="V518" s="1" t="s">
        <v>475</v>
      </c>
      <c r="W518" s="46">
        <f t="shared" si="79"/>
        <v>45917.557685185187</v>
      </c>
      <c r="X518" s="47">
        <f t="shared" si="80"/>
        <v>8</v>
      </c>
      <c r="Y518" s="47">
        <f t="shared" ca="1" si="81"/>
        <v>32.442314814812562</v>
      </c>
      <c r="Z518" s="47">
        <f t="shared" ca="1" si="82"/>
        <v>24</v>
      </c>
      <c r="AA518" s="47">
        <f t="shared" ca="1" si="83"/>
        <v>8.442314814812562</v>
      </c>
      <c r="AB518" s="47">
        <f t="shared" ca="1" si="84"/>
        <v>24</v>
      </c>
      <c r="AC518" s="47">
        <f t="shared" ca="1" si="85"/>
        <v>16</v>
      </c>
      <c r="AD518" s="48">
        <f t="shared" ca="1" si="86"/>
        <v>-22.442314814812562</v>
      </c>
      <c r="AE518" s="42" t="str">
        <f t="shared" ca="1" si="78"/>
        <v>VENCIDO</v>
      </c>
    </row>
    <row r="519" spans="1:31" customFormat="1" ht="15" x14ac:dyDescent="0.25">
      <c r="A519" s="110">
        <v>23532979</v>
      </c>
      <c r="B519" s="39" t="e">
        <f>VLOOKUP(A519,[1]BASE!$A:$A,1,0)</f>
        <v>#N/A</v>
      </c>
      <c r="C519" s="39" t="e">
        <f>VLOOKUP(A519,'INGRESO DIARIO'!A:A,1,0)</f>
        <v>#N/A</v>
      </c>
      <c r="D519" s="40" t="s">
        <v>743</v>
      </c>
      <c r="E519" s="1" t="s">
        <v>409</v>
      </c>
      <c r="F519" s="41">
        <v>45906.543043981481</v>
      </c>
      <c r="G519" s="41">
        <v>45906.543078703704</v>
      </c>
      <c r="H519" s="1">
        <v>42766517</v>
      </c>
      <c r="I519" s="1" t="s">
        <v>660</v>
      </c>
      <c r="J519" s="1" t="s">
        <v>713</v>
      </c>
      <c r="K519" s="1" t="s">
        <v>15</v>
      </c>
      <c r="L519" s="1" t="s">
        <v>661</v>
      </c>
      <c r="M519" s="1" t="s">
        <v>16</v>
      </c>
      <c r="N519" s="1" t="s">
        <v>26</v>
      </c>
      <c r="O519" s="1"/>
      <c r="P519" s="1" t="s">
        <v>17</v>
      </c>
      <c r="Q519" s="43">
        <v>45910</v>
      </c>
      <c r="R519" s="1"/>
      <c r="S519" s="1" t="s">
        <v>23</v>
      </c>
      <c r="T519" s="1" t="s">
        <v>1102</v>
      </c>
      <c r="U519" s="1" t="s">
        <v>17</v>
      </c>
      <c r="V519" s="1" t="s">
        <v>475</v>
      </c>
      <c r="W519" s="46">
        <f t="shared" si="79"/>
        <v>45910.543078703704</v>
      </c>
      <c r="X519" s="47">
        <f t="shared" si="80"/>
        <v>4</v>
      </c>
      <c r="Y519" s="47">
        <f t="shared" ca="1" si="81"/>
        <v>35.456921296296059</v>
      </c>
      <c r="Z519" s="47">
        <f t="shared" ca="1" si="82"/>
        <v>25</v>
      </c>
      <c r="AA519" s="47">
        <f t="shared" ca="1" si="83"/>
        <v>10.456921296296059</v>
      </c>
      <c r="AB519" s="47">
        <f t="shared" ca="1" si="84"/>
        <v>25</v>
      </c>
      <c r="AC519" s="47">
        <f t="shared" ca="1" si="85"/>
        <v>21</v>
      </c>
      <c r="AD519" s="48">
        <f t="shared" ca="1" si="86"/>
        <v>-29.456921296296059</v>
      </c>
      <c r="AE519" s="42" t="str">
        <f t="shared" ca="1" si="78"/>
        <v>VENCIDO</v>
      </c>
    </row>
    <row r="520" spans="1:31" customFormat="1" ht="15" x14ac:dyDescent="0.25">
      <c r="A520" s="110">
        <v>23532617</v>
      </c>
      <c r="B520" s="39" t="e">
        <f>VLOOKUP(A520,[1]BASE!$A:$A,1,0)</f>
        <v>#N/A</v>
      </c>
      <c r="C520" s="39" t="e">
        <f>VLOOKUP(A520,'INGRESO DIARIO'!A:A,1,0)</f>
        <v>#N/A</v>
      </c>
      <c r="D520" s="40" t="s">
        <v>571</v>
      </c>
      <c r="E520" s="1" t="s">
        <v>19</v>
      </c>
      <c r="F520" s="41">
        <v>45905.627349537041</v>
      </c>
      <c r="G520" s="41">
        <v>45905.62740740741</v>
      </c>
      <c r="H520" s="1">
        <v>1128414736</v>
      </c>
      <c r="I520" s="1" t="s">
        <v>478</v>
      </c>
      <c r="J520" s="1" t="s">
        <v>545</v>
      </c>
      <c r="K520" s="1" t="s">
        <v>15</v>
      </c>
      <c r="L520" s="1" t="s">
        <v>479</v>
      </c>
      <c r="M520" s="1" t="s">
        <v>16</v>
      </c>
      <c r="N520" s="1" t="s">
        <v>22</v>
      </c>
      <c r="O520" s="1"/>
      <c r="P520" s="1" t="s">
        <v>17</v>
      </c>
      <c r="Q520" s="43">
        <v>45910</v>
      </c>
      <c r="R520" s="1"/>
      <c r="S520" s="1" t="s">
        <v>23</v>
      </c>
      <c r="T520" s="1" t="s">
        <v>1103</v>
      </c>
      <c r="U520" s="1" t="s">
        <v>17</v>
      </c>
      <c r="V520" s="1" t="s">
        <v>17</v>
      </c>
      <c r="W520" s="46">
        <f t="shared" si="79"/>
        <v>45909.62740740741</v>
      </c>
      <c r="X520" s="47">
        <f t="shared" si="80"/>
        <v>4</v>
      </c>
      <c r="Y520" s="47">
        <f t="shared" ca="1" si="81"/>
        <v>36.372592592590081</v>
      </c>
      <c r="Z520" s="47">
        <f t="shared" ca="1" si="82"/>
        <v>26</v>
      </c>
      <c r="AA520" s="47">
        <f t="shared" ca="1" si="83"/>
        <v>10.372592592590081</v>
      </c>
      <c r="AB520" s="47">
        <f t="shared" ca="1" si="84"/>
        <v>26</v>
      </c>
      <c r="AC520" s="47">
        <f t="shared" ca="1" si="85"/>
        <v>22</v>
      </c>
      <c r="AD520" s="48">
        <f t="shared" ca="1" si="86"/>
        <v>-30.372592592590081</v>
      </c>
      <c r="AE520" s="42" t="str">
        <f t="shared" ca="1" si="78"/>
        <v>VENCIDO</v>
      </c>
    </row>
    <row r="521" spans="1:31" customFormat="1" ht="15" x14ac:dyDescent="0.25">
      <c r="A521" s="110">
        <v>23533514</v>
      </c>
      <c r="B521" s="39" t="e">
        <f>VLOOKUP(A521,[1]BASE!$A:$A,1,0)</f>
        <v>#N/A</v>
      </c>
      <c r="C521" s="39" t="e">
        <f>VLOOKUP(A521,'INGRESO DIARIO'!A:A,1,0)</f>
        <v>#N/A</v>
      </c>
      <c r="D521" s="40" t="s">
        <v>744</v>
      </c>
      <c r="E521" s="1" t="s">
        <v>19</v>
      </c>
      <c r="F521" s="41">
        <v>45908.42527777778</v>
      </c>
      <c r="G521" s="41">
        <v>45908.425300925926</v>
      </c>
      <c r="H521" s="1">
        <v>98488962</v>
      </c>
      <c r="I521" s="1" t="s">
        <v>662</v>
      </c>
      <c r="J521" s="1" t="s">
        <v>714</v>
      </c>
      <c r="K521" s="1" t="s">
        <v>15</v>
      </c>
      <c r="L521" s="1" t="s">
        <v>663</v>
      </c>
      <c r="M521" s="1" t="s">
        <v>16</v>
      </c>
      <c r="N521" s="1" t="s">
        <v>22</v>
      </c>
      <c r="O521" s="1"/>
      <c r="P521" s="1" t="s">
        <v>17</v>
      </c>
      <c r="Q521" s="43">
        <v>45910</v>
      </c>
      <c r="R521" s="1"/>
      <c r="S521" s="1" t="s">
        <v>23</v>
      </c>
      <c r="T521" s="43" t="s">
        <v>1110</v>
      </c>
      <c r="U521" s="1" t="s">
        <v>17</v>
      </c>
      <c r="V521" s="1" t="s">
        <v>475</v>
      </c>
      <c r="W521" s="46">
        <f t="shared" si="79"/>
        <v>45912.425300925926</v>
      </c>
      <c r="X521" s="47">
        <f t="shared" si="80"/>
        <v>4</v>
      </c>
      <c r="Y521" s="47">
        <f t="shared" ca="1" si="81"/>
        <v>33.574699074073578</v>
      </c>
      <c r="Z521" s="47">
        <f t="shared" ca="1" si="82"/>
        <v>25</v>
      </c>
      <c r="AA521" s="47">
        <f t="shared" ca="1" si="83"/>
        <v>8.5746990740735782</v>
      </c>
      <c r="AB521" s="47">
        <f t="shared" ca="1" si="84"/>
        <v>25</v>
      </c>
      <c r="AC521" s="47">
        <f t="shared" ca="1" si="85"/>
        <v>21</v>
      </c>
      <c r="AD521" s="48">
        <f t="shared" ca="1" si="86"/>
        <v>-27.574699074073578</v>
      </c>
      <c r="AE521" s="42" t="str">
        <f t="shared" ca="1" si="78"/>
        <v>VENCIDO</v>
      </c>
    </row>
    <row r="522" spans="1:31" customFormat="1" ht="15" x14ac:dyDescent="0.25">
      <c r="A522" s="110">
        <v>23534039</v>
      </c>
      <c r="B522" s="39" t="e">
        <f>VLOOKUP(A522,[1]BASE!$A:$A,1,0)</f>
        <v>#N/A</v>
      </c>
      <c r="C522" s="39" t="e">
        <f>VLOOKUP(A522,'INGRESO DIARIO'!A:A,1,0)</f>
        <v>#N/A</v>
      </c>
      <c r="D522" s="40" t="s">
        <v>908</v>
      </c>
      <c r="E522" s="1" t="s">
        <v>19</v>
      </c>
      <c r="F522" s="41">
        <v>45908.681516203702</v>
      </c>
      <c r="G522" s="41">
        <v>45908.681562500002</v>
      </c>
      <c r="H522" s="1">
        <v>71312726</v>
      </c>
      <c r="I522" s="1" t="s">
        <v>781</v>
      </c>
      <c r="J522" s="1" t="s">
        <v>872</v>
      </c>
      <c r="K522" s="1" t="s">
        <v>15</v>
      </c>
      <c r="L522" s="1" t="s">
        <v>782</v>
      </c>
      <c r="M522" s="1" t="s">
        <v>16</v>
      </c>
      <c r="N522" s="1" t="s">
        <v>20</v>
      </c>
      <c r="O522" s="1"/>
      <c r="P522" s="1" t="s">
        <v>17</v>
      </c>
      <c r="Q522" s="43">
        <v>45910</v>
      </c>
      <c r="R522" s="1"/>
      <c r="S522" s="1" t="s">
        <v>23</v>
      </c>
      <c r="T522" s="1" t="s">
        <v>968</v>
      </c>
      <c r="U522" s="1" t="s">
        <v>17</v>
      </c>
      <c r="V522" s="1" t="s">
        <v>17</v>
      </c>
      <c r="W522" s="46">
        <f t="shared" si="79"/>
        <v>45912.681562500002</v>
      </c>
      <c r="X522" s="47">
        <f t="shared" si="80"/>
        <v>4</v>
      </c>
      <c r="Y522" s="47">
        <f t="shared" ca="1" si="81"/>
        <v>33.318437499998254</v>
      </c>
      <c r="Z522" s="47">
        <f t="shared" ca="1" si="82"/>
        <v>25</v>
      </c>
      <c r="AA522" s="47">
        <f t="shared" ca="1" si="83"/>
        <v>8.3184374999982538</v>
      </c>
      <c r="AB522" s="47">
        <f t="shared" ca="1" si="84"/>
        <v>25</v>
      </c>
      <c r="AC522" s="47">
        <f t="shared" ca="1" si="85"/>
        <v>21</v>
      </c>
      <c r="AD522" s="48">
        <f t="shared" ca="1" si="86"/>
        <v>-27.318437499998254</v>
      </c>
      <c r="AE522" s="42" t="str">
        <f t="shared" ca="1" si="78"/>
        <v>VENCIDO</v>
      </c>
    </row>
    <row r="523" spans="1:31" customFormat="1" ht="15" x14ac:dyDescent="0.25">
      <c r="A523" s="110">
        <v>23534637</v>
      </c>
      <c r="B523" s="39" t="e">
        <f>VLOOKUP(A523,[1]BASE!$A:$A,1,0)</f>
        <v>#N/A</v>
      </c>
      <c r="C523" s="39" t="e">
        <f>VLOOKUP(A523,'INGRESO DIARIO'!A:A,1,0)</f>
        <v>#N/A</v>
      </c>
      <c r="D523" s="40" t="s">
        <v>909</v>
      </c>
      <c r="E523" s="1" t="s">
        <v>19</v>
      </c>
      <c r="F523" s="41">
        <v>45909.425347222219</v>
      </c>
      <c r="G523" s="41">
        <v>45909.425393518519</v>
      </c>
      <c r="H523" s="1">
        <v>71740412</v>
      </c>
      <c r="I523" s="1" t="s">
        <v>783</v>
      </c>
      <c r="J523" s="1" t="s">
        <v>873</v>
      </c>
      <c r="K523" s="1" t="s">
        <v>15</v>
      </c>
      <c r="L523" s="1" t="s">
        <v>784</v>
      </c>
      <c r="M523" s="1" t="s">
        <v>16</v>
      </c>
      <c r="N523" s="1" t="s">
        <v>20</v>
      </c>
      <c r="O523" s="1"/>
      <c r="P523" s="1" t="s">
        <v>17</v>
      </c>
      <c r="Q523" s="43">
        <v>45910</v>
      </c>
      <c r="R523" s="1"/>
      <c r="S523" s="1" t="s">
        <v>23</v>
      </c>
      <c r="T523" s="1" t="s">
        <v>971</v>
      </c>
      <c r="U523" s="1" t="s">
        <v>17</v>
      </c>
      <c r="V523" s="1" t="s">
        <v>475</v>
      </c>
      <c r="W523" s="46">
        <f t="shared" si="79"/>
        <v>45913.425393518519</v>
      </c>
      <c r="X523" s="47">
        <f t="shared" si="80"/>
        <v>4</v>
      </c>
      <c r="Y523" s="47">
        <f t="shared" ca="1" si="81"/>
        <v>32.574606481481169</v>
      </c>
      <c r="Z523" s="47">
        <f t="shared" ca="1" si="82"/>
        <v>24</v>
      </c>
      <c r="AA523" s="47">
        <f t="shared" ca="1" si="83"/>
        <v>8.5746064814811689</v>
      </c>
      <c r="AB523" s="47">
        <f t="shared" ca="1" si="84"/>
        <v>24</v>
      </c>
      <c r="AC523" s="47">
        <f t="shared" ca="1" si="85"/>
        <v>20</v>
      </c>
      <c r="AD523" s="48">
        <f t="shared" ca="1" si="86"/>
        <v>-26.574606481481169</v>
      </c>
      <c r="AE523" s="42" t="str">
        <f t="shared" ref="AE523:AE586" ca="1" si="87">IF(S523&lt;&gt;"OK",IF(AC523&gt;=0,"VENCIDO",IF(AND(AC523&lt;0,AC523&gt;=-2.1),"ALERTA","A TIEMPO")),"EJECUTADO")</f>
        <v>VENCIDO</v>
      </c>
    </row>
    <row r="524" spans="1:31" customFormat="1" ht="15" x14ac:dyDescent="0.25">
      <c r="A524" s="110">
        <v>23533864</v>
      </c>
      <c r="B524" s="39" t="e">
        <f>VLOOKUP(A524,[1]BASE!$A:$A,1,0)</f>
        <v>#N/A</v>
      </c>
      <c r="C524" s="39" t="e">
        <f>VLOOKUP(A524,'INGRESO DIARIO'!A:A,1,0)</f>
        <v>#N/A</v>
      </c>
      <c r="D524" s="40" t="s">
        <v>911</v>
      </c>
      <c r="E524" s="1" t="s">
        <v>19</v>
      </c>
      <c r="F524" s="41">
        <v>45908.611539351848</v>
      </c>
      <c r="G524" s="41">
        <v>45908.611574074072</v>
      </c>
      <c r="H524" s="1">
        <v>1128407820</v>
      </c>
      <c r="I524" s="1" t="s">
        <v>787</v>
      </c>
      <c r="J524" s="1" t="s">
        <v>875</v>
      </c>
      <c r="K524" s="1" t="s">
        <v>15</v>
      </c>
      <c r="L524" s="1" t="s">
        <v>788</v>
      </c>
      <c r="M524" s="1" t="s">
        <v>16</v>
      </c>
      <c r="N524" s="1" t="s">
        <v>22</v>
      </c>
      <c r="O524" s="1"/>
      <c r="P524" s="1" t="s">
        <v>17</v>
      </c>
      <c r="Q524" s="43">
        <v>45910</v>
      </c>
      <c r="R524" s="1"/>
      <c r="S524" s="1" t="s">
        <v>23</v>
      </c>
      <c r="T524" s="1" t="s">
        <v>1109</v>
      </c>
      <c r="U524" s="1" t="s">
        <v>17</v>
      </c>
      <c r="V524" s="1" t="s">
        <v>475</v>
      </c>
      <c r="W524" s="46">
        <f t="shared" si="79"/>
        <v>45912.611574074072</v>
      </c>
      <c r="X524" s="47">
        <f t="shared" si="80"/>
        <v>4</v>
      </c>
      <c r="Y524" s="47">
        <f t="shared" ca="1" si="81"/>
        <v>33.388425925928459</v>
      </c>
      <c r="Z524" s="47">
        <f t="shared" ca="1" si="82"/>
        <v>25</v>
      </c>
      <c r="AA524" s="47">
        <f t="shared" ca="1" si="83"/>
        <v>8.388425925928459</v>
      </c>
      <c r="AB524" s="47">
        <f t="shared" ca="1" si="84"/>
        <v>25</v>
      </c>
      <c r="AC524" s="47">
        <f t="shared" ca="1" si="85"/>
        <v>21</v>
      </c>
      <c r="AD524" s="48">
        <f t="shared" ca="1" si="86"/>
        <v>-27.388425925928459</v>
      </c>
      <c r="AE524" s="42" t="str">
        <f t="shared" ca="1" si="87"/>
        <v>VENCIDO</v>
      </c>
    </row>
    <row r="525" spans="1:31" customFormat="1" ht="15" x14ac:dyDescent="0.25">
      <c r="A525" s="110">
        <v>23533884</v>
      </c>
      <c r="B525" s="39" t="e">
        <f>VLOOKUP(A525,[1]BASE!$A:$A,1,0)</f>
        <v>#N/A</v>
      </c>
      <c r="C525" s="39" t="e">
        <f>VLOOKUP(A525,'INGRESO DIARIO'!A:A,1,0)</f>
        <v>#N/A</v>
      </c>
      <c r="D525" s="40" t="s">
        <v>912</v>
      </c>
      <c r="E525" s="1" t="s">
        <v>19</v>
      </c>
      <c r="F525" s="41">
        <v>45908.617939814816</v>
      </c>
      <c r="G525" s="41">
        <v>45908.617962962962</v>
      </c>
      <c r="H525" s="1">
        <v>1128407820</v>
      </c>
      <c r="I525" s="1" t="s">
        <v>787</v>
      </c>
      <c r="J525" s="1" t="s">
        <v>875</v>
      </c>
      <c r="K525" s="1" t="s">
        <v>15</v>
      </c>
      <c r="L525" s="1" t="s">
        <v>789</v>
      </c>
      <c r="M525" s="1" t="s">
        <v>16</v>
      </c>
      <c r="N525" s="1" t="s">
        <v>22</v>
      </c>
      <c r="O525" s="1"/>
      <c r="P525" s="1" t="s">
        <v>17</v>
      </c>
      <c r="Q525" s="43">
        <v>45910</v>
      </c>
      <c r="R525" s="1"/>
      <c r="S525" s="1" t="s">
        <v>23</v>
      </c>
      <c r="T525" s="43" t="s">
        <v>1108</v>
      </c>
      <c r="U525" s="1" t="s">
        <v>17</v>
      </c>
      <c r="V525" s="1" t="s">
        <v>475</v>
      </c>
      <c r="W525" s="46">
        <f t="shared" si="79"/>
        <v>45912.617962962962</v>
      </c>
      <c r="X525" s="47">
        <f t="shared" si="80"/>
        <v>4</v>
      </c>
      <c r="Y525" s="47">
        <f t="shared" ca="1" si="81"/>
        <v>33.382037037037662</v>
      </c>
      <c r="Z525" s="47">
        <f t="shared" ca="1" si="82"/>
        <v>25</v>
      </c>
      <c r="AA525" s="47">
        <f t="shared" ca="1" si="83"/>
        <v>8.3820370370376622</v>
      </c>
      <c r="AB525" s="47">
        <f t="shared" ca="1" si="84"/>
        <v>25</v>
      </c>
      <c r="AC525" s="47">
        <f t="shared" ca="1" si="85"/>
        <v>21</v>
      </c>
      <c r="AD525" s="48">
        <f t="shared" ca="1" si="86"/>
        <v>-27.382037037037662</v>
      </c>
      <c r="AE525" s="42" t="str">
        <f t="shared" ca="1" si="87"/>
        <v>VENCIDO</v>
      </c>
    </row>
    <row r="526" spans="1:31" customFormat="1" ht="15" x14ac:dyDescent="0.25">
      <c r="A526" s="110">
        <v>23533962</v>
      </c>
      <c r="B526" s="39" t="e">
        <f>VLOOKUP(A526,[1]BASE!$A:$A,1,0)</f>
        <v>#N/A</v>
      </c>
      <c r="C526" s="39" t="e">
        <f>VLOOKUP(A526,'INGRESO DIARIO'!A:A,1,0)</f>
        <v>#N/A</v>
      </c>
      <c r="D526" s="40" t="s">
        <v>914</v>
      </c>
      <c r="E526" s="1" t="s">
        <v>19</v>
      </c>
      <c r="F526" s="41">
        <v>45908.647337962961</v>
      </c>
      <c r="G526" s="41">
        <v>45908.647361111114</v>
      </c>
      <c r="H526" s="1">
        <v>1039284578</v>
      </c>
      <c r="I526" s="1" t="s">
        <v>792</v>
      </c>
      <c r="J526" s="1" t="s">
        <v>877</v>
      </c>
      <c r="K526" s="1" t="s">
        <v>15</v>
      </c>
      <c r="L526" s="1" t="s">
        <v>793</v>
      </c>
      <c r="M526" s="1" t="s">
        <v>16</v>
      </c>
      <c r="N526" s="1" t="s">
        <v>20</v>
      </c>
      <c r="O526" s="1"/>
      <c r="P526" s="1" t="s">
        <v>17</v>
      </c>
      <c r="Q526" s="43">
        <v>45910</v>
      </c>
      <c r="R526" s="1"/>
      <c r="S526" s="1" t="s">
        <v>23</v>
      </c>
      <c r="T526" s="1" t="s">
        <v>967</v>
      </c>
      <c r="U526" s="1" t="s">
        <v>17</v>
      </c>
      <c r="V526" s="1" t="s">
        <v>17</v>
      </c>
      <c r="W526" s="46">
        <f t="shared" si="79"/>
        <v>45912.647361111114</v>
      </c>
      <c r="X526" s="47">
        <f t="shared" si="80"/>
        <v>4</v>
      </c>
      <c r="Y526" s="47">
        <f t="shared" ca="1" si="81"/>
        <v>33.352638888885849</v>
      </c>
      <c r="Z526" s="47">
        <f t="shared" ca="1" si="82"/>
        <v>25</v>
      </c>
      <c r="AA526" s="47">
        <f t="shared" ca="1" si="83"/>
        <v>8.3526388888858492</v>
      </c>
      <c r="AB526" s="47">
        <f t="shared" ca="1" si="84"/>
        <v>25</v>
      </c>
      <c r="AC526" s="47">
        <f t="shared" ca="1" si="85"/>
        <v>21</v>
      </c>
      <c r="AD526" s="48">
        <f t="shared" ca="1" si="86"/>
        <v>-27.352638888885849</v>
      </c>
      <c r="AE526" s="42" t="str">
        <f t="shared" ca="1" si="87"/>
        <v>VENCIDO</v>
      </c>
    </row>
    <row r="527" spans="1:31" customFormat="1" ht="15" x14ac:dyDescent="0.25">
      <c r="A527" s="110">
        <v>23534668</v>
      </c>
      <c r="B527" s="39" t="e">
        <f>VLOOKUP(A527,[1]BASE!$A:$A,1,0)</f>
        <v>#N/A</v>
      </c>
      <c r="C527" s="39" t="e">
        <f>VLOOKUP(A527,'INGRESO DIARIO'!A:A,1,0)</f>
        <v>#N/A</v>
      </c>
      <c r="D527" s="40" t="s">
        <v>916</v>
      </c>
      <c r="E527" s="1" t="s">
        <v>19</v>
      </c>
      <c r="F527" s="41">
        <v>45909.437152777777</v>
      </c>
      <c r="G527" s="41">
        <v>45909.437175925923</v>
      </c>
      <c r="H527" s="1">
        <v>1041146031</v>
      </c>
      <c r="I527" s="1" t="s">
        <v>796</v>
      </c>
      <c r="J527" s="1" t="s">
        <v>879</v>
      </c>
      <c r="K527" s="1" t="s">
        <v>15</v>
      </c>
      <c r="L527" s="1" t="s">
        <v>797</v>
      </c>
      <c r="M527" s="1" t="s">
        <v>16</v>
      </c>
      <c r="N527" s="1" t="s">
        <v>20</v>
      </c>
      <c r="O527" s="1"/>
      <c r="P527" s="1" t="s">
        <v>17</v>
      </c>
      <c r="Q527" s="43">
        <v>45910</v>
      </c>
      <c r="R527" s="1"/>
      <c r="S527" s="1" t="s">
        <v>23</v>
      </c>
      <c r="T527" s="1" t="s">
        <v>972</v>
      </c>
      <c r="U527" s="1" t="s">
        <v>17</v>
      </c>
      <c r="V527" s="1" t="s">
        <v>475</v>
      </c>
      <c r="W527" s="46">
        <f t="shared" si="79"/>
        <v>45913.437175925923</v>
      </c>
      <c r="X527" s="47">
        <f t="shared" si="80"/>
        <v>4</v>
      </c>
      <c r="Y527" s="47">
        <f t="shared" ca="1" si="81"/>
        <v>32.562824074077071</v>
      </c>
      <c r="Z527" s="47">
        <f t="shared" ca="1" si="82"/>
        <v>24</v>
      </c>
      <c r="AA527" s="47">
        <f t="shared" ca="1" si="83"/>
        <v>8.5628240740770707</v>
      </c>
      <c r="AB527" s="47">
        <f t="shared" ca="1" si="84"/>
        <v>24</v>
      </c>
      <c r="AC527" s="47">
        <f t="shared" ca="1" si="85"/>
        <v>20</v>
      </c>
      <c r="AD527" s="48">
        <f t="shared" ca="1" si="86"/>
        <v>-26.562824074077071</v>
      </c>
      <c r="AE527" s="42" t="str">
        <f t="shared" ca="1" si="87"/>
        <v>VENCIDO</v>
      </c>
    </row>
    <row r="528" spans="1:31" customFormat="1" ht="15" x14ac:dyDescent="0.25">
      <c r="A528" s="110">
        <v>23534683</v>
      </c>
      <c r="B528" s="39" t="e">
        <f>VLOOKUP(A528,[1]BASE!$A:$A,1,0)</f>
        <v>#N/A</v>
      </c>
      <c r="C528" s="39" t="e">
        <f>VLOOKUP(A528,'INGRESO DIARIO'!A:A,1,0)</f>
        <v>#N/A</v>
      </c>
      <c r="D528" s="40" t="s">
        <v>917</v>
      </c>
      <c r="E528" s="1" t="s">
        <v>19</v>
      </c>
      <c r="F528" s="41">
        <v>45909.441967592589</v>
      </c>
      <c r="G528" s="41">
        <v>45909.442002314812</v>
      </c>
      <c r="H528" s="1">
        <v>1026271811</v>
      </c>
      <c r="I528" s="1" t="s">
        <v>798</v>
      </c>
      <c r="J528" s="1" t="s">
        <v>880</v>
      </c>
      <c r="K528" s="1" t="s">
        <v>15</v>
      </c>
      <c r="L528" s="1" t="s">
        <v>799</v>
      </c>
      <c r="M528" s="1" t="s">
        <v>16</v>
      </c>
      <c r="N528" s="1" t="s">
        <v>20</v>
      </c>
      <c r="O528" s="1"/>
      <c r="P528" s="1" t="s">
        <v>17</v>
      </c>
      <c r="Q528" s="43">
        <v>45910</v>
      </c>
      <c r="R528" s="1"/>
      <c r="S528" s="1" t="s">
        <v>23</v>
      </c>
      <c r="T528" s="1" t="s">
        <v>974</v>
      </c>
      <c r="U528" s="1" t="s">
        <v>17</v>
      </c>
      <c r="V528" s="1" t="s">
        <v>17</v>
      </c>
      <c r="W528" s="46">
        <f t="shared" si="79"/>
        <v>45913.442002314812</v>
      </c>
      <c r="X528" s="47">
        <f t="shared" si="80"/>
        <v>4</v>
      </c>
      <c r="Y528" s="47">
        <f t="shared" ca="1" si="81"/>
        <v>32.557997685187729</v>
      </c>
      <c r="Z528" s="47">
        <f t="shared" ca="1" si="82"/>
        <v>24</v>
      </c>
      <c r="AA528" s="47">
        <f t="shared" ca="1" si="83"/>
        <v>8.5579976851877291</v>
      </c>
      <c r="AB528" s="47">
        <f t="shared" ca="1" si="84"/>
        <v>24</v>
      </c>
      <c r="AC528" s="47">
        <f t="shared" ca="1" si="85"/>
        <v>20</v>
      </c>
      <c r="AD528" s="48">
        <f t="shared" ca="1" si="86"/>
        <v>-26.557997685187729</v>
      </c>
      <c r="AE528" s="42" t="str">
        <f t="shared" ca="1" si="87"/>
        <v>VENCIDO</v>
      </c>
    </row>
    <row r="529" spans="1:31" customFormat="1" ht="15" x14ac:dyDescent="0.25">
      <c r="A529" s="110">
        <v>23533905</v>
      </c>
      <c r="B529" s="39" t="e">
        <f>VLOOKUP(A529,[1]BASE!$A:$A,1,0)</f>
        <v>#N/A</v>
      </c>
      <c r="C529" s="39" t="e">
        <f>VLOOKUP(A529,'INGRESO DIARIO'!A:A,1,0)</f>
        <v>#N/A</v>
      </c>
      <c r="D529" s="40" t="s">
        <v>918</v>
      </c>
      <c r="E529" s="1" t="s">
        <v>19</v>
      </c>
      <c r="F529" s="41">
        <v>45908.624502314815</v>
      </c>
      <c r="G529" s="41">
        <v>45908.624537037038</v>
      </c>
      <c r="H529" s="1">
        <v>1000539164</v>
      </c>
      <c r="I529" s="1" t="s">
        <v>800</v>
      </c>
      <c r="J529" s="1" t="s">
        <v>881</v>
      </c>
      <c r="K529" s="1" t="s">
        <v>15</v>
      </c>
      <c r="L529" s="1" t="s">
        <v>801</v>
      </c>
      <c r="M529" s="1" t="s">
        <v>16</v>
      </c>
      <c r="N529" s="1" t="s">
        <v>20</v>
      </c>
      <c r="O529" s="1"/>
      <c r="P529" s="1" t="s">
        <v>17</v>
      </c>
      <c r="Q529" s="43">
        <v>45910</v>
      </c>
      <c r="R529" s="1"/>
      <c r="S529" s="1" t="s">
        <v>23</v>
      </c>
      <c r="T529" s="1" t="s">
        <v>1106</v>
      </c>
      <c r="U529" s="1" t="s">
        <v>17</v>
      </c>
      <c r="V529" s="1" t="s">
        <v>17</v>
      </c>
      <c r="W529" s="46">
        <f t="shared" si="79"/>
        <v>45912.624537037038</v>
      </c>
      <c r="X529" s="47">
        <f t="shared" si="80"/>
        <v>4</v>
      </c>
      <c r="Y529" s="47">
        <f t="shared" ca="1" si="81"/>
        <v>33.375462962962047</v>
      </c>
      <c r="Z529" s="47">
        <f t="shared" ca="1" si="82"/>
        <v>25</v>
      </c>
      <c r="AA529" s="47">
        <f t="shared" ca="1" si="83"/>
        <v>8.3754629629620467</v>
      </c>
      <c r="AB529" s="47">
        <f t="shared" ca="1" si="84"/>
        <v>25</v>
      </c>
      <c r="AC529" s="47">
        <f t="shared" ca="1" si="85"/>
        <v>21</v>
      </c>
      <c r="AD529" s="48">
        <f t="shared" ca="1" si="86"/>
        <v>-27.375462962962047</v>
      </c>
      <c r="AE529" s="42" t="str">
        <f t="shared" ca="1" si="87"/>
        <v>VENCIDO</v>
      </c>
    </row>
    <row r="530" spans="1:31" customFormat="1" ht="15" x14ac:dyDescent="0.25">
      <c r="A530" s="110">
        <v>23534104</v>
      </c>
      <c r="B530" s="39" t="e">
        <f>VLOOKUP(A530,[1]BASE!$A:$A,1,0)</f>
        <v>#N/A</v>
      </c>
      <c r="C530" s="39" t="e">
        <f>VLOOKUP(A530,'INGRESO DIARIO'!A:A,1,0)</f>
        <v>#N/A</v>
      </c>
      <c r="D530" s="40" t="s">
        <v>919</v>
      </c>
      <c r="E530" s="1" t="s">
        <v>19</v>
      </c>
      <c r="F530" s="41">
        <v>45908.712395833332</v>
      </c>
      <c r="G530" s="41">
        <v>45908.712430555555</v>
      </c>
      <c r="H530" s="1">
        <v>1128468592</v>
      </c>
      <c r="I530" s="1" t="s">
        <v>802</v>
      </c>
      <c r="J530" s="1" t="s">
        <v>882</v>
      </c>
      <c r="K530" s="1" t="s">
        <v>15</v>
      </c>
      <c r="L530" s="1" t="s">
        <v>803</v>
      </c>
      <c r="M530" s="1" t="s">
        <v>16</v>
      </c>
      <c r="N530" s="1" t="s">
        <v>20</v>
      </c>
      <c r="O530" s="1"/>
      <c r="P530" s="1" t="s">
        <v>17</v>
      </c>
      <c r="Q530" s="43">
        <v>45910</v>
      </c>
      <c r="R530" s="1"/>
      <c r="S530" s="1" t="s">
        <v>23</v>
      </c>
      <c r="T530" s="1" t="s">
        <v>970</v>
      </c>
      <c r="U530" s="1" t="s">
        <v>17</v>
      </c>
      <c r="V530" s="1" t="s">
        <v>475</v>
      </c>
      <c r="W530" s="46">
        <f t="shared" si="79"/>
        <v>45912.712430555555</v>
      </c>
      <c r="X530" s="47">
        <f t="shared" si="80"/>
        <v>4</v>
      </c>
      <c r="Y530" s="47">
        <f t="shared" ca="1" si="81"/>
        <v>33.287569444444671</v>
      </c>
      <c r="Z530" s="47">
        <f t="shared" ca="1" si="82"/>
        <v>25</v>
      </c>
      <c r="AA530" s="47">
        <f t="shared" ca="1" si="83"/>
        <v>8.2875694444446708</v>
      </c>
      <c r="AB530" s="47">
        <f t="shared" ca="1" si="84"/>
        <v>25</v>
      </c>
      <c r="AC530" s="47">
        <f t="shared" ca="1" si="85"/>
        <v>21</v>
      </c>
      <c r="AD530" s="48">
        <f t="shared" ca="1" si="86"/>
        <v>-27.287569444444671</v>
      </c>
      <c r="AE530" s="42" t="str">
        <f t="shared" ca="1" si="87"/>
        <v>VENCIDO</v>
      </c>
    </row>
    <row r="531" spans="1:31" customFormat="1" ht="15" x14ac:dyDescent="0.25">
      <c r="A531" s="110">
        <v>23534106</v>
      </c>
      <c r="B531" s="39" t="e">
        <f>VLOOKUP(A531,[1]BASE!$A:$A,1,0)</f>
        <v>#N/A</v>
      </c>
      <c r="C531" s="39" t="e">
        <f>VLOOKUP(A531,'INGRESO DIARIO'!A:A,1,0)</f>
        <v>#N/A</v>
      </c>
      <c r="D531" s="40" t="s">
        <v>920</v>
      </c>
      <c r="E531" s="1" t="s">
        <v>19</v>
      </c>
      <c r="F531" s="41">
        <v>45908.712789351855</v>
      </c>
      <c r="G531" s="41">
        <v>45908.712812500002</v>
      </c>
      <c r="H531" s="1">
        <v>1128468592</v>
      </c>
      <c r="I531" s="1" t="s">
        <v>802</v>
      </c>
      <c r="J531" s="1" t="s">
        <v>882</v>
      </c>
      <c r="K531" s="1" t="s">
        <v>15</v>
      </c>
      <c r="L531" s="1" t="s">
        <v>804</v>
      </c>
      <c r="M531" s="1" t="s">
        <v>16</v>
      </c>
      <c r="N531" s="1" t="s">
        <v>20</v>
      </c>
      <c r="O531" s="1"/>
      <c r="P531" s="1" t="s">
        <v>17</v>
      </c>
      <c r="Q531" s="43">
        <v>45910</v>
      </c>
      <c r="R531" s="1"/>
      <c r="S531" s="1" t="s">
        <v>23</v>
      </c>
      <c r="T531" s="1" t="s">
        <v>970</v>
      </c>
      <c r="U531" s="1" t="s">
        <v>17</v>
      </c>
      <c r="V531" s="1" t="s">
        <v>475</v>
      </c>
      <c r="W531" s="46">
        <f t="shared" si="79"/>
        <v>45912.712812500002</v>
      </c>
      <c r="X531" s="47">
        <f t="shared" si="80"/>
        <v>4</v>
      </c>
      <c r="Y531" s="47">
        <f t="shared" ca="1" si="81"/>
        <v>33.287187499998254</v>
      </c>
      <c r="Z531" s="47">
        <f t="shared" ca="1" si="82"/>
        <v>25</v>
      </c>
      <c r="AA531" s="47">
        <f t="shared" ca="1" si="83"/>
        <v>8.2871874999982538</v>
      </c>
      <c r="AB531" s="47">
        <f t="shared" ca="1" si="84"/>
        <v>25</v>
      </c>
      <c r="AC531" s="47">
        <f t="shared" ca="1" si="85"/>
        <v>21</v>
      </c>
      <c r="AD531" s="48">
        <f t="shared" ca="1" si="86"/>
        <v>-27.287187499998254</v>
      </c>
      <c r="AE531" s="42" t="str">
        <f t="shared" ca="1" si="87"/>
        <v>VENCIDO</v>
      </c>
    </row>
    <row r="532" spans="1:31" customFormat="1" ht="15" x14ac:dyDescent="0.25">
      <c r="A532" s="110">
        <v>23534670</v>
      </c>
      <c r="B532" s="39" t="e">
        <f>VLOOKUP(A532,[1]BASE!$A:$A,1,0)</f>
        <v>#N/A</v>
      </c>
      <c r="C532" s="39" t="e">
        <f>VLOOKUP(A532,'INGRESO DIARIO'!A:A,1,0)</f>
        <v>#N/A</v>
      </c>
      <c r="D532" s="40" t="s">
        <v>922</v>
      </c>
      <c r="E532" s="1" t="s">
        <v>19</v>
      </c>
      <c r="F532" s="41">
        <v>45909.437615740739</v>
      </c>
      <c r="G532" s="41">
        <v>45909.437673611108</v>
      </c>
      <c r="H532" s="1">
        <v>3572532</v>
      </c>
      <c r="I532" s="1" t="s">
        <v>807</v>
      </c>
      <c r="J532" s="1" t="s">
        <v>884</v>
      </c>
      <c r="K532" s="1" t="s">
        <v>15</v>
      </c>
      <c r="L532" s="1" t="s">
        <v>808</v>
      </c>
      <c r="M532" s="1" t="s">
        <v>16</v>
      </c>
      <c r="N532" s="1" t="s">
        <v>20</v>
      </c>
      <c r="O532" s="1"/>
      <c r="P532" s="1" t="s">
        <v>17</v>
      </c>
      <c r="Q532" s="43">
        <v>45910</v>
      </c>
      <c r="R532" s="1"/>
      <c r="S532" s="1" t="s">
        <v>23</v>
      </c>
      <c r="T532" s="1" t="s">
        <v>973</v>
      </c>
      <c r="U532" s="1" t="s">
        <v>17</v>
      </c>
      <c r="V532" s="1" t="s">
        <v>475</v>
      </c>
      <c r="W532" s="46">
        <f t="shared" si="79"/>
        <v>45913.437673611108</v>
      </c>
      <c r="X532" s="47">
        <f t="shared" si="80"/>
        <v>4</v>
      </c>
      <c r="Y532" s="47">
        <f t="shared" ca="1" si="81"/>
        <v>32.562326388891961</v>
      </c>
      <c r="Z532" s="47">
        <f t="shared" ca="1" si="82"/>
        <v>24</v>
      </c>
      <c r="AA532" s="47">
        <f t="shared" ca="1" si="83"/>
        <v>8.562326388891961</v>
      </c>
      <c r="AB532" s="47">
        <f t="shared" ca="1" si="84"/>
        <v>24</v>
      </c>
      <c r="AC532" s="47">
        <f t="shared" ca="1" si="85"/>
        <v>20</v>
      </c>
      <c r="AD532" s="48">
        <f t="shared" ca="1" si="86"/>
        <v>-26.562326388891961</v>
      </c>
      <c r="AE532" s="42" t="str">
        <f t="shared" ca="1" si="87"/>
        <v>VENCIDO</v>
      </c>
    </row>
    <row r="533" spans="1:31" customFormat="1" ht="15" x14ac:dyDescent="0.25">
      <c r="A533" s="110">
        <v>23472147</v>
      </c>
      <c r="B533" s="39" t="e">
        <f>VLOOKUP(A533,[1]BASE!$A:$A,1,0)</f>
        <v>#N/A</v>
      </c>
      <c r="C533" s="39" t="e">
        <f>VLOOKUP(A533,'INGRESO DIARIO'!A:A,1,0)</f>
        <v>#N/A</v>
      </c>
      <c r="D533" s="1" t="s">
        <v>809</v>
      </c>
      <c r="E533" s="1" t="s">
        <v>19</v>
      </c>
      <c r="F533" s="41">
        <v>45832.392210648148</v>
      </c>
      <c r="G533" s="41">
        <v>45909.382800925923</v>
      </c>
      <c r="H533" s="1">
        <v>1017124282</v>
      </c>
      <c r="I533" s="1" t="s">
        <v>810</v>
      </c>
      <c r="J533" s="1" t="s">
        <v>885</v>
      </c>
      <c r="K533" s="1" t="s">
        <v>15</v>
      </c>
      <c r="L533" s="1" t="s">
        <v>811</v>
      </c>
      <c r="M533" s="1" t="s">
        <v>16</v>
      </c>
      <c r="N533" s="1" t="s">
        <v>22</v>
      </c>
      <c r="O533" s="1"/>
      <c r="P533" s="1" t="s">
        <v>17</v>
      </c>
      <c r="Q533" s="43">
        <v>45910</v>
      </c>
      <c r="R533" s="1"/>
      <c r="S533" s="1" t="s">
        <v>23</v>
      </c>
      <c r="T533" s="1" t="s">
        <v>962</v>
      </c>
      <c r="U533" s="1" t="s">
        <v>17</v>
      </c>
      <c r="V533" s="1" t="s">
        <v>17</v>
      </c>
      <c r="W533" s="46">
        <f t="shared" si="79"/>
        <v>45913.382800925923</v>
      </c>
      <c r="X533" s="47">
        <f t="shared" si="80"/>
        <v>4</v>
      </c>
      <c r="Y533" s="47">
        <f t="shared" ca="1" si="81"/>
        <v>32.61719907407678</v>
      </c>
      <c r="Z533" s="47">
        <f t="shared" ca="1" si="82"/>
        <v>24</v>
      </c>
      <c r="AA533" s="47">
        <f t="shared" ca="1" si="83"/>
        <v>8.6171990740767797</v>
      </c>
      <c r="AB533" s="47">
        <f t="shared" ca="1" si="84"/>
        <v>24</v>
      </c>
      <c r="AC533" s="47">
        <f t="shared" ca="1" si="85"/>
        <v>20</v>
      </c>
      <c r="AD533" s="48">
        <f t="shared" ca="1" si="86"/>
        <v>-26.61719907407678</v>
      </c>
      <c r="AE533" s="42" t="str">
        <f t="shared" ca="1" si="87"/>
        <v>VENCIDO</v>
      </c>
    </row>
    <row r="534" spans="1:31" customFormat="1" ht="15" x14ac:dyDescent="0.25">
      <c r="A534" s="110">
        <v>23534751</v>
      </c>
      <c r="B534" s="39" t="e">
        <f>VLOOKUP(A534,[1]BASE!$A:$A,1,0)</f>
        <v>#N/A</v>
      </c>
      <c r="C534" s="39" t="e">
        <f>VLOOKUP(A534,'INGRESO DIARIO'!A:A,1,0)</f>
        <v>#N/A</v>
      </c>
      <c r="D534" s="40" t="s">
        <v>934</v>
      </c>
      <c r="E534" s="1" t="s">
        <v>19</v>
      </c>
      <c r="F534" s="41">
        <v>45909.481481481482</v>
      </c>
      <c r="G534" s="41">
        <v>45909.481516203705</v>
      </c>
      <c r="H534" s="1">
        <v>42962941</v>
      </c>
      <c r="I534" s="1" t="s">
        <v>831</v>
      </c>
      <c r="J534" s="1" t="s">
        <v>895</v>
      </c>
      <c r="K534" s="1" t="s">
        <v>15</v>
      </c>
      <c r="L534" s="1" t="s">
        <v>832</v>
      </c>
      <c r="M534" s="1" t="s">
        <v>16</v>
      </c>
      <c r="N534" s="1" t="s">
        <v>22</v>
      </c>
      <c r="O534" s="1"/>
      <c r="P534" s="1" t="s">
        <v>17</v>
      </c>
      <c r="Q534" s="43">
        <v>45910</v>
      </c>
      <c r="R534" s="1"/>
      <c r="S534" s="1" t="s">
        <v>23</v>
      </c>
      <c r="T534" s="1" t="s">
        <v>963</v>
      </c>
      <c r="U534" s="1" t="s">
        <v>17</v>
      </c>
      <c r="V534" s="1" t="s">
        <v>475</v>
      </c>
      <c r="W534" s="46">
        <f t="shared" si="79"/>
        <v>45913.481516203705</v>
      </c>
      <c r="X534" s="47">
        <f t="shared" si="80"/>
        <v>4</v>
      </c>
      <c r="Y534" s="47">
        <f t="shared" ca="1" si="81"/>
        <v>32.518483796295186</v>
      </c>
      <c r="Z534" s="47">
        <f t="shared" ca="1" si="82"/>
        <v>24</v>
      </c>
      <c r="AA534" s="47">
        <f t="shared" ca="1" si="83"/>
        <v>8.518483796295186</v>
      </c>
      <c r="AB534" s="47">
        <f t="shared" ca="1" si="84"/>
        <v>24</v>
      </c>
      <c r="AC534" s="47">
        <f t="shared" ca="1" si="85"/>
        <v>20</v>
      </c>
      <c r="AD534" s="48">
        <f t="shared" ca="1" si="86"/>
        <v>-26.518483796295186</v>
      </c>
      <c r="AE534" s="42" t="str">
        <f t="shared" ca="1" si="87"/>
        <v>VENCIDO</v>
      </c>
    </row>
    <row r="535" spans="1:31" customFormat="1" ht="15" x14ac:dyDescent="0.25">
      <c r="A535" s="110">
        <v>23529049</v>
      </c>
      <c r="B535" s="39" t="e">
        <f>VLOOKUP(A535,[1]BASE!$A:$A,1,0)</f>
        <v>#N/A</v>
      </c>
      <c r="C535" s="39" t="e">
        <f>VLOOKUP(A535,'INGRESO DIARIO'!A:A,1,0)</f>
        <v>#N/A</v>
      </c>
      <c r="D535" s="1" t="s">
        <v>212</v>
      </c>
      <c r="E535" s="1" t="s">
        <v>409</v>
      </c>
      <c r="F535" s="41">
        <v>45902.607245370367</v>
      </c>
      <c r="G535" s="41">
        <v>45902.607303240744</v>
      </c>
      <c r="H535" s="1">
        <v>34992039</v>
      </c>
      <c r="I535" s="1" t="s">
        <v>213</v>
      </c>
      <c r="J535" s="1" t="s">
        <v>332</v>
      </c>
      <c r="K535" s="1" t="s">
        <v>15</v>
      </c>
      <c r="L535" s="1" t="s">
        <v>214</v>
      </c>
      <c r="M535" s="1" t="s">
        <v>18</v>
      </c>
      <c r="N535" s="1" t="str">
        <f>VLOOKUP(A535,[2]Hoja2!A:G,7,0)</f>
        <v>SUR ITAGUI AGIZAL</v>
      </c>
      <c r="O535" s="1"/>
      <c r="P535" s="1" t="s">
        <v>1101</v>
      </c>
      <c r="Q535" s="43">
        <v>45910</v>
      </c>
      <c r="R535" s="1"/>
      <c r="S535" s="1" t="s">
        <v>753</v>
      </c>
      <c r="T535" s="1" t="s">
        <v>619</v>
      </c>
      <c r="U535" s="1"/>
      <c r="V535" s="1"/>
      <c r="W535" s="46">
        <f t="shared" si="79"/>
        <v>45910.607303240744</v>
      </c>
      <c r="X535" s="47">
        <f t="shared" si="80"/>
        <v>8</v>
      </c>
      <c r="Y535" s="47">
        <f t="shared" ca="1" si="81"/>
        <v>39.392696759256069</v>
      </c>
      <c r="Z535" s="47">
        <f t="shared" ca="1" si="82"/>
        <v>29</v>
      </c>
      <c r="AA535" s="47">
        <f t="shared" ca="1" si="83"/>
        <v>10.392696759256069</v>
      </c>
      <c r="AB535" s="47">
        <f t="shared" ca="1" si="84"/>
        <v>29</v>
      </c>
      <c r="AC535" s="47">
        <f t="shared" ca="1" si="85"/>
        <v>21</v>
      </c>
      <c r="AD535" s="48">
        <f t="shared" ca="1" si="86"/>
        <v>-29.392696759256069</v>
      </c>
      <c r="AE535" s="42" t="str">
        <f t="shared" si="87"/>
        <v>EJECUTADO</v>
      </c>
    </row>
    <row r="536" spans="1:31" customFormat="1" ht="15" x14ac:dyDescent="0.25">
      <c r="A536" s="110">
        <v>23528557</v>
      </c>
      <c r="B536" s="39" t="e">
        <f>VLOOKUP(A536,[1]BASE!$A:$A,1,0)</f>
        <v>#N/A</v>
      </c>
      <c r="C536" s="39" t="e">
        <f>VLOOKUP(A536,'INGRESO DIARIO'!A:A,1,0)</f>
        <v>#N/A</v>
      </c>
      <c r="D536" s="40" t="s">
        <v>359</v>
      </c>
      <c r="E536" s="1" t="s">
        <v>19</v>
      </c>
      <c r="F536" s="41">
        <v>45902.330300925925</v>
      </c>
      <c r="G536" s="41">
        <v>45902.330347222225</v>
      </c>
      <c r="H536" s="1">
        <v>15403273</v>
      </c>
      <c r="I536" s="1" t="s">
        <v>83</v>
      </c>
      <c r="J536" s="1" t="s">
        <v>289</v>
      </c>
      <c r="K536" s="1" t="s">
        <v>15</v>
      </c>
      <c r="L536" s="1" t="s">
        <v>84</v>
      </c>
      <c r="M536" s="1" t="s">
        <v>16</v>
      </c>
      <c r="N536" s="1" t="str">
        <f>VLOOKUP(A536,[2]Hoja2!A:G,7,0)</f>
        <v>SUR -LIMONAR</v>
      </c>
      <c r="O536" s="1"/>
      <c r="P536" s="1" t="s">
        <v>1101</v>
      </c>
      <c r="Q536" s="43">
        <v>45910</v>
      </c>
      <c r="R536" s="1"/>
      <c r="S536" s="1" t="s">
        <v>753</v>
      </c>
      <c r="T536" s="1" t="s">
        <v>85</v>
      </c>
      <c r="U536" s="1"/>
      <c r="V536" s="1"/>
      <c r="W536" s="46">
        <f t="shared" si="79"/>
        <v>45906.330347222225</v>
      </c>
      <c r="X536" s="47">
        <f t="shared" si="80"/>
        <v>4</v>
      </c>
      <c r="Y536" s="47">
        <f t="shared" ca="1" si="81"/>
        <v>39.6696527777749</v>
      </c>
      <c r="Z536" s="47">
        <f t="shared" ca="1" si="82"/>
        <v>29</v>
      </c>
      <c r="AA536" s="47">
        <f t="shared" ca="1" si="83"/>
        <v>10.6696527777749</v>
      </c>
      <c r="AB536" s="47">
        <f t="shared" ca="1" si="84"/>
        <v>29</v>
      </c>
      <c r="AC536" s="47">
        <f t="shared" ca="1" si="85"/>
        <v>25</v>
      </c>
      <c r="AD536" s="48">
        <f t="shared" ca="1" si="86"/>
        <v>-33.6696527777749</v>
      </c>
      <c r="AE536" s="42" t="str">
        <f t="shared" si="87"/>
        <v>EJECUTADO</v>
      </c>
    </row>
    <row r="537" spans="1:31" customFormat="1" ht="15" x14ac:dyDescent="0.25">
      <c r="A537" s="110">
        <v>23496502</v>
      </c>
      <c r="B537" s="39" t="e">
        <f>VLOOKUP(A537,[1]BASE!$A:$A,1,0)</f>
        <v>#N/A</v>
      </c>
      <c r="C537" s="39" t="e">
        <f>VLOOKUP(A537,'INGRESO DIARIO'!A:A,1,0)</f>
        <v>#N/A</v>
      </c>
      <c r="D537" s="1" t="s">
        <v>678</v>
      </c>
      <c r="E537" s="1" t="s">
        <v>19</v>
      </c>
      <c r="F537" s="41">
        <v>45862.653460648151</v>
      </c>
      <c r="G537" s="41">
        <v>45908.36451388889</v>
      </c>
      <c r="H537" s="1">
        <v>71826098</v>
      </c>
      <c r="I537" s="1" t="s">
        <v>679</v>
      </c>
      <c r="J537" s="1" t="s">
        <v>721</v>
      </c>
      <c r="K537" s="1" t="s">
        <v>15</v>
      </c>
      <c r="L537" s="1" t="s">
        <v>680</v>
      </c>
      <c r="M537" s="1" t="s">
        <v>18</v>
      </c>
      <c r="N537" s="1" t="s">
        <v>22</v>
      </c>
      <c r="O537" s="1"/>
      <c r="P537" s="1" t="s">
        <v>763</v>
      </c>
      <c r="Q537" s="43">
        <v>45910</v>
      </c>
      <c r="R537" s="1"/>
      <c r="S537" s="1" t="s">
        <v>753</v>
      </c>
      <c r="T537" s="1" t="s">
        <v>958</v>
      </c>
      <c r="U537" s="1" t="s">
        <v>17</v>
      </c>
      <c r="V537" s="1" t="s">
        <v>17</v>
      </c>
      <c r="W537" s="46">
        <f t="shared" si="79"/>
        <v>45916.36451388889</v>
      </c>
      <c r="X537" s="47">
        <f t="shared" si="80"/>
        <v>8</v>
      </c>
      <c r="Y537" s="47">
        <f t="shared" ca="1" si="81"/>
        <v>33.635486111110367</v>
      </c>
      <c r="Z537" s="47">
        <f t="shared" ca="1" si="82"/>
        <v>25</v>
      </c>
      <c r="AA537" s="47">
        <f t="shared" ca="1" si="83"/>
        <v>8.6354861111103673</v>
      </c>
      <c r="AB537" s="47">
        <f t="shared" ca="1" si="84"/>
        <v>25</v>
      </c>
      <c r="AC537" s="47">
        <f t="shared" ca="1" si="85"/>
        <v>17</v>
      </c>
      <c r="AD537" s="48">
        <f t="shared" ca="1" si="86"/>
        <v>-23.635486111110367</v>
      </c>
      <c r="AE537" s="42" t="str">
        <f t="shared" si="87"/>
        <v>EJECUTADO</v>
      </c>
    </row>
    <row r="538" spans="1:31" customFormat="1" ht="15" x14ac:dyDescent="0.25">
      <c r="A538" s="110">
        <v>23530448</v>
      </c>
      <c r="B538" s="39" t="e">
        <f>VLOOKUP(A538,[1]BASE!$A:$A,1,0)</f>
        <v>#N/A</v>
      </c>
      <c r="C538" s="39" t="e">
        <f>VLOOKUP(A538,'INGRESO DIARIO'!A:A,1,0)</f>
        <v>#N/A</v>
      </c>
      <c r="D538" s="1" t="s">
        <v>166</v>
      </c>
      <c r="E538" s="1" t="s">
        <v>19</v>
      </c>
      <c r="F538" s="41">
        <v>45903.540208333332</v>
      </c>
      <c r="G538" s="41">
        <v>45903.540219907409</v>
      </c>
      <c r="H538" s="1">
        <v>1025656826</v>
      </c>
      <c r="I538" s="1" t="s">
        <v>167</v>
      </c>
      <c r="J538" s="1" t="s">
        <v>320</v>
      </c>
      <c r="K538" s="1" t="s">
        <v>15</v>
      </c>
      <c r="L538" s="1" t="s">
        <v>168</v>
      </c>
      <c r="M538" s="1" t="s">
        <v>18</v>
      </c>
      <c r="N538" s="1" t="str">
        <f>VLOOKUP(A538,[2]Hoja2!A:G,7,0)</f>
        <v>OCCIDENTE – AGUA FRIAS</v>
      </c>
      <c r="O538" s="1"/>
      <c r="P538" s="1" t="s">
        <v>763</v>
      </c>
      <c r="Q538" s="43">
        <v>45910</v>
      </c>
      <c r="R538" s="1"/>
      <c r="S538" s="1" t="s">
        <v>753</v>
      </c>
      <c r="T538" s="1" t="s">
        <v>169</v>
      </c>
      <c r="U538" s="1"/>
      <c r="V538" s="1"/>
      <c r="W538" s="46">
        <f t="shared" si="79"/>
        <v>45911.540219907409</v>
      </c>
      <c r="X538" s="47">
        <f t="shared" si="80"/>
        <v>8</v>
      </c>
      <c r="Y538" s="47">
        <f t="shared" ca="1" si="81"/>
        <v>38.459780092591245</v>
      </c>
      <c r="Z538" s="47">
        <f t="shared" ca="1" si="82"/>
        <v>28</v>
      </c>
      <c r="AA538" s="47">
        <f t="shared" ca="1" si="83"/>
        <v>10.459780092591245</v>
      </c>
      <c r="AB538" s="47">
        <f t="shared" ca="1" si="84"/>
        <v>28</v>
      </c>
      <c r="AC538" s="47">
        <f t="shared" ca="1" si="85"/>
        <v>20</v>
      </c>
      <c r="AD538" s="48">
        <f t="shared" ca="1" si="86"/>
        <v>-28.459780092591245</v>
      </c>
      <c r="AE538" s="42" t="str">
        <f t="shared" si="87"/>
        <v>EJECUTADO</v>
      </c>
    </row>
    <row r="539" spans="1:31" customFormat="1" ht="15" x14ac:dyDescent="0.25">
      <c r="A539" s="110">
        <v>23534724</v>
      </c>
      <c r="B539" s="39" t="e">
        <f>VLOOKUP(A539,[1]BASE!$A:$A,1,0)</f>
        <v>#N/A</v>
      </c>
      <c r="C539" s="39" t="e">
        <f>VLOOKUP(A539,'INGRESO DIARIO'!A:A,1,0)</f>
        <v>#N/A</v>
      </c>
      <c r="D539" s="1" t="s">
        <v>842</v>
      </c>
      <c r="E539" s="1" t="s">
        <v>19</v>
      </c>
      <c r="F539" s="41">
        <v>45909.46266203704</v>
      </c>
      <c r="G539" s="41">
        <v>45909.462696759256</v>
      </c>
      <c r="H539" s="1">
        <v>1001741661</v>
      </c>
      <c r="I539" s="1" t="s">
        <v>843</v>
      </c>
      <c r="J539" s="1" t="s">
        <v>899</v>
      </c>
      <c r="K539" s="1" t="s">
        <v>15</v>
      </c>
      <c r="L539" s="1" t="s">
        <v>844</v>
      </c>
      <c r="M539" s="1" t="s">
        <v>18</v>
      </c>
      <c r="N539" s="1" t="s">
        <v>22</v>
      </c>
      <c r="O539" s="1"/>
      <c r="P539" s="1" t="s">
        <v>763</v>
      </c>
      <c r="Q539" s="43">
        <v>45910</v>
      </c>
      <c r="R539" s="1"/>
      <c r="S539" s="1" t="s">
        <v>753</v>
      </c>
      <c r="T539" s="1" t="s">
        <v>959</v>
      </c>
      <c r="U539" s="1" t="s">
        <v>17</v>
      </c>
      <c r="V539" s="1" t="s">
        <v>17</v>
      </c>
      <c r="W539" s="46">
        <f t="shared" si="79"/>
        <v>45917.462696759256</v>
      </c>
      <c r="X539" s="47">
        <f t="shared" si="80"/>
        <v>8</v>
      </c>
      <c r="Y539" s="47">
        <f t="shared" ca="1" si="81"/>
        <v>32.537303240744222</v>
      </c>
      <c r="Z539" s="47">
        <f t="shared" ca="1" si="82"/>
        <v>24</v>
      </c>
      <c r="AA539" s="47">
        <f t="shared" ca="1" si="83"/>
        <v>8.5373032407442224</v>
      </c>
      <c r="AB539" s="47">
        <f t="shared" ca="1" si="84"/>
        <v>24</v>
      </c>
      <c r="AC539" s="47">
        <f t="shared" ca="1" si="85"/>
        <v>16</v>
      </c>
      <c r="AD539" s="48">
        <f t="shared" ca="1" si="86"/>
        <v>-22.537303240744222</v>
      </c>
      <c r="AE539" s="42" t="str">
        <f t="shared" si="87"/>
        <v>EJECUTADO</v>
      </c>
    </row>
    <row r="540" spans="1:31" customFormat="1" ht="15" x14ac:dyDescent="0.25">
      <c r="A540" s="110">
        <v>23534735</v>
      </c>
      <c r="B540" s="39" t="e">
        <f>VLOOKUP(A540,[1]BASE!$A:$A,1,0)</f>
        <v>#N/A</v>
      </c>
      <c r="C540" s="39" t="e">
        <f>VLOOKUP(A540,'INGRESO DIARIO'!A:A,1,0)</f>
        <v>#N/A</v>
      </c>
      <c r="D540" s="1" t="s">
        <v>845</v>
      </c>
      <c r="E540" s="1" t="s">
        <v>19</v>
      </c>
      <c r="F540" s="41">
        <v>45909.473425925928</v>
      </c>
      <c r="G540" s="41">
        <v>45909.473460648151</v>
      </c>
      <c r="H540" s="1">
        <v>1001741661</v>
      </c>
      <c r="I540" s="1" t="s">
        <v>843</v>
      </c>
      <c r="J540" s="1" t="s">
        <v>899</v>
      </c>
      <c r="K540" s="1" t="s">
        <v>15</v>
      </c>
      <c r="L540" s="1" t="s">
        <v>846</v>
      </c>
      <c r="M540" s="1" t="s">
        <v>18</v>
      </c>
      <c r="N540" s="1" t="s">
        <v>22</v>
      </c>
      <c r="O540" s="1"/>
      <c r="P540" s="1" t="s">
        <v>763</v>
      </c>
      <c r="Q540" s="43">
        <v>45910</v>
      </c>
      <c r="R540" s="1"/>
      <c r="S540" s="1" t="s">
        <v>753</v>
      </c>
      <c r="T540" s="1" t="s">
        <v>959</v>
      </c>
      <c r="U540" s="1" t="s">
        <v>17</v>
      </c>
      <c r="V540" s="1" t="s">
        <v>17</v>
      </c>
      <c r="W540" s="46">
        <f t="shared" si="79"/>
        <v>45917.473460648151</v>
      </c>
      <c r="X540" s="47">
        <f t="shared" si="80"/>
        <v>8</v>
      </c>
      <c r="Y540" s="47">
        <f t="shared" ca="1" si="81"/>
        <v>32.526539351849351</v>
      </c>
      <c r="Z540" s="47">
        <f t="shared" ca="1" si="82"/>
        <v>24</v>
      </c>
      <c r="AA540" s="47">
        <f t="shared" ca="1" si="83"/>
        <v>8.5265393518493511</v>
      </c>
      <c r="AB540" s="47">
        <f t="shared" ca="1" si="84"/>
        <v>24</v>
      </c>
      <c r="AC540" s="47">
        <f t="shared" ca="1" si="85"/>
        <v>16</v>
      </c>
      <c r="AD540" s="48">
        <f t="shared" ca="1" si="86"/>
        <v>-22.526539351849351</v>
      </c>
      <c r="AE540" s="42" t="str">
        <f t="shared" si="87"/>
        <v>EJECUTADO</v>
      </c>
    </row>
    <row r="541" spans="1:31" customFormat="1" ht="15" x14ac:dyDescent="0.25">
      <c r="A541" s="110">
        <v>23003465</v>
      </c>
      <c r="B541" s="39" t="e">
        <f>VLOOKUP(A541,[1]BASE!$A:$A,1,0)</f>
        <v>#N/A</v>
      </c>
      <c r="C541" s="39" t="e">
        <f>VLOOKUP(A541,'INGRESO DIARIO'!A:A,1,0)</f>
        <v>#N/A</v>
      </c>
      <c r="D541" s="40" t="s">
        <v>386</v>
      </c>
      <c r="E541" s="1" t="s">
        <v>19</v>
      </c>
      <c r="F541" s="41">
        <v>45320.538773148146</v>
      </c>
      <c r="G541" s="41">
        <v>45902.683622685188</v>
      </c>
      <c r="H541" s="1">
        <v>70692167</v>
      </c>
      <c r="I541" s="1" t="s">
        <v>141</v>
      </c>
      <c r="J541" s="1" t="s">
        <v>312</v>
      </c>
      <c r="K541" s="1" t="s">
        <v>15</v>
      </c>
      <c r="L541" s="1" t="s">
        <v>142</v>
      </c>
      <c r="M541" s="1" t="s">
        <v>16</v>
      </c>
      <c r="N541" s="1" t="str">
        <f>VLOOKUP(A541,[2]Hoja2!A:G,7,0)</f>
        <v>OCCIDENTE</v>
      </c>
      <c r="O541" s="1"/>
      <c r="P541" s="1" t="s">
        <v>66</v>
      </c>
      <c r="Q541" s="43">
        <v>45910</v>
      </c>
      <c r="R541" s="1"/>
      <c r="S541" s="1" t="s">
        <v>753</v>
      </c>
      <c r="T541" s="1" t="s">
        <v>143</v>
      </c>
      <c r="U541" s="1"/>
      <c r="V541" s="1"/>
      <c r="W541" s="46">
        <f t="shared" si="79"/>
        <v>45906.683622685188</v>
      </c>
      <c r="X541" s="47">
        <f t="shared" si="80"/>
        <v>4</v>
      </c>
      <c r="Y541" s="47">
        <f t="shared" ca="1" si="81"/>
        <v>39.316377314811689</v>
      </c>
      <c r="Z541" s="47">
        <f t="shared" ca="1" si="82"/>
        <v>29</v>
      </c>
      <c r="AA541" s="47">
        <f t="shared" ca="1" si="83"/>
        <v>10.316377314811689</v>
      </c>
      <c r="AB541" s="47">
        <f t="shared" ca="1" si="84"/>
        <v>29</v>
      </c>
      <c r="AC541" s="47">
        <f t="shared" ca="1" si="85"/>
        <v>25</v>
      </c>
      <c r="AD541" s="48">
        <f t="shared" ca="1" si="86"/>
        <v>-33.316377314811689</v>
      </c>
      <c r="AE541" s="42" t="str">
        <f t="shared" si="87"/>
        <v>EJECUTADO</v>
      </c>
    </row>
    <row r="542" spans="1:31" customFormat="1" ht="15" x14ac:dyDescent="0.25">
      <c r="A542" s="110">
        <v>23532403</v>
      </c>
      <c r="B542" s="39" t="e">
        <f>VLOOKUP(A542,[1]BASE!$A:$A,1,0)</f>
        <v>#N/A</v>
      </c>
      <c r="C542" s="39" t="e">
        <f>VLOOKUP(A542,'INGRESO DIARIO'!A:A,1,0)</f>
        <v>#N/A</v>
      </c>
      <c r="D542" s="40" t="s">
        <v>572</v>
      </c>
      <c r="E542" s="1" t="s">
        <v>19</v>
      </c>
      <c r="F542" s="41">
        <v>45905.480543981481</v>
      </c>
      <c r="G542" s="41">
        <v>45905.480578703704</v>
      </c>
      <c r="H542" s="1">
        <v>1152465347</v>
      </c>
      <c r="I542" s="1" t="s">
        <v>481</v>
      </c>
      <c r="J542" s="1" t="s">
        <v>546</v>
      </c>
      <c r="K542" s="1" t="s">
        <v>15</v>
      </c>
      <c r="L542" s="1" t="s">
        <v>482</v>
      </c>
      <c r="M542" s="1" t="s">
        <v>16</v>
      </c>
      <c r="N542" s="1" t="s">
        <v>22</v>
      </c>
      <c r="O542" s="1"/>
      <c r="P542" s="1" t="s">
        <v>66</v>
      </c>
      <c r="Q542" s="43">
        <v>45910</v>
      </c>
      <c r="R542" s="1"/>
      <c r="S542" s="1" t="s">
        <v>753</v>
      </c>
      <c r="T542" s="1" t="s">
        <v>758</v>
      </c>
      <c r="U542" s="1" t="s">
        <v>17</v>
      </c>
      <c r="V542" s="1" t="s">
        <v>17</v>
      </c>
      <c r="W542" s="46">
        <f t="shared" si="79"/>
        <v>45909.480578703704</v>
      </c>
      <c r="X542" s="47">
        <f t="shared" si="80"/>
        <v>4</v>
      </c>
      <c r="Y542" s="47">
        <f t="shared" ca="1" si="81"/>
        <v>36.519421296296059</v>
      </c>
      <c r="Z542" s="47">
        <f t="shared" ca="1" si="82"/>
        <v>26</v>
      </c>
      <c r="AA542" s="47">
        <f t="shared" ca="1" si="83"/>
        <v>10.519421296296059</v>
      </c>
      <c r="AB542" s="47">
        <f t="shared" ca="1" si="84"/>
        <v>26</v>
      </c>
      <c r="AC542" s="47">
        <f t="shared" ca="1" si="85"/>
        <v>22</v>
      </c>
      <c r="AD542" s="48">
        <f t="shared" ca="1" si="86"/>
        <v>-30.519421296296059</v>
      </c>
      <c r="AE542" s="42" t="str">
        <f t="shared" si="87"/>
        <v>EJECUTADO</v>
      </c>
    </row>
    <row r="543" spans="1:31" customFormat="1" ht="15" x14ac:dyDescent="0.25">
      <c r="A543" s="110">
        <v>23532192</v>
      </c>
      <c r="B543" s="39" t="e">
        <f>VLOOKUP(A543,[1]BASE!$A:$A,1,0)</f>
        <v>#N/A</v>
      </c>
      <c r="C543" s="39" t="e">
        <f>VLOOKUP(A543,'INGRESO DIARIO'!A:A,1,0)</f>
        <v>#N/A</v>
      </c>
      <c r="D543" s="40" t="s">
        <v>761</v>
      </c>
      <c r="E543" s="1" t="s">
        <v>19</v>
      </c>
      <c r="F543" s="41">
        <v>45905.389756944445</v>
      </c>
      <c r="G543" s="41">
        <v>45905.646701388891</v>
      </c>
      <c r="H543" s="1">
        <v>43082271</v>
      </c>
      <c r="I543" s="1" t="s">
        <v>17</v>
      </c>
      <c r="J543" s="1" t="s">
        <v>557</v>
      </c>
      <c r="K543" s="1" t="s">
        <v>15</v>
      </c>
      <c r="L543" s="1" t="s">
        <v>506</v>
      </c>
      <c r="M543" s="1" t="s">
        <v>16</v>
      </c>
      <c r="N543" s="1" t="s">
        <v>22</v>
      </c>
      <c r="O543" s="1"/>
      <c r="P543" s="1" t="s">
        <v>66</v>
      </c>
      <c r="Q543" s="43">
        <v>45910</v>
      </c>
      <c r="R543" s="1"/>
      <c r="S543" s="1" t="s">
        <v>753</v>
      </c>
      <c r="T543" s="1" t="s">
        <v>759</v>
      </c>
      <c r="U543" s="1" t="s">
        <v>17</v>
      </c>
      <c r="V543" s="1" t="s">
        <v>17</v>
      </c>
      <c r="W543" s="46">
        <f t="shared" si="79"/>
        <v>45909.646701388891</v>
      </c>
      <c r="X543" s="47">
        <f t="shared" si="80"/>
        <v>4</v>
      </c>
      <c r="Y543" s="47">
        <f t="shared" ca="1" si="81"/>
        <v>36.353298611109494</v>
      </c>
      <c r="Z543" s="47">
        <f t="shared" ca="1" si="82"/>
        <v>26</v>
      </c>
      <c r="AA543" s="47">
        <f t="shared" ca="1" si="83"/>
        <v>10.353298611109494</v>
      </c>
      <c r="AB543" s="47">
        <f t="shared" ca="1" si="84"/>
        <v>26</v>
      </c>
      <c r="AC543" s="47">
        <f t="shared" ca="1" si="85"/>
        <v>22</v>
      </c>
      <c r="AD543" s="48">
        <f t="shared" ca="1" si="86"/>
        <v>-30.353298611109494</v>
      </c>
      <c r="AE543" s="42" t="str">
        <f t="shared" si="87"/>
        <v>EJECUTADO</v>
      </c>
    </row>
    <row r="544" spans="1:31" customFormat="1" ht="15" x14ac:dyDescent="0.25">
      <c r="A544" s="110">
        <v>23531750</v>
      </c>
      <c r="B544" s="39" t="e">
        <f>VLOOKUP(A544,[1]BASE!$A:$A,1,0)</f>
        <v>#N/A</v>
      </c>
      <c r="C544" s="39" t="e">
        <f>VLOOKUP(A544,'INGRESO DIARIO'!A:A,1,0)</f>
        <v>#N/A</v>
      </c>
      <c r="D544" s="40" t="s">
        <v>403</v>
      </c>
      <c r="E544" s="1" t="s">
        <v>19</v>
      </c>
      <c r="F544" s="41">
        <v>45904.632488425923</v>
      </c>
      <c r="G544" s="41">
        <v>45904.632523148146</v>
      </c>
      <c r="H544" s="1">
        <v>43545721</v>
      </c>
      <c r="I544" s="1" t="s">
        <v>255</v>
      </c>
      <c r="J544" s="1" t="s">
        <v>345</v>
      </c>
      <c r="K544" s="1" t="s">
        <v>15</v>
      </c>
      <c r="L544" s="1" t="s">
        <v>256</v>
      </c>
      <c r="M544" s="1" t="s">
        <v>16</v>
      </c>
      <c r="N544" s="1" t="s">
        <v>22</v>
      </c>
      <c r="O544" s="1"/>
      <c r="P544" s="1" t="s">
        <v>66</v>
      </c>
      <c r="Q544" s="43">
        <v>45910</v>
      </c>
      <c r="R544" s="1"/>
      <c r="S544" s="1" t="s">
        <v>753</v>
      </c>
      <c r="T544" s="1" t="s">
        <v>604</v>
      </c>
      <c r="U544" s="1"/>
      <c r="V544" s="1"/>
      <c r="W544" s="46">
        <f t="shared" si="79"/>
        <v>45908.632523148146</v>
      </c>
      <c r="X544" s="47">
        <f t="shared" si="80"/>
        <v>4</v>
      </c>
      <c r="Y544" s="47">
        <f t="shared" ca="1" si="81"/>
        <v>37.367476851854008</v>
      </c>
      <c r="Z544" s="47">
        <f t="shared" ca="1" si="82"/>
        <v>27</v>
      </c>
      <c r="AA544" s="47">
        <f t="shared" ca="1" si="83"/>
        <v>10.367476851854008</v>
      </c>
      <c r="AB544" s="47">
        <f t="shared" ca="1" si="84"/>
        <v>27</v>
      </c>
      <c r="AC544" s="47">
        <f t="shared" ca="1" si="85"/>
        <v>23</v>
      </c>
      <c r="AD544" s="48">
        <f t="shared" ca="1" si="86"/>
        <v>-31.367476851854008</v>
      </c>
      <c r="AE544" s="42" t="str">
        <f t="shared" si="87"/>
        <v>EJECUTADO</v>
      </c>
    </row>
    <row r="545" spans="1:31" customFormat="1" ht="15" x14ac:dyDescent="0.25">
      <c r="A545" s="120">
        <v>23194838</v>
      </c>
      <c r="B545" s="39" t="e">
        <f>VLOOKUP(A545,[1]BASE!$A:$A,1,0)</f>
        <v>#N/A</v>
      </c>
      <c r="C545" s="39" t="e">
        <f>VLOOKUP(A545,'INGRESO DIARIO'!A:A,1,0)</f>
        <v>#N/A</v>
      </c>
      <c r="D545" s="121"/>
      <c r="E545" s="122"/>
      <c r="F545" s="110"/>
      <c r="G545" s="110"/>
      <c r="H545" s="110"/>
      <c r="I545" s="110"/>
      <c r="J545" s="110"/>
      <c r="K545" s="123"/>
      <c r="L545" s="123"/>
      <c r="M545" s="123"/>
      <c r="N545" s="123"/>
      <c r="O545" s="123"/>
      <c r="P545" s="42" t="s">
        <v>66</v>
      </c>
      <c r="Q545" s="46">
        <v>45910</v>
      </c>
      <c r="R545" s="42"/>
      <c r="S545" s="42" t="s">
        <v>753</v>
      </c>
      <c r="T545" s="123"/>
      <c r="U545" s="123"/>
      <c r="V545" s="123"/>
      <c r="W545" s="133" t="str">
        <f t="shared" si="79"/>
        <v/>
      </c>
      <c r="X545" s="134">
        <f t="shared" si="80"/>
        <v>0</v>
      </c>
      <c r="Y545" s="134">
        <f t="shared" ca="1" si="81"/>
        <v>45942</v>
      </c>
      <c r="Z545" s="134">
        <f t="shared" ca="1" si="82"/>
        <v>32815</v>
      </c>
      <c r="AA545" s="134">
        <f t="shared" ca="1" si="83"/>
        <v>13127</v>
      </c>
      <c r="AB545" s="134">
        <f t="shared" ca="1" si="84"/>
        <v>32815</v>
      </c>
      <c r="AC545" s="134">
        <f t="shared" ca="1" si="85"/>
        <v>32815</v>
      </c>
      <c r="AD545" s="135" t="e">
        <f t="shared" ca="1" si="86"/>
        <v>#VALUE!</v>
      </c>
      <c r="AE545" s="127" t="str">
        <f t="shared" si="87"/>
        <v>EJECUTADO</v>
      </c>
    </row>
    <row r="546" spans="1:31" customFormat="1" ht="15" x14ac:dyDescent="0.25">
      <c r="A546" s="110">
        <v>23533562</v>
      </c>
      <c r="B546" s="39" t="e">
        <f>VLOOKUP(A546,[1]BASE!$A:$A,1,0)</f>
        <v>#N/A</v>
      </c>
      <c r="C546" s="39" t="e">
        <f>VLOOKUP(A546,'INGRESO DIARIO'!A:A,1,0)</f>
        <v>#N/A</v>
      </c>
      <c r="D546" s="40" t="s">
        <v>736</v>
      </c>
      <c r="E546" s="1" t="s">
        <v>19</v>
      </c>
      <c r="F546" s="41">
        <v>45908.451574074075</v>
      </c>
      <c r="G546" s="41">
        <v>45908.451608796298</v>
      </c>
      <c r="H546" s="1">
        <v>43638955</v>
      </c>
      <c r="I546" s="1" t="s">
        <v>646</v>
      </c>
      <c r="J546" s="1" t="s">
        <v>950</v>
      </c>
      <c r="K546" s="1" t="s">
        <v>15</v>
      </c>
      <c r="L546" s="1" t="s">
        <v>647</v>
      </c>
      <c r="M546" s="1" t="s">
        <v>16</v>
      </c>
      <c r="N546" s="1" t="s">
        <v>20</v>
      </c>
      <c r="O546" s="1"/>
      <c r="P546" s="1" t="s">
        <v>754</v>
      </c>
      <c r="Q546" s="43">
        <v>45910</v>
      </c>
      <c r="R546" s="1"/>
      <c r="S546" s="1" t="s">
        <v>753</v>
      </c>
      <c r="T546" s="1" t="s">
        <v>949</v>
      </c>
      <c r="U546" s="1" t="s">
        <v>17</v>
      </c>
      <c r="V546" s="1" t="s">
        <v>475</v>
      </c>
      <c r="W546" s="46">
        <f t="shared" si="79"/>
        <v>45912.451608796298</v>
      </c>
      <c r="X546" s="47">
        <f t="shared" si="80"/>
        <v>4</v>
      </c>
      <c r="Y546" s="47">
        <f t="shared" ca="1" si="81"/>
        <v>33.548391203701613</v>
      </c>
      <c r="Z546" s="47">
        <f t="shared" ca="1" si="82"/>
        <v>25</v>
      </c>
      <c r="AA546" s="47">
        <f t="shared" ca="1" si="83"/>
        <v>8.5483912037016125</v>
      </c>
      <c r="AB546" s="47">
        <f t="shared" ca="1" si="84"/>
        <v>25</v>
      </c>
      <c r="AC546" s="47">
        <f t="shared" ca="1" si="85"/>
        <v>21</v>
      </c>
      <c r="AD546" s="48">
        <f t="shared" ca="1" si="86"/>
        <v>-27.548391203701613</v>
      </c>
      <c r="AE546" s="42" t="str">
        <f t="shared" si="87"/>
        <v>EJECUTADO</v>
      </c>
    </row>
    <row r="547" spans="1:31" customFormat="1" ht="15" x14ac:dyDescent="0.25">
      <c r="A547" s="110">
        <v>23533683</v>
      </c>
      <c r="B547" s="39" t="e">
        <f>VLOOKUP(A547,[1]BASE!$A:$A,1,0)</f>
        <v>#N/A</v>
      </c>
      <c r="C547" s="39" t="e">
        <f>VLOOKUP(A547,'INGRESO DIARIO'!A:A,1,0)</f>
        <v>#N/A</v>
      </c>
      <c r="D547" s="40" t="s">
        <v>737</v>
      </c>
      <c r="E547" s="1" t="s">
        <v>19</v>
      </c>
      <c r="F547" s="41">
        <v>45908.498773148145</v>
      </c>
      <c r="G547" s="41">
        <v>45908.498807870368</v>
      </c>
      <c r="H547" s="1">
        <v>1040369416</v>
      </c>
      <c r="I547" s="1" t="s">
        <v>648</v>
      </c>
      <c r="J547" s="1" t="s">
        <v>707</v>
      </c>
      <c r="K547" s="1" t="s">
        <v>15</v>
      </c>
      <c r="L547" s="1" t="s">
        <v>649</v>
      </c>
      <c r="M547" s="1" t="s">
        <v>16</v>
      </c>
      <c r="N547" s="1" t="s">
        <v>20</v>
      </c>
      <c r="O547" s="1"/>
      <c r="P547" s="1" t="s">
        <v>754</v>
      </c>
      <c r="Q547" s="43">
        <v>45910</v>
      </c>
      <c r="R547" s="1"/>
      <c r="S547" s="1" t="s">
        <v>753</v>
      </c>
      <c r="T547" s="1" t="s">
        <v>954</v>
      </c>
      <c r="U547" s="1" t="s">
        <v>17</v>
      </c>
      <c r="V547" s="1" t="s">
        <v>17</v>
      </c>
      <c r="W547" s="46">
        <f t="shared" si="79"/>
        <v>45912.498807870368</v>
      </c>
      <c r="X547" s="47">
        <f t="shared" si="80"/>
        <v>4</v>
      </c>
      <c r="Y547" s="47">
        <f t="shared" ca="1" si="81"/>
        <v>33.501192129631818</v>
      </c>
      <c r="Z547" s="47">
        <f t="shared" ca="1" si="82"/>
        <v>25</v>
      </c>
      <c r="AA547" s="47">
        <f t="shared" ca="1" si="83"/>
        <v>8.5011921296318178</v>
      </c>
      <c r="AB547" s="47">
        <f t="shared" ca="1" si="84"/>
        <v>25</v>
      </c>
      <c r="AC547" s="47">
        <f t="shared" ca="1" si="85"/>
        <v>21</v>
      </c>
      <c r="AD547" s="48">
        <f t="shared" ca="1" si="86"/>
        <v>-27.501192129631818</v>
      </c>
      <c r="AE547" s="42" t="str">
        <f t="shared" si="87"/>
        <v>EJECUTADO</v>
      </c>
    </row>
    <row r="548" spans="1:31" customFormat="1" ht="15" x14ac:dyDescent="0.25">
      <c r="A548" s="110">
        <v>23533689</v>
      </c>
      <c r="B548" s="39" t="e">
        <f>VLOOKUP(A548,[1]BASE!$A:$A,1,0)</f>
        <v>#N/A</v>
      </c>
      <c r="C548" s="39" t="e">
        <f>VLOOKUP(A548,'INGRESO DIARIO'!A:A,1,0)</f>
        <v>#N/A</v>
      </c>
      <c r="D548" s="40" t="s">
        <v>738</v>
      </c>
      <c r="E548" s="1" t="s">
        <v>19</v>
      </c>
      <c r="F548" s="41">
        <v>45908.501157407409</v>
      </c>
      <c r="G548" s="41">
        <v>45908.501192129632</v>
      </c>
      <c r="H548" s="1">
        <v>39409349</v>
      </c>
      <c r="I548" s="1" t="s">
        <v>650</v>
      </c>
      <c r="J548" s="1" t="s">
        <v>708</v>
      </c>
      <c r="K548" s="1" t="s">
        <v>15</v>
      </c>
      <c r="L548" s="1" t="s">
        <v>651</v>
      </c>
      <c r="M548" s="1" t="s">
        <v>16</v>
      </c>
      <c r="N548" s="1" t="s">
        <v>20</v>
      </c>
      <c r="O548" s="1"/>
      <c r="P548" s="1" t="s">
        <v>754</v>
      </c>
      <c r="Q548" s="43">
        <v>45910</v>
      </c>
      <c r="R548" s="1"/>
      <c r="S548" s="1" t="s">
        <v>753</v>
      </c>
      <c r="T548" s="1" t="s">
        <v>954</v>
      </c>
      <c r="U548" s="1" t="s">
        <v>17</v>
      </c>
      <c r="V548" s="1" t="s">
        <v>475</v>
      </c>
      <c r="W548" s="46">
        <f t="shared" si="79"/>
        <v>45912.501192129632</v>
      </c>
      <c r="X548" s="47">
        <f t="shared" si="80"/>
        <v>4</v>
      </c>
      <c r="Y548" s="47">
        <f t="shared" ca="1" si="81"/>
        <v>33.498807870368182</v>
      </c>
      <c r="Z548" s="47">
        <f t="shared" ca="1" si="82"/>
        <v>25</v>
      </c>
      <c r="AA548" s="47">
        <f t="shared" ca="1" si="83"/>
        <v>8.4988078703681822</v>
      </c>
      <c r="AB548" s="47">
        <f t="shared" ca="1" si="84"/>
        <v>25</v>
      </c>
      <c r="AC548" s="47">
        <f t="shared" ca="1" si="85"/>
        <v>21</v>
      </c>
      <c r="AD548" s="48">
        <f t="shared" ca="1" si="86"/>
        <v>-27.498807870368182</v>
      </c>
      <c r="AE548" s="42" t="str">
        <f t="shared" si="87"/>
        <v>EJECUTADO</v>
      </c>
    </row>
    <row r="549" spans="1:31" customFormat="1" ht="15" x14ac:dyDescent="0.25">
      <c r="A549" s="110">
        <v>23532288</v>
      </c>
      <c r="B549" s="39" t="e">
        <f>VLOOKUP(A549,[1]BASE!$A:$A,1,0)</f>
        <v>#N/A</v>
      </c>
      <c r="C549" s="39">
        <f>VLOOKUP(A549,'INGRESO DIARIO'!A:A,1,0)</f>
        <v>23532288</v>
      </c>
      <c r="D549" s="40" t="s">
        <v>583</v>
      </c>
      <c r="E549" s="1" t="s">
        <v>409</v>
      </c>
      <c r="F549" s="41">
        <v>45905.423368055555</v>
      </c>
      <c r="G549" s="41">
        <v>45922.574201388888</v>
      </c>
      <c r="H549" s="1">
        <v>1036632607</v>
      </c>
      <c r="I549" s="1" t="s">
        <v>503</v>
      </c>
      <c r="J549" s="1" t="s">
        <v>555</v>
      </c>
      <c r="K549" s="1" t="s">
        <v>15</v>
      </c>
      <c r="L549" s="1" t="s">
        <v>504</v>
      </c>
      <c r="M549" s="1" t="s">
        <v>16</v>
      </c>
      <c r="N549" s="1" t="s">
        <v>26</v>
      </c>
      <c r="O549" s="1"/>
      <c r="P549" s="1" t="s">
        <v>17</v>
      </c>
      <c r="Q549" s="43">
        <v>45909</v>
      </c>
      <c r="R549" s="1"/>
      <c r="S549" s="1"/>
      <c r="T549" s="1" t="s">
        <v>956</v>
      </c>
      <c r="U549" s="1" t="s">
        <v>17</v>
      </c>
      <c r="V549" s="1" t="s">
        <v>17</v>
      </c>
      <c r="W549" s="46">
        <f t="shared" si="79"/>
        <v>45926.574201388888</v>
      </c>
      <c r="X549" s="47">
        <f t="shared" si="80"/>
        <v>4</v>
      </c>
      <c r="Y549" s="47">
        <f t="shared" ca="1" si="81"/>
        <v>19.425798611111531</v>
      </c>
      <c r="Z549" s="47">
        <f t="shared" ca="1" si="82"/>
        <v>15</v>
      </c>
      <c r="AA549" s="47">
        <f t="shared" ca="1" si="83"/>
        <v>4.4257986111115315</v>
      </c>
      <c r="AB549" s="47">
        <f t="shared" ca="1" si="84"/>
        <v>15</v>
      </c>
      <c r="AC549" s="47">
        <f t="shared" ca="1" si="85"/>
        <v>11</v>
      </c>
      <c r="AD549" s="48">
        <f t="shared" ca="1" si="86"/>
        <v>-13.425798611111531</v>
      </c>
      <c r="AE549" s="42" t="str">
        <f t="shared" ca="1" si="87"/>
        <v>VENCIDO</v>
      </c>
    </row>
    <row r="550" spans="1:31" customFormat="1" ht="15" x14ac:dyDescent="0.25">
      <c r="A550" s="110">
        <v>23533690</v>
      </c>
      <c r="B550" s="39" t="e">
        <f>VLOOKUP(A550,[1]BASE!$A:$A,1,0)</f>
        <v>#N/A</v>
      </c>
      <c r="C550" s="39" t="e">
        <f>VLOOKUP(A550,'INGRESO DIARIO'!A:A,1,0)</f>
        <v>#N/A</v>
      </c>
      <c r="D550" s="1" t="s">
        <v>675</v>
      </c>
      <c r="E550" s="1" t="s">
        <v>19</v>
      </c>
      <c r="F550" s="41">
        <v>45908.501527777778</v>
      </c>
      <c r="G550" s="41">
        <v>45908.501562500001</v>
      </c>
      <c r="H550" s="1">
        <v>1036607209</v>
      </c>
      <c r="I550" s="1" t="s">
        <v>676</v>
      </c>
      <c r="J550" s="1" t="s">
        <v>720</v>
      </c>
      <c r="K550" s="1" t="s">
        <v>15</v>
      </c>
      <c r="L550" s="1" t="s">
        <v>677</v>
      </c>
      <c r="M550" s="1" t="s">
        <v>18</v>
      </c>
      <c r="N550" s="1" t="s">
        <v>26</v>
      </c>
      <c r="O550" s="1"/>
      <c r="P550" s="1" t="s">
        <v>17</v>
      </c>
      <c r="Q550" s="43">
        <v>45909</v>
      </c>
      <c r="R550" s="1"/>
      <c r="S550" s="1" t="s">
        <v>23</v>
      </c>
      <c r="T550" s="1" t="s">
        <v>764</v>
      </c>
      <c r="U550" s="1" t="s">
        <v>17</v>
      </c>
      <c r="V550" s="1" t="s">
        <v>17</v>
      </c>
      <c r="W550" s="46">
        <f t="shared" si="79"/>
        <v>45916.501562500001</v>
      </c>
      <c r="X550" s="47">
        <f t="shared" si="80"/>
        <v>8</v>
      </c>
      <c r="Y550" s="47">
        <f t="shared" ca="1" si="81"/>
        <v>33.498437499998545</v>
      </c>
      <c r="Z550" s="47">
        <f t="shared" ca="1" si="82"/>
        <v>25</v>
      </c>
      <c r="AA550" s="47">
        <f t="shared" ca="1" si="83"/>
        <v>8.4984374999985448</v>
      </c>
      <c r="AB550" s="47">
        <f t="shared" ca="1" si="84"/>
        <v>25</v>
      </c>
      <c r="AC550" s="47">
        <f t="shared" ca="1" si="85"/>
        <v>17</v>
      </c>
      <c r="AD550" s="48">
        <f t="shared" ca="1" si="86"/>
        <v>-23.498437499998545</v>
      </c>
      <c r="AE550" s="42" t="str">
        <f t="shared" ca="1" si="87"/>
        <v>VENCIDO</v>
      </c>
    </row>
    <row r="551" spans="1:31" customFormat="1" ht="15" x14ac:dyDescent="0.25">
      <c r="A551" s="110">
        <v>23515561</v>
      </c>
      <c r="B551" s="39" t="e">
        <f>VLOOKUP(A551,[1]BASE!$A:$A,1,0)</f>
        <v>#N/A</v>
      </c>
      <c r="C551" s="39" t="e">
        <f>VLOOKUP(A551,'INGRESO DIARIO'!A:A,1,0)</f>
        <v>#N/A</v>
      </c>
      <c r="D551" s="1" t="s">
        <v>684</v>
      </c>
      <c r="E551" s="1" t="s">
        <v>19</v>
      </c>
      <c r="F551" s="41">
        <v>45888.390532407408</v>
      </c>
      <c r="G551" s="41">
        <v>45908.407604166663</v>
      </c>
      <c r="H551" s="1">
        <v>3650813</v>
      </c>
      <c r="I551" s="1" t="s">
        <v>685</v>
      </c>
      <c r="J551" s="1" t="s">
        <v>723</v>
      </c>
      <c r="K551" s="1" t="s">
        <v>15</v>
      </c>
      <c r="L551" s="1" t="s">
        <v>686</v>
      </c>
      <c r="M551" s="1" t="s">
        <v>18</v>
      </c>
      <c r="N551" s="1" t="s">
        <v>22</v>
      </c>
      <c r="O551" s="1"/>
      <c r="P551" s="1" t="s">
        <v>17</v>
      </c>
      <c r="Q551" s="43">
        <v>45909</v>
      </c>
      <c r="R551" s="1"/>
      <c r="S551" s="1" t="s">
        <v>23</v>
      </c>
      <c r="T551" s="43" t="s">
        <v>936</v>
      </c>
      <c r="U551" s="1" t="s">
        <v>17</v>
      </c>
      <c r="V551" s="1" t="s">
        <v>475</v>
      </c>
      <c r="W551" s="46">
        <f t="shared" si="79"/>
        <v>45916.407604166663</v>
      </c>
      <c r="X551" s="47">
        <f t="shared" si="80"/>
        <v>8</v>
      </c>
      <c r="Y551" s="47">
        <f t="shared" ca="1" si="81"/>
        <v>33.592395833336923</v>
      </c>
      <c r="Z551" s="47">
        <f t="shared" ca="1" si="82"/>
        <v>25</v>
      </c>
      <c r="AA551" s="47">
        <f t="shared" ca="1" si="83"/>
        <v>8.5923958333369228</v>
      </c>
      <c r="AB551" s="47">
        <f t="shared" ca="1" si="84"/>
        <v>25</v>
      </c>
      <c r="AC551" s="47">
        <f t="shared" ca="1" si="85"/>
        <v>17</v>
      </c>
      <c r="AD551" s="48">
        <f t="shared" ca="1" si="86"/>
        <v>-23.592395833336923</v>
      </c>
      <c r="AE551" s="42" t="str">
        <f t="shared" ca="1" si="87"/>
        <v>VENCIDO</v>
      </c>
    </row>
    <row r="552" spans="1:31" customFormat="1" ht="15" x14ac:dyDescent="0.25">
      <c r="A552" s="110">
        <v>23533333</v>
      </c>
      <c r="B552" s="39" t="e">
        <f>VLOOKUP(A552,[1]BASE!$A:$A,1,0)</f>
        <v>#N/A</v>
      </c>
      <c r="C552" s="39" t="e">
        <f>VLOOKUP(A552,'INGRESO DIARIO'!A:A,1,0)</f>
        <v>#N/A</v>
      </c>
      <c r="D552" s="1" t="s">
        <v>687</v>
      </c>
      <c r="E552" s="1" t="s">
        <v>19</v>
      </c>
      <c r="F552" s="41">
        <v>45908.33452546296</v>
      </c>
      <c r="G552" s="41">
        <v>45908.334560185183</v>
      </c>
      <c r="H552" s="1">
        <v>43416089</v>
      </c>
      <c r="I552" s="1" t="s">
        <v>688</v>
      </c>
      <c r="J552" s="1" t="s">
        <v>724</v>
      </c>
      <c r="K552" s="1" t="s">
        <v>15</v>
      </c>
      <c r="L552" s="1" t="s">
        <v>689</v>
      </c>
      <c r="M552" s="1" t="s">
        <v>18</v>
      </c>
      <c r="N552" s="1" t="s">
        <v>22</v>
      </c>
      <c r="O552" s="1"/>
      <c r="P552" s="1" t="s">
        <v>17</v>
      </c>
      <c r="Q552" s="43">
        <v>45909</v>
      </c>
      <c r="R552" s="1"/>
      <c r="S552" s="1" t="s">
        <v>23</v>
      </c>
      <c r="T552" s="1" t="s">
        <v>935</v>
      </c>
      <c r="U552" s="1" t="s">
        <v>17</v>
      </c>
      <c r="V552" s="1" t="s">
        <v>475</v>
      </c>
      <c r="W552" s="46">
        <f t="shared" si="79"/>
        <v>45916.334560185183</v>
      </c>
      <c r="X552" s="47">
        <f t="shared" si="80"/>
        <v>8</v>
      </c>
      <c r="Y552" s="47">
        <f t="shared" ca="1" si="81"/>
        <v>33.665439814816636</v>
      </c>
      <c r="Z552" s="47">
        <f t="shared" ca="1" si="82"/>
        <v>25</v>
      </c>
      <c r="AA552" s="47">
        <f t="shared" ca="1" si="83"/>
        <v>8.6654398148166365</v>
      </c>
      <c r="AB552" s="47">
        <f t="shared" ca="1" si="84"/>
        <v>25</v>
      </c>
      <c r="AC552" s="47">
        <f t="shared" ca="1" si="85"/>
        <v>17</v>
      </c>
      <c r="AD552" s="48">
        <f t="shared" ca="1" si="86"/>
        <v>-23.665439814816636</v>
      </c>
      <c r="AE552" s="42" t="str">
        <f t="shared" ca="1" si="87"/>
        <v>VENCIDO</v>
      </c>
    </row>
    <row r="553" spans="1:31" customFormat="1" ht="15" x14ac:dyDescent="0.25">
      <c r="A553" s="110">
        <v>23532311</v>
      </c>
      <c r="B553" s="39" t="e">
        <f>VLOOKUP(A553,[1]BASE!$A:$A,1,0)</f>
        <v>#N/A</v>
      </c>
      <c r="C553" s="39" t="e">
        <f>VLOOKUP(A553,'INGRESO DIARIO'!A:A,1,0)</f>
        <v>#N/A</v>
      </c>
      <c r="D553" s="40" t="s">
        <v>579</v>
      </c>
      <c r="E553" s="1" t="s">
        <v>19</v>
      </c>
      <c r="F553" s="41">
        <v>45905.437696759262</v>
      </c>
      <c r="G553" s="41">
        <v>45905.646689814814</v>
      </c>
      <c r="H553" s="1">
        <v>43609242</v>
      </c>
      <c r="I553" s="1" t="s">
        <v>495</v>
      </c>
      <c r="J553" s="1" t="s">
        <v>552</v>
      </c>
      <c r="K553" s="1" t="s">
        <v>15</v>
      </c>
      <c r="L553" s="1" t="s">
        <v>496</v>
      </c>
      <c r="M553" s="1" t="s">
        <v>16</v>
      </c>
      <c r="N553" s="1" t="s">
        <v>20</v>
      </c>
      <c r="O553" s="1"/>
      <c r="P553" s="1" t="s">
        <v>17</v>
      </c>
      <c r="Q553" s="43">
        <v>45909</v>
      </c>
      <c r="R553" s="1"/>
      <c r="S553" s="1" t="s">
        <v>23</v>
      </c>
      <c r="T553" s="1" t="s">
        <v>945</v>
      </c>
      <c r="U553" s="1" t="s">
        <v>17</v>
      </c>
      <c r="V553" s="1" t="s">
        <v>17</v>
      </c>
      <c r="W553" s="46">
        <f t="shared" si="79"/>
        <v>45909.646689814814</v>
      </c>
      <c r="X553" s="47">
        <f t="shared" si="80"/>
        <v>4</v>
      </c>
      <c r="Y553" s="47">
        <f t="shared" ca="1" si="81"/>
        <v>36.353310185186274</v>
      </c>
      <c r="Z553" s="47">
        <f t="shared" ca="1" si="82"/>
        <v>26</v>
      </c>
      <c r="AA553" s="47">
        <f t="shared" ca="1" si="83"/>
        <v>10.353310185186274</v>
      </c>
      <c r="AB553" s="47">
        <f t="shared" ca="1" si="84"/>
        <v>26</v>
      </c>
      <c r="AC553" s="47">
        <f t="shared" ca="1" si="85"/>
        <v>22</v>
      </c>
      <c r="AD553" s="48">
        <f t="shared" ca="1" si="86"/>
        <v>-30.353310185186274</v>
      </c>
      <c r="AE553" s="42" t="str">
        <f t="shared" ca="1" si="87"/>
        <v>VENCIDO</v>
      </c>
    </row>
    <row r="554" spans="1:31" customFormat="1" ht="15" x14ac:dyDescent="0.25">
      <c r="A554" s="110">
        <v>23532292</v>
      </c>
      <c r="B554" s="39" t="e">
        <f>VLOOKUP(A554,[1]BASE!$A:$A,1,0)</f>
        <v>#N/A</v>
      </c>
      <c r="C554" s="39" t="e">
        <f>VLOOKUP(A554,'INGRESO DIARIO'!A:A,1,0)</f>
        <v>#N/A</v>
      </c>
      <c r="D554" s="40" t="s">
        <v>580</v>
      </c>
      <c r="E554" s="1" t="s">
        <v>19</v>
      </c>
      <c r="F554" s="41">
        <v>45905.425428240742</v>
      </c>
      <c r="G554" s="41">
        <v>45905.646689814814</v>
      </c>
      <c r="H554" s="1">
        <v>43609242</v>
      </c>
      <c r="I554" s="1" t="s">
        <v>495</v>
      </c>
      <c r="J554" s="1" t="s">
        <v>552</v>
      </c>
      <c r="K554" s="1" t="s">
        <v>15</v>
      </c>
      <c r="L554" s="1" t="s">
        <v>497</v>
      </c>
      <c r="M554" s="1" t="s">
        <v>16</v>
      </c>
      <c r="N554" s="1" t="s">
        <v>20</v>
      </c>
      <c r="O554" s="1"/>
      <c r="P554" s="1" t="s">
        <v>17</v>
      </c>
      <c r="Q554" s="43">
        <v>45909</v>
      </c>
      <c r="R554" s="1"/>
      <c r="S554" s="1" t="s">
        <v>23</v>
      </c>
      <c r="T554" s="1" t="s">
        <v>945</v>
      </c>
      <c r="U554" s="1" t="s">
        <v>17</v>
      </c>
      <c r="V554" s="1" t="s">
        <v>17</v>
      </c>
      <c r="W554" s="46">
        <f t="shared" si="79"/>
        <v>45909.646689814814</v>
      </c>
      <c r="X554" s="47">
        <f t="shared" si="80"/>
        <v>4</v>
      </c>
      <c r="Y554" s="47">
        <f t="shared" ca="1" si="81"/>
        <v>36.353310185186274</v>
      </c>
      <c r="Z554" s="47">
        <f t="shared" ca="1" si="82"/>
        <v>26</v>
      </c>
      <c r="AA554" s="47">
        <f t="shared" ca="1" si="83"/>
        <v>10.353310185186274</v>
      </c>
      <c r="AB554" s="47">
        <f t="shared" ca="1" si="84"/>
        <v>26</v>
      </c>
      <c r="AC554" s="47">
        <f t="shared" ca="1" si="85"/>
        <v>22</v>
      </c>
      <c r="AD554" s="48">
        <f t="shared" ca="1" si="86"/>
        <v>-30.353310185186274</v>
      </c>
      <c r="AE554" s="42" t="str">
        <f t="shared" ca="1" si="87"/>
        <v>VENCIDO</v>
      </c>
    </row>
    <row r="555" spans="1:31" customFormat="1" ht="15" x14ac:dyDescent="0.25">
      <c r="A555" s="110">
        <v>23528877</v>
      </c>
      <c r="B555" s="39" t="e">
        <f>VLOOKUP(A555,[1]BASE!$A:$A,1,0)</f>
        <v>#N/A</v>
      </c>
      <c r="C555" s="39" t="e">
        <f>VLOOKUP(A555,'INGRESO DIARIO'!A:A,1,0)</f>
        <v>#N/A</v>
      </c>
      <c r="D555" s="40" t="s">
        <v>358</v>
      </c>
      <c r="E555" s="1" t="s">
        <v>19</v>
      </c>
      <c r="F555" s="41">
        <v>45902.480636574073</v>
      </c>
      <c r="G555" s="41">
        <v>45902.480671296296</v>
      </c>
      <c r="H555" s="1">
        <v>43544443</v>
      </c>
      <c r="I555" s="1" t="s">
        <v>79</v>
      </c>
      <c r="J555" s="1" t="s">
        <v>288</v>
      </c>
      <c r="K555" s="1" t="s">
        <v>15</v>
      </c>
      <c r="L555" s="1" t="s">
        <v>82</v>
      </c>
      <c r="M555" s="1" t="s">
        <v>16</v>
      </c>
      <c r="N555" s="1" t="str">
        <f>VLOOKUP(A555,[2]Hoja2!A:G,7,0)</f>
        <v>OCCIDENTE</v>
      </c>
      <c r="O555" s="1"/>
      <c r="P555" s="1"/>
      <c r="Q555" s="43">
        <v>45909</v>
      </c>
      <c r="R555" s="1"/>
      <c r="S555" s="1" t="s">
        <v>23</v>
      </c>
      <c r="T555" s="43" t="s">
        <v>941</v>
      </c>
      <c r="U555" s="1"/>
      <c r="V555" s="1"/>
      <c r="W555" s="46">
        <f t="shared" si="79"/>
        <v>45906.480671296296</v>
      </c>
      <c r="X555" s="47">
        <f t="shared" si="80"/>
        <v>4</v>
      </c>
      <c r="Y555" s="47">
        <f t="shared" ca="1" si="81"/>
        <v>39.51932870370365</v>
      </c>
      <c r="Z555" s="47">
        <f t="shared" ca="1" si="82"/>
        <v>29</v>
      </c>
      <c r="AA555" s="47">
        <f t="shared" ca="1" si="83"/>
        <v>10.51932870370365</v>
      </c>
      <c r="AB555" s="47">
        <f t="shared" ca="1" si="84"/>
        <v>29</v>
      </c>
      <c r="AC555" s="47">
        <f t="shared" ca="1" si="85"/>
        <v>25</v>
      </c>
      <c r="AD555" s="48">
        <f t="shared" ca="1" si="86"/>
        <v>-33.51932870370365</v>
      </c>
      <c r="AE555" s="42" t="str">
        <f t="shared" ca="1" si="87"/>
        <v>VENCIDO</v>
      </c>
    </row>
    <row r="556" spans="1:31" customFormat="1" ht="15" x14ac:dyDescent="0.25">
      <c r="A556" s="110">
        <v>23533352</v>
      </c>
      <c r="B556" s="39" t="e">
        <f>VLOOKUP(A556,[1]BASE!$A:$A,1,0)</f>
        <v>#N/A</v>
      </c>
      <c r="C556" s="39" t="e">
        <f>VLOOKUP(A556,'INGRESO DIARIO'!A:A,1,0)</f>
        <v>#N/A</v>
      </c>
      <c r="D556" s="40" t="s">
        <v>729</v>
      </c>
      <c r="E556" s="1" t="s">
        <v>19</v>
      </c>
      <c r="F556" s="41">
        <v>45908.353020833332</v>
      </c>
      <c r="G556" s="41">
        <v>45908.353055555555</v>
      </c>
      <c r="H556" s="1">
        <v>1037645271</v>
      </c>
      <c r="I556" s="1" t="s">
        <v>632</v>
      </c>
      <c r="J556" s="1" t="s">
        <v>700</v>
      </c>
      <c r="K556" s="1" t="s">
        <v>15</v>
      </c>
      <c r="L556" s="1" t="s">
        <v>633</v>
      </c>
      <c r="M556" s="1" t="s">
        <v>16</v>
      </c>
      <c r="N556" s="1" t="s">
        <v>26</v>
      </c>
      <c r="O556" s="1"/>
      <c r="P556" s="1" t="s">
        <v>17</v>
      </c>
      <c r="Q556" s="43">
        <v>45909</v>
      </c>
      <c r="R556" s="1"/>
      <c r="S556" s="1" t="s">
        <v>23</v>
      </c>
      <c r="T556" s="1" t="s">
        <v>957</v>
      </c>
      <c r="U556" s="1" t="s">
        <v>17</v>
      </c>
      <c r="V556" s="1" t="s">
        <v>475</v>
      </c>
      <c r="W556" s="46">
        <f t="shared" si="79"/>
        <v>45912.353055555555</v>
      </c>
      <c r="X556" s="47">
        <f t="shared" si="80"/>
        <v>4</v>
      </c>
      <c r="Y556" s="47">
        <f t="shared" ca="1" si="81"/>
        <v>33.646944444444671</v>
      </c>
      <c r="Z556" s="47">
        <f t="shared" ca="1" si="82"/>
        <v>25</v>
      </c>
      <c r="AA556" s="47">
        <f t="shared" ca="1" si="83"/>
        <v>8.6469444444446708</v>
      </c>
      <c r="AB556" s="47">
        <f t="shared" ca="1" si="84"/>
        <v>25</v>
      </c>
      <c r="AC556" s="47">
        <f t="shared" ca="1" si="85"/>
        <v>21</v>
      </c>
      <c r="AD556" s="48">
        <f t="shared" ca="1" si="86"/>
        <v>-27.646944444444671</v>
      </c>
      <c r="AE556" s="42" t="str">
        <f t="shared" ca="1" si="87"/>
        <v>VENCIDO</v>
      </c>
    </row>
    <row r="557" spans="1:31" customFormat="1" ht="15" x14ac:dyDescent="0.25">
      <c r="A557" s="110">
        <v>23405168</v>
      </c>
      <c r="B557" s="39" t="e">
        <f>VLOOKUP(A557,[1]BASE!$A:$A,1,0)</f>
        <v>#N/A</v>
      </c>
      <c r="C557" s="39" t="e">
        <f>VLOOKUP(A557,'INGRESO DIARIO'!A:A,1,0)</f>
        <v>#N/A</v>
      </c>
      <c r="D557" s="40" t="s">
        <v>730</v>
      </c>
      <c r="E557" s="1" t="s">
        <v>19</v>
      </c>
      <c r="F557" s="41">
        <v>45749.697928240741</v>
      </c>
      <c r="G557" s="41">
        <v>45908.583425925928</v>
      </c>
      <c r="H557" s="1">
        <v>1128393339</v>
      </c>
      <c r="I557" s="1" t="s">
        <v>634</v>
      </c>
      <c r="J557" s="1" t="s">
        <v>701</v>
      </c>
      <c r="K557" s="1" t="s">
        <v>15</v>
      </c>
      <c r="L557" s="1" t="s">
        <v>635</v>
      </c>
      <c r="M557" s="1" t="s">
        <v>16</v>
      </c>
      <c r="N557" s="1" t="s">
        <v>20</v>
      </c>
      <c r="O557" s="1"/>
      <c r="P557" s="1" t="s">
        <v>17</v>
      </c>
      <c r="Q557" s="43">
        <v>45909</v>
      </c>
      <c r="R557" s="1"/>
      <c r="S557" s="1" t="s">
        <v>23</v>
      </c>
      <c r="T557" s="1" t="s">
        <v>955</v>
      </c>
      <c r="U557" s="1" t="s">
        <v>17</v>
      </c>
      <c r="V557" s="1" t="s">
        <v>17</v>
      </c>
      <c r="W557" s="46">
        <f t="shared" si="79"/>
        <v>45912.583425925928</v>
      </c>
      <c r="X557" s="47">
        <f t="shared" si="80"/>
        <v>4</v>
      </c>
      <c r="Y557" s="47">
        <f t="shared" ca="1" si="81"/>
        <v>33.416574074071832</v>
      </c>
      <c r="Z557" s="47">
        <f t="shared" ca="1" si="82"/>
        <v>25</v>
      </c>
      <c r="AA557" s="47">
        <f t="shared" ca="1" si="83"/>
        <v>8.416574074071832</v>
      </c>
      <c r="AB557" s="47">
        <f t="shared" ca="1" si="84"/>
        <v>25</v>
      </c>
      <c r="AC557" s="47">
        <f t="shared" ca="1" si="85"/>
        <v>21</v>
      </c>
      <c r="AD557" s="48">
        <f t="shared" ca="1" si="86"/>
        <v>-27.416574074071832</v>
      </c>
      <c r="AE557" s="42" t="str">
        <f t="shared" ca="1" si="87"/>
        <v>VENCIDO</v>
      </c>
    </row>
    <row r="558" spans="1:31" customFormat="1" ht="15" x14ac:dyDescent="0.25">
      <c r="A558" s="110">
        <v>23533649</v>
      </c>
      <c r="B558" s="39" t="e">
        <f>VLOOKUP(A558,[1]BASE!$A:$A,1,0)</f>
        <v>#N/A</v>
      </c>
      <c r="C558" s="39" t="e">
        <f>VLOOKUP(A558,'INGRESO DIARIO'!A:A,1,0)</f>
        <v>#N/A</v>
      </c>
      <c r="D558" s="40" t="s">
        <v>731</v>
      </c>
      <c r="E558" s="1" t="s">
        <v>19</v>
      </c>
      <c r="F558" s="41">
        <v>45908.483124999999</v>
      </c>
      <c r="G558" s="41">
        <v>45908.483159722222</v>
      </c>
      <c r="H558" s="1">
        <v>8462514</v>
      </c>
      <c r="I558" s="1" t="s">
        <v>636</v>
      </c>
      <c r="J558" s="1" t="s">
        <v>702</v>
      </c>
      <c r="K558" s="1" t="s">
        <v>15</v>
      </c>
      <c r="L558" s="1" t="s">
        <v>637</v>
      </c>
      <c r="M558" s="1" t="s">
        <v>16</v>
      </c>
      <c r="N558" s="1" t="s">
        <v>20</v>
      </c>
      <c r="O558" s="1"/>
      <c r="P558" s="1" t="s">
        <v>17</v>
      </c>
      <c r="Q558" s="43">
        <v>45909</v>
      </c>
      <c r="R558" s="1"/>
      <c r="S558" s="1" t="s">
        <v>23</v>
      </c>
      <c r="T558" s="43" t="s">
        <v>953</v>
      </c>
      <c r="U558" s="1" t="s">
        <v>17</v>
      </c>
      <c r="V558" s="1" t="s">
        <v>475</v>
      </c>
      <c r="W558" s="46">
        <f t="shared" si="79"/>
        <v>45912.483159722222</v>
      </c>
      <c r="X558" s="47">
        <f t="shared" si="80"/>
        <v>4</v>
      </c>
      <c r="Y558" s="47">
        <f t="shared" ca="1" si="81"/>
        <v>33.516840277778101</v>
      </c>
      <c r="Z558" s="47">
        <f t="shared" ca="1" si="82"/>
        <v>25</v>
      </c>
      <c r="AA558" s="47">
        <f t="shared" ca="1" si="83"/>
        <v>8.5168402777781012</v>
      </c>
      <c r="AB558" s="47">
        <f t="shared" ca="1" si="84"/>
        <v>25</v>
      </c>
      <c r="AC558" s="47">
        <f t="shared" ca="1" si="85"/>
        <v>21</v>
      </c>
      <c r="AD558" s="48">
        <f t="shared" ca="1" si="86"/>
        <v>-27.516840277778101</v>
      </c>
      <c r="AE558" s="42" t="str">
        <f t="shared" ca="1" si="87"/>
        <v>VENCIDO</v>
      </c>
    </row>
    <row r="559" spans="1:31" customFormat="1" ht="15" x14ac:dyDescent="0.25">
      <c r="A559" s="110">
        <v>23533521</v>
      </c>
      <c r="B559" s="39" t="e">
        <f>VLOOKUP(A559,[1]BASE!$A:$A,1,0)</f>
        <v>#N/A</v>
      </c>
      <c r="C559" s="39" t="e">
        <f>VLOOKUP(A559,'INGRESO DIARIO'!A:A,1,0)</f>
        <v>#N/A</v>
      </c>
      <c r="D559" s="40" t="s">
        <v>733</v>
      </c>
      <c r="E559" s="1" t="s">
        <v>19</v>
      </c>
      <c r="F559" s="41">
        <v>45908.428414351853</v>
      </c>
      <c r="G559" s="41">
        <v>45908.428437499999</v>
      </c>
      <c r="H559" s="1">
        <v>32543920</v>
      </c>
      <c r="I559" s="1" t="s">
        <v>640</v>
      </c>
      <c r="J559" s="1" t="s">
        <v>704</v>
      </c>
      <c r="K559" s="1" t="s">
        <v>15</v>
      </c>
      <c r="L559" s="1" t="s">
        <v>641</v>
      </c>
      <c r="M559" s="1" t="s">
        <v>16</v>
      </c>
      <c r="N559" s="1" t="s">
        <v>20</v>
      </c>
      <c r="O559" s="1"/>
      <c r="P559" s="1" t="s">
        <v>17</v>
      </c>
      <c r="Q559" s="43">
        <v>45909</v>
      </c>
      <c r="R559" s="1"/>
      <c r="S559" s="1" t="s">
        <v>23</v>
      </c>
      <c r="T559" s="1" t="s">
        <v>948</v>
      </c>
      <c r="U559" s="1" t="s">
        <v>17</v>
      </c>
      <c r="V559" s="1" t="s">
        <v>475</v>
      </c>
      <c r="W559" s="46">
        <f t="shared" si="79"/>
        <v>45912.428437499999</v>
      </c>
      <c r="X559" s="47">
        <f t="shared" si="80"/>
        <v>4</v>
      </c>
      <c r="Y559" s="47">
        <f t="shared" ca="1" si="81"/>
        <v>33.571562500001164</v>
      </c>
      <c r="Z559" s="47">
        <f t="shared" ca="1" si="82"/>
        <v>25</v>
      </c>
      <c r="AA559" s="47">
        <f t="shared" ca="1" si="83"/>
        <v>8.5715625000011642</v>
      </c>
      <c r="AB559" s="47">
        <f t="shared" ca="1" si="84"/>
        <v>25</v>
      </c>
      <c r="AC559" s="47">
        <f t="shared" ca="1" si="85"/>
        <v>21</v>
      </c>
      <c r="AD559" s="48">
        <f t="shared" ca="1" si="86"/>
        <v>-27.571562500001164</v>
      </c>
      <c r="AE559" s="42" t="str">
        <f t="shared" ca="1" si="87"/>
        <v>VENCIDO</v>
      </c>
    </row>
    <row r="560" spans="1:31" customFormat="1" ht="15" x14ac:dyDescent="0.25">
      <c r="A560" s="110">
        <v>23479312</v>
      </c>
      <c r="B560" s="39" t="e">
        <f>VLOOKUP(A560,[1]BASE!$A:$A,1,0)</f>
        <v>#N/A</v>
      </c>
      <c r="C560" s="39" t="e">
        <f>VLOOKUP(A560,'INGRESO DIARIO'!A:A,1,0)</f>
        <v>#N/A</v>
      </c>
      <c r="D560" s="40" t="s">
        <v>735</v>
      </c>
      <c r="E560" s="1" t="s">
        <v>19</v>
      </c>
      <c r="F560" s="41">
        <v>45841.662129629629</v>
      </c>
      <c r="G560" s="41">
        <v>45908.461099537039</v>
      </c>
      <c r="H560" s="1">
        <v>52195959</v>
      </c>
      <c r="I560" s="1" t="s">
        <v>644</v>
      </c>
      <c r="J560" s="1" t="s">
        <v>706</v>
      </c>
      <c r="K560" s="1" t="s">
        <v>15</v>
      </c>
      <c r="L560" s="1" t="s">
        <v>645</v>
      </c>
      <c r="M560" s="1" t="s">
        <v>16</v>
      </c>
      <c r="N560" s="1" t="s">
        <v>20</v>
      </c>
      <c r="O560" s="1"/>
      <c r="P560" s="1" t="s">
        <v>17</v>
      </c>
      <c r="Q560" s="43">
        <v>45909</v>
      </c>
      <c r="R560" s="1"/>
      <c r="S560" s="1" t="s">
        <v>23</v>
      </c>
      <c r="T560" s="1" t="s">
        <v>951</v>
      </c>
      <c r="U560" s="1" t="s">
        <v>17</v>
      </c>
      <c r="V560" s="1" t="s">
        <v>17</v>
      </c>
      <c r="W560" s="46">
        <f t="shared" si="79"/>
        <v>45912.461099537039</v>
      </c>
      <c r="X560" s="47">
        <f t="shared" si="80"/>
        <v>4</v>
      </c>
      <c r="Y560" s="47">
        <f t="shared" ca="1" si="81"/>
        <v>33.538900462961465</v>
      </c>
      <c r="Z560" s="47">
        <f t="shared" ca="1" si="82"/>
        <v>25</v>
      </c>
      <c r="AA560" s="47">
        <f t="shared" ca="1" si="83"/>
        <v>8.5389004629614647</v>
      </c>
      <c r="AB560" s="47">
        <f t="shared" ca="1" si="84"/>
        <v>25</v>
      </c>
      <c r="AC560" s="47">
        <f t="shared" ca="1" si="85"/>
        <v>21</v>
      </c>
      <c r="AD560" s="48">
        <f t="shared" ca="1" si="86"/>
        <v>-27.538900462961465</v>
      </c>
      <c r="AE560" s="42" t="str">
        <f t="shared" ca="1" si="87"/>
        <v>VENCIDO</v>
      </c>
    </row>
    <row r="561" spans="1:31" customFormat="1" ht="15" x14ac:dyDescent="0.25">
      <c r="A561" s="110">
        <v>23456971</v>
      </c>
      <c r="B561" s="39" t="e">
        <f>VLOOKUP(A561,[1]BASE!$A:$A,1,0)</f>
        <v>#N/A</v>
      </c>
      <c r="C561" s="39" t="e">
        <f>VLOOKUP(A561,'INGRESO DIARIO'!A:A,1,0)</f>
        <v>#N/A</v>
      </c>
      <c r="D561" s="40" t="s">
        <v>741</v>
      </c>
      <c r="E561" s="1" t="s">
        <v>19</v>
      </c>
      <c r="F561" s="41">
        <v>45813.53465277778</v>
      </c>
      <c r="G561" s="41">
        <v>45908.436539351853</v>
      </c>
      <c r="H561" s="1">
        <v>25181906</v>
      </c>
      <c r="I561" s="1" t="s">
        <v>656</v>
      </c>
      <c r="J561" s="1" t="s">
        <v>711</v>
      </c>
      <c r="K561" s="1" t="s">
        <v>15</v>
      </c>
      <c r="L561" s="1" t="s">
        <v>657</v>
      </c>
      <c r="M561" s="1" t="s">
        <v>16</v>
      </c>
      <c r="N561" s="1" t="s">
        <v>22</v>
      </c>
      <c r="O561" s="1"/>
      <c r="P561" s="1" t="s">
        <v>17</v>
      </c>
      <c r="Q561" s="43">
        <v>45909</v>
      </c>
      <c r="R561" s="1"/>
      <c r="S561" s="1" t="s">
        <v>23</v>
      </c>
      <c r="T561" s="1" t="s">
        <v>940</v>
      </c>
      <c r="U561" s="1" t="s">
        <v>17</v>
      </c>
      <c r="V561" s="1" t="s">
        <v>17</v>
      </c>
      <c r="W561" s="46">
        <f t="shared" si="79"/>
        <v>45912.436539351853</v>
      </c>
      <c r="X561" s="47">
        <f t="shared" si="80"/>
        <v>4</v>
      </c>
      <c r="Y561" s="47">
        <f t="shared" ca="1" si="81"/>
        <v>33.563460648147156</v>
      </c>
      <c r="Z561" s="47">
        <f t="shared" ca="1" si="82"/>
        <v>25</v>
      </c>
      <c r="AA561" s="47">
        <f t="shared" ca="1" si="83"/>
        <v>8.5634606481471565</v>
      </c>
      <c r="AB561" s="47">
        <f t="shared" ca="1" si="84"/>
        <v>25</v>
      </c>
      <c r="AC561" s="47">
        <f t="shared" ca="1" si="85"/>
        <v>21</v>
      </c>
      <c r="AD561" s="48">
        <f t="shared" ca="1" si="86"/>
        <v>-27.563460648147156</v>
      </c>
      <c r="AE561" s="42" t="str">
        <f t="shared" ca="1" si="87"/>
        <v>VENCIDO</v>
      </c>
    </row>
    <row r="562" spans="1:31" customFormat="1" ht="15" x14ac:dyDescent="0.25">
      <c r="A562" s="110">
        <v>23533782</v>
      </c>
      <c r="B562" s="39" t="e">
        <f>VLOOKUP(A562,[1]BASE!$A:$A,1,0)</f>
        <v>#N/A</v>
      </c>
      <c r="C562" s="39" t="e">
        <f>VLOOKUP(A562,'INGRESO DIARIO'!A:A,1,0)</f>
        <v>#N/A</v>
      </c>
      <c r="D562" s="40" t="s">
        <v>742</v>
      </c>
      <c r="E562" s="1" t="s">
        <v>19</v>
      </c>
      <c r="F562" s="41">
        <v>45908.56621527778</v>
      </c>
      <c r="G562" s="41">
        <v>45908.566250000003</v>
      </c>
      <c r="H562" s="1">
        <v>43200404</v>
      </c>
      <c r="I562" s="1" t="s">
        <v>658</v>
      </c>
      <c r="J562" s="1" t="s">
        <v>712</v>
      </c>
      <c r="K562" s="1" t="s">
        <v>15</v>
      </c>
      <c r="L562" s="1" t="s">
        <v>659</v>
      </c>
      <c r="M562" s="1" t="s">
        <v>16</v>
      </c>
      <c r="N562" s="1" t="s">
        <v>20</v>
      </c>
      <c r="O562" s="1"/>
      <c r="P562" s="1" t="s">
        <v>17</v>
      </c>
      <c r="Q562" s="43">
        <v>45909</v>
      </c>
      <c r="R562" s="1"/>
      <c r="S562" s="1" t="s">
        <v>23</v>
      </c>
      <c r="T562" s="1" t="s">
        <v>952</v>
      </c>
      <c r="U562" s="1" t="s">
        <v>17</v>
      </c>
      <c r="V562" s="1" t="s">
        <v>17</v>
      </c>
      <c r="W562" s="46">
        <f t="shared" si="79"/>
        <v>45912.566250000003</v>
      </c>
      <c r="X562" s="47">
        <f t="shared" si="80"/>
        <v>4</v>
      </c>
      <c r="Y562" s="47">
        <f t="shared" ca="1" si="81"/>
        <v>33.433749999996508</v>
      </c>
      <c r="Z562" s="47">
        <f t="shared" ca="1" si="82"/>
        <v>25</v>
      </c>
      <c r="AA562" s="47">
        <f t="shared" ca="1" si="83"/>
        <v>8.4337499999965075</v>
      </c>
      <c r="AB562" s="47">
        <f t="shared" ca="1" si="84"/>
        <v>25</v>
      </c>
      <c r="AC562" s="47">
        <f t="shared" ca="1" si="85"/>
        <v>21</v>
      </c>
      <c r="AD562" s="48">
        <f t="shared" ca="1" si="86"/>
        <v>-27.433749999996508</v>
      </c>
      <c r="AE562" s="42" t="str">
        <f t="shared" ca="1" si="87"/>
        <v>VENCIDO</v>
      </c>
    </row>
    <row r="563" spans="1:31" customFormat="1" ht="15" x14ac:dyDescent="0.25">
      <c r="A563" s="110">
        <v>23513336</v>
      </c>
      <c r="B563" s="39" t="e">
        <f>VLOOKUP(A563,[1]BASE!$A:$A,1,0)</f>
        <v>#N/A</v>
      </c>
      <c r="C563" s="39" t="e">
        <f>VLOOKUP(A563,'INGRESO DIARIO'!A:A,1,0)</f>
        <v>#N/A</v>
      </c>
      <c r="D563" s="40" t="s">
        <v>746</v>
      </c>
      <c r="E563" s="1" t="s">
        <v>19</v>
      </c>
      <c r="F563" s="41">
        <v>45883.588252314818</v>
      </c>
      <c r="G563" s="41">
        <v>45906.573425925926</v>
      </c>
      <c r="H563" s="1">
        <v>8075926</v>
      </c>
      <c r="I563" s="1" t="s">
        <v>666</v>
      </c>
      <c r="J563" s="1" t="s">
        <v>716</v>
      </c>
      <c r="K563" s="1" t="s">
        <v>15</v>
      </c>
      <c r="L563" s="1" t="s">
        <v>17</v>
      </c>
      <c r="M563" s="1" t="s">
        <v>16</v>
      </c>
      <c r="N563" s="1" t="s">
        <v>22</v>
      </c>
      <c r="O563" s="1"/>
      <c r="P563" s="1" t="s">
        <v>17</v>
      </c>
      <c r="Q563" s="43">
        <v>45909</v>
      </c>
      <c r="R563" s="1"/>
      <c r="S563" s="1" t="s">
        <v>23</v>
      </c>
      <c r="T563" s="43" t="s">
        <v>942</v>
      </c>
      <c r="U563" s="1" t="s">
        <v>17</v>
      </c>
      <c r="V563" s="1" t="s">
        <v>475</v>
      </c>
      <c r="W563" s="46">
        <f t="shared" si="79"/>
        <v>45910.573425925926</v>
      </c>
      <c r="X563" s="47">
        <f t="shared" si="80"/>
        <v>4</v>
      </c>
      <c r="Y563" s="47">
        <f t="shared" ca="1" si="81"/>
        <v>35.426574074073869</v>
      </c>
      <c r="Z563" s="47">
        <f t="shared" ca="1" si="82"/>
        <v>25</v>
      </c>
      <c r="AA563" s="47">
        <f t="shared" ca="1" si="83"/>
        <v>10.426574074073869</v>
      </c>
      <c r="AB563" s="47">
        <f t="shared" ca="1" si="84"/>
        <v>25</v>
      </c>
      <c r="AC563" s="47">
        <f t="shared" ca="1" si="85"/>
        <v>21</v>
      </c>
      <c r="AD563" s="48">
        <f t="shared" ca="1" si="86"/>
        <v>-29.426574074073869</v>
      </c>
      <c r="AE563" s="42" t="str">
        <f t="shared" ca="1" si="87"/>
        <v>VENCIDO</v>
      </c>
    </row>
    <row r="564" spans="1:31" customFormat="1" ht="15" x14ac:dyDescent="0.25">
      <c r="A564" s="110">
        <v>23513338</v>
      </c>
      <c r="B564" s="39" t="e">
        <f>VLOOKUP(A564,[1]BASE!$A:$A,1,0)</f>
        <v>#N/A</v>
      </c>
      <c r="C564" s="39" t="e">
        <f>VLOOKUP(A564,'INGRESO DIARIO'!A:A,1,0)</f>
        <v>#N/A</v>
      </c>
      <c r="D564" s="40" t="s">
        <v>747</v>
      </c>
      <c r="E564" s="1" t="s">
        <v>19</v>
      </c>
      <c r="F564" s="41">
        <v>45883.589479166665</v>
      </c>
      <c r="G564" s="41">
        <v>45906.574664351851</v>
      </c>
      <c r="H564" s="1">
        <v>8075926</v>
      </c>
      <c r="I564" s="1" t="s">
        <v>666</v>
      </c>
      <c r="J564" s="1" t="s">
        <v>716</v>
      </c>
      <c r="K564" s="1" t="s">
        <v>15</v>
      </c>
      <c r="L564" s="1" t="s">
        <v>17</v>
      </c>
      <c r="M564" s="1" t="s">
        <v>16</v>
      </c>
      <c r="N564" s="1" t="s">
        <v>22</v>
      </c>
      <c r="O564" s="1"/>
      <c r="P564" s="1" t="s">
        <v>17</v>
      </c>
      <c r="Q564" s="43">
        <v>45909</v>
      </c>
      <c r="R564" s="1"/>
      <c r="S564" s="1" t="s">
        <v>23</v>
      </c>
      <c r="T564" s="43" t="s">
        <v>942</v>
      </c>
      <c r="U564" s="1" t="s">
        <v>17</v>
      </c>
      <c r="V564" s="1" t="s">
        <v>475</v>
      </c>
      <c r="W564" s="46">
        <f t="shared" si="79"/>
        <v>45910.574664351851</v>
      </c>
      <c r="X564" s="47">
        <f t="shared" si="80"/>
        <v>4</v>
      </c>
      <c r="Y564" s="47">
        <f t="shared" ca="1" si="81"/>
        <v>35.425335648149485</v>
      </c>
      <c r="Z564" s="47">
        <f t="shared" ca="1" si="82"/>
        <v>25</v>
      </c>
      <c r="AA564" s="47">
        <f t="shared" ca="1" si="83"/>
        <v>10.425335648149485</v>
      </c>
      <c r="AB564" s="47">
        <f t="shared" ca="1" si="84"/>
        <v>25</v>
      </c>
      <c r="AC564" s="47">
        <f t="shared" ca="1" si="85"/>
        <v>21</v>
      </c>
      <c r="AD564" s="48">
        <f t="shared" ca="1" si="86"/>
        <v>-29.425335648149485</v>
      </c>
      <c r="AE564" s="42" t="str">
        <f t="shared" ca="1" si="87"/>
        <v>VENCIDO</v>
      </c>
    </row>
    <row r="565" spans="1:31" customFormat="1" ht="15" x14ac:dyDescent="0.25">
      <c r="A565" s="110">
        <v>23533311</v>
      </c>
      <c r="B565" s="39" t="e">
        <f>VLOOKUP(A565,[1]BASE!$A:$A,1,0)</f>
        <v>#N/A</v>
      </c>
      <c r="C565" s="39" t="e">
        <f>VLOOKUP(A565,'INGRESO DIARIO'!A:A,1,0)</f>
        <v>#N/A</v>
      </c>
      <c r="D565" s="1" t="s">
        <v>667</v>
      </c>
      <c r="E565" s="1" t="s">
        <v>19</v>
      </c>
      <c r="F565" s="41">
        <v>45908.313518518517</v>
      </c>
      <c r="G565" s="41">
        <v>45908.31355324074</v>
      </c>
      <c r="H565" s="1">
        <v>1017209699</v>
      </c>
      <c r="I565" s="1" t="s">
        <v>668</v>
      </c>
      <c r="J565" s="1" t="s">
        <v>717</v>
      </c>
      <c r="K565" s="1" t="s">
        <v>15</v>
      </c>
      <c r="L565" s="1" t="s">
        <v>669</v>
      </c>
      <c r="M565" s="1" t="s">
        <v>16</v>
      </c>
      <c r="N565" s="1" t="s">
        <v>22</v>
      </c>
      <c r="O565" s="1"/>
      <c r="P565" s="1" t="s">
        <v>17</v>
      </c>
      <c r="Q565" s="43">
        <v>45909</v>
      </c>
      <c r="R565" s="1"/>
      <c r="S565" s="1" t="s">
        <v>23</v>
      </c>
      <c r="T565" s="1" t="s">
        <v>943</v>
      </c>
      <c r="U565" s="1" t="s">
        <v>17</v>
      </c>
      <c r="V565" s="1" t="s">
        <v>17</v>
      </c>
      <c r="W565" s="46">
        <f t="shared" si="79"/>
        <v>45912.31355324074</v>
      </c>
      <c r="X565" s="47">
        <f t="shared" si="80"/>
        <v>4</v>
      </c>
      <c r="Y565" s="47">
        <f t="shared" ca="1" si="81"/>
        <v>33.686446759260434</v>
      </c>
      <c r="Z565" s="47">
        <f t="shared" ca="1" si="82"/>
        <v>25</v>
      </c>
      <c r="AA565" s="47">
        <f t="shared" ca="1" si="83"/>
        <v>8.6864467592604342</v>
      </c>
      <c r="AB565" s="47">
        <f t="shared" ca="1" si="84"/>
        <v>25</v>
      </c>
      <c r="AC565" s="47">
        <f t="shared" ca="1" si="85"/>
        <v>21</v>
      </c>
      <c r="AD565" s="48">
        <f t="shared" ca="1" si="86"/>
        <v>-27.686446759260434</v>
      </c>
      <c r="AE565" s="42" t="str">
        <f t="shared" ca="1" si="87"/>
        <v>VENCIDO</v>
      </c>
    </row>
    <row r="566" spans="1:31" customFormat="1" ht="15" x14ac:dyDescent="0.25">
      <c r="A566" s="110">
        <v>23490501</v>
      </c>
      <c r="B566" s="39" t="e">
        <f>VLOOKUP(A566,[1]BASE!$A:$A,1,0)</f>
        <v>#N/A</v>
      </c>
      <c r="C566" s="39" t="e">
        <f>VLOOKUP(A566,'INGRESO DIARIO'!A:A,1,0)</f>
        <v>#N/A</v>
      </c>
      <c r="D566" s="40" t="s">
        <v>749</v>
      </c>
      <c r="E566" s="1" t="s">
        <v>19</v>
      </c>
      <c r="F566" s="41">
        <v>45855.488217592596</v>
      </c>
      <c r="G566" s="41">
        <v>45908.373078703706</v>
      </c>
      <c r="H566" s="1">
        <v>43418732</v>
      </c>
      <c r="I566" s="1" t="s">
        <v>673</v>
      </c>
      <c r="J566" s="1" t="s">
        <v>719</v>
      </c>
      <c r="K566" s="1" t="s">
        <v>15</v>
      </c>
      <c r="L566" s="1" t="s">
        <v>674</v>
      </c>
      <c r="M566" s="1" t="s">
        <v>16</v>
      </c>
      <c r="N566" s="1" t="s">
        <v>22</v>
      </c>
      <c r="O566" s="1"/>
      <c r="P566" s="1" t="s">
        <v>17</v>
      </c>
      <c r="Q566" s="43">
        <v>45909</v>
      </c>
      <c r="R566" s="1"/>
      <c r="S566" s="1" t="s">
        <v>23</v>
      </c>
      <c r="T566" s="1" t="s">
        <v>939</v>
      </c>
      <c r="U566" s="1" t="s">
        <v>17</v>
      </c>
      <c r="V566" s="1" t="s">
        <v>475</v>
      </c>
      <c r="W566" s="46">
        <f t="shared" si="79"/>
        <v>45912.373078703706</v>
      </c>
      <c r="X566" s="47">
        <f t="shared" si="80"/>
        <v>4</v>
      </c>
      <c r="Y566" s="47">
        <f t="shared" ca="1" si="81"/>
        <v>33.626921296294313</v>
      </c>
      <c r="Z566" s="47">
        <f t="shared" ca="1" si="82"/>
        <v>25</v>
      </c>
      <c r="AA566" s="47">
        <f t="shared" ca="1" si="83"/>
        <v>8.6269212962943129</v>
      </c>
      <c r="AB566" s="47">
        <f t="shared" ca="1" si="84"/>
        <v>25</v>
      </c>
      <c r="AC566" s="47">
        <f t="shared" ca="1" si="85"/>
        <v>21</v>
      </c>
      <c r="AD566" s="48">
        <f t="shared" ca="1" si="86"/>
        <v>-27.626921296294313</v>
      </c>
      <c r="AE566" s="42" t="str">
        <f t="shared" ca="1" si="87"/>
        <v>VENCIDO</v>
      </c>
    </row>
    <row r="567" spans="1:31" customFormat="1" ht="15" x14ac:dyDescent="0.25">
      <c r="A567" s="110">
        <v>23529120</v>
      </c>
      <c r="B567" s="39" t="e">
        <f>VLOOKUP(A567,[1]BASE!$A:$A,1,0)</f>
        <v>#N/A</v>
      </c>
      <c r="C567" s="39" t="e">
        <f>VLOOKUP(A567,'INGRESO DIARIO'!A:A,1,0)</f>
        <v>#N/A</v>
      </c>
      <c r="D567" s="40" t="s">
        <v>379</v>
      </c>
      <c r="E567" s="1" t="s">
        <v>409</v>
      </c>
      <c r="F567" s="41">
        <v>45902.619039351855</v>
      </c>
      <c r="G567" s="41">
        <v>45902.619074074071</v>
      </c>
      <c r="H567" s="1">
        <v>42770131</v>
      </c>
      <c r="I567" s="1" t="s">
        <v>17</v>
      </c>
      <c r="J567" s="1" t="s">
        <v>306</v>
      </c>
      <c r="K567" s="1" t="s">
        <v>15</v>
      </c>
      <c r="L567" s="1" t="s">
        <v>128</v>
      </c>
      <c r="M567" s="1" t="s">
        <v>16</v>
      </c>
      <c r="N567" s="1" t="str">
        <f>VLOOKUP(A567,[2]Hoja2!A:G,7,0)</f>
        <v>ORIENTE</v>
      </c>
      <c r="O567" s="1"/>
      <c r="P567" s="1" t="s">
        <v>25</v>
      </c>
      <c r="Q567" s="43">
        <v>45909</v>
      </c>
      <c r="R567" s="1"/>
      <c r="S567" s="1" t="s">
        <v>753</v>
      </c>
      <c r="T567" s="1" t="s">
        <v>616</v>
      </c>
      <c r="U567" s="1"/>
      <c r="V567" s="1"/>
      <c r="W567" s="46">
        <f t="shared" si="79"/>
        <v>45906.619074074071</v>
      </c>
      <c r="X567" s="47">
        <f t="shared" si="80"/>
        <v>4</v>
      </c>
      <c r="Y567" s="47">
        <f t="shared" ca="1" si="81"/>
        <v>39.38092592592875</v>
      </c>
      <c r="Z567" s="47">
        <f t="shared" ca="1" si="82"/>
        <v>29</v>
      </c>
      <c r="AA567" s="47">
        <f t="shared" ca="1" si="83"/>
        <v>10.38092592592875</v>
      </c>
      <c r="AB567" s="47">
        <f t="shared" ca="1" si="84"/>
        <v>29</v>
      </c>
      <c r="AC567" s="47">
        <f t="shared" ca="1" si="85"/>
        <v>25</v>
      </c>
      <c r="AD567" s="48">
        <f t="shared" ca="1" si="86"/>
        <v>-33.38092592592875</v>
      </c>
      <c r="AE567" s="42" t="str">
        <f t="shared" si="87"/>
        <v>EJECUTADO</v>
      </c>
    </row>
    <row r="568" spans="1:31" customFormat="1" ht="15" x14ac:dyDescent="0.25">
      <c r="A568" s="110">
        <v>23463766</v>
      </c>
      <c r="B568" s="39" t="e">
        <f>VLOOKUP(A568,[1]BASE!$A:$A,1,0)</f>
        <v>#N/A</v>
      </c>
      <c r="C568" s="39" t="e">
        <f>VLOOKUP(A568,'INGRESO DIARIO'!A:A,1,0)</f>
        <v>#N/A</v>
      </c>
      <c r="D568" s="1" t="s">
        <v>215</v>
      </c>
      <c r="E568" s="1" t="s">
        <v>409</v>
      </c>
      <c r="F568" s="41">
        <v>45820.428657407407</v>
      </c>
      <c r="G568" s="41">
        <v>45903.563981481479</v>
      </c>
      <c r="H568" s="1">
        <v>8433058</v>
      </c>
      <c r="I568" s="1" t="s">
        <v>216</v>
      </c>
      <c r="J568" s="1" t="s">
        <v>333</v>
      </c>
      <c r="K568" s="1" t="s">
        <v>15</v>
      </c>
      <c r="L568" s="1" t="s">
        <v>217</v>
      </c>
      <c r="M568" s="1" t="s">
        <v>16</v>
      </c>
      <c r="N568" s="1" t="s">
        <v>218</v>
      </c>
      <c r="O568" s="1"/>
      <c r="P568" s="1" t="s">
        <v>25</v>
      </c>
      <c r="Q568" s="43">
        <v>45909</v>
      </c>
      <c r="R568" s="43"/>
      <c r="S568" s="1" t="s">
        <v>753</v>
      </c>
      <c r="T568" s="1" t="s">
        <v>219</v>
      </c>
      <c r="U568" s="1"/>
      <c r="V568" s="1"/>
      <c r="W568" s="46">
        <f t="shared" si="79"/>
        <v>45907.563981481479</v>
      </c>
      <c r="X568" s="47">
        <f t="shared" si="80"/>
        <v>4</v>
      </c>
      <c r="Y568" s="47">
        <f t="shared" ca="1" si="81"/>
        <v>38.43601851852145</v>
      </c>
      <c r="Z568" s="47">
        <f t="shared" ca="1" si="82"/>
        <v>28</v>
      </c>
      <c r="AA568" s="47">
        <f t="shared" ca="1" si="83"/>
        <v>10.43601851852145</v>
      </c>
      <c r="AB568" s="47">
        <f t="shared" ca="1" si="84"/>
        <v>28</v>
      </c>
      <c r="AC568" s="47">
        <f t="shared" ca="1" si="85"/>
        <v>24</v>
      </c>
      <c r="AD568" s="48">
        <f t="shared" ca="1" si="86"/>
        <v>-32.43601851852145</v>
      </c>
      <c r="AE568" s="42" t="str">
        <f t="shared" si="87"/>
        <v>EJECUTADO</v>
      </c>
    </row>
    <row r="569" spans="1:31" customFormat="1" ht="15" x14ac:dyDescent="0.25">
      <c r="A569" s="110">
        <v>23059996</v>
      </c>
      <c r="B569" s="39" t="e">
        <f>VLOOKUP(A569,[1]BASE!$A:$A,1,0)</f>
        <v>#N/A</v>
      </c>
      <c r="C569" s="39" t="e">
        <f>VLOOKUP(A569,'INGRESO DIARIO'!A:A,1,0)</f>
        <v>#N/A</v>
      </c>
      <c r="D569" s="1" t="s">
        <v>220</v>
      </c>
      <c r="E569" s="1" t="s">
        <v>409</v>
      </c>
      <c r="F569" s="41">
        <v>45370.460682870369</v>
      </c>
      <c r="G569" s="41">
        <v>45903.48238425926</v>
      </c>
      <c r="H569" s="1">
        <v>1036611351</v>
      </c>
      <c r="I569" s="1" t="s">
        <v>221</v>
      </c>
      <c r="J569" s="1" t="s">
        <v>334</v>
      </c>
      <c r="K569" s="1" t="s">
        <v>15</v>
      </c>
      <c r="L569" s="1" t="s">
        <v>222</v>
      </c>
      <c r="M569" s="1" t="s">
        <v>16</v>
      </c>
      <c r="N569" s="1" t="s">
        <v>218</v>
      </c>
      <c r="O569" s="1"/>
      <c r="P569" s="1" t="s">
        <v>25</v>
      </c>
      <c r="Q569" s="43">
        <v>45909</v>
      </c>
      <c r="R569" s="43"/>
      <c r="S569" s="1" t="s">
        <v>753</v>
      </c>
      <c r="T569" s="1" t="s">
        <v>219</v>
      </c>
      <c r="U569" s="1"/>
      <c r="V569" s="1"/>
      <c r="W569" s="46">
        <f t="shared" si="79"/>
        <v>45907.48238425926</v>
      </c>
      <c r="X569" s="47">
        <f t="shared" si="80"/>
        <v>4</v>
      </c>
      <c r="Y569" s="47">
        <f t="shared" ca="1" si="81"/>
        <v>38.517615740740439</v>
      </c>
      <c r="Z569" s="47">
        <f t="shared" ca="1" si="82"/>
        <v>28</v>
      </c>
      <c r="AA569" s="47">
        <f t="shared" ca="1" si="83"/>
        <v>10.517615740740439</v>
      </c>
      <c r="AB569" s="47">
        <f t="shared" ca="1" si="84"/>
        <v>28</v>
      </c>
      <c r="AC569" s="47">
        <f t="shared" ca="1" si="85"/>
        <v>24</v>
      </c>
      <c r="AD569" s="48">
        <f t="shared" ca="1" si="86"/>
        <v>-32.517615740740439</v>
      </c>
      <c r="AE569" s="42" t="str">
        <f t="shared" si="87"/>
        <v>EJECUTADO</v>
      </c>
    </row>
    <row r="570" spans="1:31" customFormat="1" ht="15" x14ac:dyDescent="0.25">
      <c r="A570" s="110">
        <v>23060125</v>
      </c>
      <c r="B570" s="39" t="e">
        <f>VLOOKUP(A570,[1]BASE!$A:$A,1,0)</f>
        <v>#N/A</v>
      </c>
      <c r="C570" s="39" t="e">
        <f>VLOOKUP(A570,'INGRESO DIARIO'!A:A,1,0)</f>
        <v>#N/A</v>
      </c>
      <c r="D570" s="40" t="s">
        <v>865</v>
      </c>
      <c r="E570" s="1" t="s">
        <v>409</v>
      </c>
      <c r="F570" s="41">
        <v>45370.460682870369</v>
      </c>
      <c r="G570" s="41">
        <v>45903.48238425926</v>
      </c>
      <c r="H570" s="1" t="s">
        <v>17</v>
      </c>
      <c r="I570" s="1" t="s">
        <v>221</v>
      </c>
      <c r="J570" s="1" t="s">
        <v>334</v>
      </c>
      <c r="K570" s="1" t="s">
        <v>15</v>
      </c>
      <c r="L570" s="1" t="s">
        <v>222</v>
      </c>
      <c r="M570" s="1" t="s">
        <v>16</v>
      </c>
      <c r="N570" s="1" t="s">
        <v>218</v>
      </c>
      <c r="O570" s="1"/>
      <c r="P570" s="1" t="s">
        <v>25</v>
      </c>
      <c r="Q570" s="43">
        <v>45909</v>
      </c>
      <c r="R570" s="43"/>
      <c r="S570" s="1" t="s">
        <v>753</v>
      </c>
      <c r="T570" s="1" t="s">
        <v>219</v>
      </c>
      <c r="U570" s="1"/>
      <c r="V570" s="1"/>
      <c r="W570" s="46">
        <f t="shared" si="79"/>
        <v>45907.48238425926</v>
      </c>
      <c r="X570" s="47">
        <f t="shared" si="80"/>
        <v>4</v>
      </c>
      <c r="Y570" s="47">
        <f t="shared" ca="1" si="81"/>
        <v>38.517615740740439</v>
      </c>
      <c r="Z570" s="47" t="e">
        <f t="shared" ca="1" si="82"/>
        <v>#VALUE!</v>
      </c>
      <c r="AA570" s="47" t="e">
        <f t="shared" ca="1" si="83"/>
        <v>#VALUE!</v>
      </c>
      <c r="AB570" s="47" t="e">
        <f t="shared" ca="1" si="84"/>
        <v>#VALUE!</v>
      </c>
      <c r="AC570" s="47" t="e">
        <f t="shared" ca="1" si="85"/>
        <v>#VALUE!</v>
      </c>
      <c r="AD570" s="48">
        <f t="shared" ca="1" si="86"/>
        <v>-32.517615740740439</v>
      </c>
      <c r="AE570" s="42" t="str">
        <f t="shared" si="87"/>
        <v>EJECUTADO</v>
      </c>
    </row>
    <row r="571" spans="1:31" customFormat="1" ht="15" x14ac:dyDescent="0.25">
      <c r="A571" s="110">
        <v>23463780</v>
      </c>
      <c r="B571" s="39" t="e">
        <f>VLOOKUP(A571,[1]BASE!$A:$A,1,0)</f>
        <v>#N/A</v>
      </c>
      <c r="C571" s="39" t="e">
        <f>VLOOKUP(A571,'INGRESO DIARIO'!A:A,1,0)</f>
        <v>#N/A</v>
      </c>
      <c r="D571" s="40" t="s">
        <v>866</v>
      </c>
      <c r="E571" s="1" t="s">
        <v>409</v>
      </c>
      <c r="F571" s="41">
        <v>45820.430868055555</v>
      </c>
      <c r="G571" s="41">
        <v>45903.563090277778</v>
      </c>
      <c r="H571" s="1">
        <v>8433058</v>
      </c>
      <c r="I571" s="1" t="s">
        <v>216</v>
      </c>
      <c r="J571" s="1" t="s">
        <v>333</v>
      </c>
      <c r="K571" s="1" t="s">
        <v>15</v>
      </c>
      <c r="L571" s="1" t="s">
        <v>224</v>
      </c>
      <c r="M571" s="1" t="s">
        <v>16</v>
      </c>
      <c r="N571" s="1" t="s">
        <v>218</v>
      </c>
      <c r="O571" s="1"/>
      <c r="P571" s="1" t="s">
        <v>25</v>
      </c>
      <c r="Q571" s="43">
        <v>45909</v>
      </c>
      <c r="R571" s="43"/>
      <c r="S571" s="1" t="s">
        <v>753</v>
      </c>
      <c r="T571" s="1"/>
      <c r="U571" s="1"/>
      <c r="V571" s="1"/>
      <c r="W571" s="46"/>
      <c r="X571" s="47"/>
      <c r="Y571" s="47"/>
      <c r="Z571" s="47"/>
      <c r="AA571" s="47"/>
      <c r="AB571" s="47"/>
      <c r="AC571" s="47"/>
      <c r="AD571" s="48"/>
      <c r="AE571" s="42" t="str">
        <f t="shared" si="87"/>
        <v>EJECUTADO</v>
      </c>
    </row>
    <row r="572" spans="1:31" customFormat="1" ht="15" x14ac:dyDescent="0.25">
      <c r="A572" s="110">
        <v>23463774</v>
      </c>
      <c r="B572" s="39" t="e">
        <f>VLOOKUP(A572,[1]BASE!$A:$A,1,0)</f>
        <v>#N/A</v>
      </c>
      <c r="C572" s="39" t="e">
        <f>VLOOKUP(A572,'INGRESO DIARIO'!A:A,1,0)</f>
        <v>#N/A</v>
      </c>
      <c r="D572" s="1" t="s">
        <v>223</v>
      </c>
      <c r="E572" s="1" t="s">
        <v>409</v>
      </c>
      <c r="F572" s="41">
        <v>45820.430868055555</v>
      </c>
      <c r="G572" s="41">
        <v>45903.563090277778</v>
      </c>
      <c r="H572" s="1">
        <v>8433058</v>
      </c>
      <c r="I572" s="1" t="s">
        <v>216</v>
      </c>
      <c r="J572" s="1" t="s">
        <v>333</v>
      </c>
      <c r="K572" s="1" t="s">
        <v>15</v>
      </c>
      <c r="L572" s="1" t="s">
        <v>224</v>
      </c>
      <c r="M572" s="1" t="s">
        <v>16</v>
      </c>
      <c r="N572" s="1" t="s">
        <v>218</v>
      </c>
      <c r="O572" s="1"/>
      <c r="P572" s="1" t="s">
        <v>25</v>
      </c>
      <c r="Q572" s="43">
        <v>45909</v>
      </c>
      <c r="R572" s="43"/>
      <c r="S572" s="1" t="s">
        <v>753</v>
      </c>
      <c r="T572" s="1" t="s">
        <v>219</v>
      </c>
      <c r="U572" s="1"/>
      <c r="V572" s="1"/>
      <c r="W572" s="46">
        <f>+IF(M572="RURAL",(G572+8),IF(M572="URBANA",(G572+4),""))</f>
        <v>45907.563090277778</v>
      </c>
      <c r="X572" s="47">
        <f>+IF(M572="URBANA",4,IF(M572="RURAL",8,0))</f>
        <v>4</v>
      </c>
      <c r="Y572" s="47">
        <f t="shared" ref="Y572:Y635" ca="1" si="88">+TODAY()-G572+1</f>
        <v>38.436909722222481</v>
      </c>
      <c r="Z572" s="47">
        <f t="shared" ref="Z572:Z635" ca="1" si="89">+NETWORKDAYS.INTL(G572,NOW(),1)-MOD(H572,1)</f>
        <v>28</v>
      </c>
      <c r="AA572" s="47">
        <f t="shared" ref="AA572:AA635" ca="1" si="90">+Y572-Z572</f>
        <v>10.436909722222481</v>
      </c>
      <c r="AB572" s="47">
        <f t="shared" ref="AB572:AB635" ca="1" si="91">+(((TODAY()-G572)+1)-AA572)</f>
        <v>28</v>
      </c>
      <c r="AC572" s="47">
        <f t="shared" ref="AC572:AC635" ca="1" si="92">+AB572-X572</f>
        <v>24</v>
      </c>
      <c r="AD572" s="48">
        <f t="shared" ref="AD572:AD635" ca="1" si="93">IF(W572&lt;&gt;0,+W572-TODAY()+1,"")</f>
        <v>-32.436909722222481</v>
      </c>
      <c r="AE572" s="42" t="str">
        <f t="shared" si="87"/>
        <v>EJECUTADO</v>
      </c>
    </row>
    <row r="573" spans="1:31" customFormat="1" ht="15" x14ac:dyDescent="0.25">
      <c r="A573" s="110">
        <v>23532161</v>
      </c>
      <c r="B573" s="39" t="e">
        <f>VLOOKUP(A573,[1]BASE!$A:$A,1,0)</f>
        <v>#N/A</v>
      </c>
      <c r="C573" s="39" t="e">
        <f>VLOOKUP(A573,'INGRESO DIARIO'!A:A,1,0)</f>
        <v>#N/A</v>
      </c>
      <c r="D573" s="1" t="s">
        <v>524</v>
      </c>
      <c r="E573" s="1" t="s">
        <v>19</v>
      </c>
      <c r="F573" s="41">
        <v>45905.371851851851</v>
      </c>
      <c r="G573" s="41">
        <v>45905.646689814814</v>
      </c>
      <c r="H573" s="1">
        <v>8258334</v>
      </c>
      <c r="I573" s="1" t="s">
        <v>525</v>
      </c>
      <c r="J573" s="1" t="s">
        <v>564</v>
      </c>
      <c r="K573" s="1" t="s">
        <v>15</v>
      </c>
      <c r="L573" s="1" t="s">
        <v>526</v>
      </c>
      <c r="M573" s="1" t="s">
        <v>18</v>
      </c>
      <c r="N573" s="1" t="s">
        <v>22</v>
      </c>
      <c r="O573" s="1"/>
      <c r="P573" s="1" t="s">
        <v>763</v>
      </c>
      <c r="Q573" s="43">
        <v>45909</v>
      </c>
      <c r="R573" s="1"/>
      <c r="S573" s="1" t="s">
        <v>753</v>
      </c>
      <c r="T573" s="1" t="s">
        <v>628</v>
      </c>
      <c r="U573" s="1" t="s">
        <v>17</v>
      </c>
      <c r="V573" s="1" t="s">
        <v>475</v>
      </c>
      <c r="W573" s="46">
        <f>+IF(M573="RURAL",(G573+8),IF(M573="URBANA",(G573+4),""))</f>
        <v>45913.646689814814</v>
      </c>
      <c r="X573" s="47">
        <f>+IF(M573="URBANA",4,IF(M573="RURAL",8,0))</f>
        <v>8</v>
      </c>
      <c r="Y573" s="47">
        <f t="shared" ca="1" si="88"/>
        <v>36.353310185186274</v>
      </c>
      <c r="Z573" s="47">
        <f t="shared" ca="1" si="89"/>
        <v>26</v>
      </c>
      <c r="AA573" s="47">
        <f t="shared" ca="1" si="90"/>
        <v>10.353310185186274</v>
      </c>
      <c r="AB573" s="47">
        <f t="shared" ca="1" si="91"/>
        <v>26</v>
      </c>
      <c r="AC573" s="47">
        <f t="shared" ca="1" si="92"/>
        <v>18</v>
      </c>
      <c r="AD573" s="48">
        <f t="shared" ca="1" si="93"/>
        <v>-26.353310185186274</v>
      </c>
      <c r="AE573" s="42" t="str">
        <f t="shared" si="87"/>
        <v>EJECUTADO</v>
      </c>
    </row>
    <row r="574" spans="1:31" customFormat="1" ht="15" x14ac:dyDescent="0.25">
      <c r="A574" s="110">
        <v>23528841</v>
      </c>
      <c r="B574" s="39" t="e">
        <f>VLOOKUP(A574,[1]BASE!$A:$A,1,0)</f>
        <v>#N/A</v>
      </c>
      <c r="C574" s="39" t="e">
        <f>VLOOKUP(A574,'INGRESO DIARIO'!A:A,1,0)</f>
        <v>#N/A</v>
      </c>
      <c r="D574" s="1" t="s">
        <v>179</v>
      </c>
      <c r="E574" s="1" t="s">
        <v>19</v>
      </c>
      <c r="F574" s="41">
        <v>45902.461273148147</v>
      </c>
      <c r="G574" s="41">
        <v>45902.46130787037</v>
      </c>
      <c r="H574" s="1">
        <v>71773029</v>
      </c>
      <c r="I574" s="1" t="s">
        <v>180</v>
      </c>
      <c r="J574" s="1" t="s">
        <v>323</v>
      </c>
      <c r="K574" s="1" t="s">
        <v>15</v>
      </c>
      <c r="L574" s="1" t="s">
        <v>181</v>
      </c>
      <c r="M574" s="1" t="s">
        <v>18</v>
      </c>
      <c r="N574" s="1" t="str">
        <f>VLOOKUP(A574,[2]Hoja2!A:G,7,0)</f>
        <v>OCCIDENTE -BELEN</v>
      </c>
      <c r="O574" s="1"/>
      <c r="P574" s="1" t="s">
        <v>763</v>
      </c>
      <c r="Q574" s="43">
        <v>45909</v>
      </c>
      <c r="R574" s="1"/>
      <c r="S574" s="1" t="s">
        <v>753</v>
      </c>
      <c r="T574" s="1" t="s">
        <v>182</v>
      </c>
      <c r="U574" s="1"/>
      <c r="V574" s="1"/>
      <c r="W574" s="46">
        <f>+IF(M574="RURAL",(G574+8),IF(M574="URBANA",(G574+4),""))</f>
        <v>45910.46130787037</v>
      </c>
      <c r="X574" s="47">
        <f>+IF(M574="URBANA",4,IF(M574="RURAL",8,0))</f>
        <v>8</v>
      </c>
      <c r="Y574" s="47">
        <f t="shared" ca="1" si="88"/>
        <v>39.538692129630363</v>
      </c>
      <c r="Z574" s="47">
        <f t="shared" ca="1" si="89"/>
        <v>29</v>
      </c>
      <c r="AA574" s="47">
        <f t="shared" ca="1" si="90"/>
        <v>10.538692129630363</v>
      </c>
      <c r="AB574" s="47">
        <f t="shared" ca="1" si="91"/>
        <v>29</v>
      </c>
      <c r="AC574" s="47">
        <f t="shared" ca="1" si="92"/>
        <v>21</v>
      </c>
      <c r="AD574" s="48">
        <f t="shared" ca="1" si="93"/>
        <v>-29.538692129630363</v>
      </c>
      <c r="AE574" s="42" t="str">
        <f t="shared" si="87"/>
        <v>EJECUTADO</v>
      </c>
    </row>
    <row r="575" spans="1:31" customFormat="1" ht="15" x14ac:dyDescent="0.25">
      <c r="A575" s="110">
        <v>23531880</v>
      </c>
      <c r="B575" s="39" t="e">
        <f>VLOOKUP(A575,[1]BASE!$A:$A,1,0)</f>
        <v>#N/A</v>
      </c>
      <c r="C575" s="39" t="e">
        <f>VLOOKUP(A575,'INGRESO DIARIO'!A:A,1,0)</f>
        <v>#N/A</v>
      </c>
      <c r="D575" s="1" t="s">
        <v>521</v>
      </c>
      <c r="E575" s="1" t="s">
        <v>19</v>
      </c>
      <c r="F575" s="41">
        <v>45904.70480324074</v>
      </c>
      <c r="G575" s="41">
        <v>45904.70484953704</v>
      </c>
      <c r="H575" s="1">
        <v>1042770395</v>
      </c>
      <c r="I575" s="1" t="s">
        <v>522</v>
      </c>
      <c r="J575" s="1" t="s">
        <v>563</v>
      </c>
      <c r="K575" s="1" t="s">
        <v>15</v>
      </c>
      <c r="L575" s="1" t="s">
        <v>523</v>
      </c>
      <c r="M575" s="1" t="s">
        <v>18</v>
      </c>
      <c r="N575" s="1" t="s">
        <v>22</v>
      </c>
      <c r="O575" s="1"/>
      <c r="P575" s="1" t="s">
        <v>763</v>
      </c>
      <c r="Q575" s="43">
        <v>45909</v>
      </c>
      <c r="R575" s="1"/>
      <c r="S575" s="1" t="s">
        <v>753</v>
      </c>
      <c r="T575" s="1" t="s">
        <v>768</v>
      </c>
      <c r="U575" s="1" t="s">
        <v>765</v>
      </c>
      <c r="V575" s="1" t="s">
        <v>766</v>
      </c>
      <c r="W575" s="46" t="s">
        <v>767</v>
      </c>
      <c r="X575" s="47">
        <v>127253</v>
      </c>
      <c r="Y575" s="47">
        <f t="shared" ca="1" si="88"/>
        <v>37.295150462960009</v>
      </c>
      <c r="Z575" s="47">
        <f t="shared" ca="1" si="89"/>
        <v>27</v>
      </c>
      <c r="AA575" s="47">
        <f t="shared" ca="1" si="90"/>
        <v>10.295150462960009</v>
      </c>
      <c r="AB575" s="47">
        <f t="shared" ca="1" si="91"/>
        <v>27</v>
      </c>
      <c r="AC575" s="47">
        <f t="shared" ca="1" si="92"/>
        <v>-127226</v>
      </c>
      <c r="AD575" s="48" t="e">
        <f t="shared" ca="1" si="93"/>
        <v>#VALUE!</v>
      </c>
      <c r="AE575" s="42" t="str">
        <f t="shared" si="87"/>
        <v>EJECUTADO</v>
      </c>
    </row>
    <row r="576" spans="1:31" customFormat="1" ht="15" x14ac:dyDescent="0.25">
      <c r="A576" s="110">
        <v>23491874</v>
      </c>
      <c r="B576" s="39" t="e">
        <f>VLOOKUP(A576,[1]BASE!$A:$A,1,0)</f>
        <v>#N/A</v>
      </c>
      <c r="C576" s="39" t="e">
        <f>VLOOKUP(A576,'INGRESO DIARIO'!A:A,1,0)</f>
        <v>#N/A</v>
      </c>
      <c r="D576" s="1" t="s">
        <v>174</v>
      </c>
      <c r="E576" s="1" t="s">
        <v>19</v>
      </c>
      <c r="F576" s="41">
        <v>45856.616435185184</v>
      </c>
      <c r="G576" s="41">
        <v>45903.48914351852</v>
      </c>
      <c r="H576" s="1">
        <v>1128280717</v>
      </c>
      <c r="I576" s="1" t="s">
        <v>175</v>
      </c>
      <c r="J576" s="1" t="s">
        <v>322</v>
      </c>
      <c r="K576" s="1" t="s">
        <v>15</v>
      </c>
      <c r="L576" s="1" t="s">
        <v>176</v>
      </c>
      <c r="M576" s="1" t="s">
        <v>16</v>
      </c>
      <c r="N576" s="1" t="s">
        <v>177</v>
      </c>
      <c r="O576" s="1"/>
      <c r="P576" s="1" t="s">
        <v>763</v>
      </c>
      <c r="Q576" s="43">
        <v>45909</v>
      </c>
      <c r="R576" s="1"/>
      <c r="S576" s="1" t="s">
        <v>753</v>
      </c>
      <c r="T576" s="1" t="s">
        <v>178</v>
      </c>
      <c r="U576" s="1"/>
      <c r="V576" s="1"/>
      <c r="W576" s="46">
        <f t="shared" ref="W576:W639" si="94">+IF(M576="RURAL",(G576+8),IF(M576="URBANA",(G576+4),""))</f>
        <v>45907.48914351852</v>
      </c>
      <c r="X576" s="47">
        <f t="shared" ref="X576:X639" si="95">+IF(M576="URBANA",4,IF(M576="RURAL",8,0))</f>
        <v>4</v>
      </c>
      <c r="Y576" s="47">
        <f t="shared" ca="1" si="88"/>
        <v>38.510856481480005</v>
      </c>
      <c r="Z576" s="47">
        <f t="shared" ca="1" si="89"/>
        <v>28</v>
      </c>
      <c r="AA576" s="47">
        <f t="shared" ca="1" si="90"/>
        <v>10.510856481480005</v>
      </c>
      <c r="AB576" s="47">
        <f t="shared" ca="1" si="91"/>
        <v>28</v>
      </c>
      <c r="AC576" s="47">
        <f t="shared" ca="1" si="92"/>
        <v>24</v>
      </c>
      <c r="AD576" s="48">
        <f t="shared" ca="1" si="93"/>
        <v>-32.510856481480005</v>
      </c>
      <c r="AE576" s="42" t="str">
        <f t="shared" si="87"/>
        <v>EJECUTADO</v>
      </c>
    </row>
    <row r="577" spans="1:31" customFormat="1" ht="15" x14ac:dyDescent="0.25">
      <c r="A577" s="110">
        <v>23531555</v>
      </c>
      <c r="B577" s="39" t="e">
        <f>VLOOKUP(A577,[1]BASE!$A:$A,1,0)</f>
        <v>#N/A</v>
      </c>
      <c r="C577" s="39" t="e">
        <f>VLOOKUP(A577,'INGRESO DIARIO'!A:A,1,0)</f>
        <v>#N/A</v>
      </c>
      <c r="D577" s="40" t="s">
        <v>611</v>
      </c>
      <c r="E577" s="1" t="s">
        <v>19</v>
      </c>
      <c r="F577" s="41">
        <v>45904.50513888889</v>
      </c>
      <c r="G577" s="41">
        <v>45904.505173611113</v>
      </c>
      <c r="H577" s="1">
        <v>18531559</v>
      </c>
      <c r="I577" s="1" t="s">
        <v>244</v>
      </c>
      <c r="J577" s="1" t="s">
        <v>340</v>
      </c>
      <c r="K577" s="1" t="s">
        <v>15</v>
      </c>
      <c r="L577" s="1" t="s">
        <v>245</v>
      </c>
      <c r="M577" s="1" t="s">
        <v>16</v>
      </c>
      <c r="N577" s="1" t="s">
        <v>20</v>
      </c>
      <c r="O577" s="1"/>
      <c r="P577" s="1" t="s">
        <v>66</v>
      </c>
      <c r="Q577" s="43">
        <v>45909</v>
      </c>
      <c r="R577" s="1"/>
      <c r="S577" s="1" t="s">
        <v>753</v>
      </c>
      <c r="T577" s="1" t="s">
        <v>610</v>
      </c>
      <c r="U577" s="1"/>
      <c r="V577" s="1"/>
      <c r="W577" s="46">
        <f t="shared" si="94"/>
        <v>45908.505173611113</v>
      </c>
      <c r="X577" s="47">
        <f t="shared" si="95"/>
        <v>4</v>
      </c>
      <c r="Y577" s="47">
        <f t="shared" ca="1" si="88"/>
        <v>37.494826388887304</v>
      </c>
      <c r="Z577" s="47">
        <f t="shared" ca="1" si="89"/>
        <v>27</v>
      </c>
      <c r="AA577" s="47">
        <f t="shared" ca="1" si="90"/>
        <v>10.494826388887304</v>
      </c>
      <c r="AB577" s="47">
        <f t="shared" ca="1" si="91"/>
        <v>27</v>
      </c>
      <c r="AC577" s="47">
        <f t="shared" ca="1" si="92"/>
        <v>23</v>
      </c>
      <c r="AD577" s="48">
        <f t="shared" ca="1" si="93"/>
        <v>-31.494826388887304</v>
      </c>
      <c r="AE577" s="42" t="str">
        <f t="shared" si="87"/>
        <v>EJECUTADO</v>
      </c>
    </row>
    <row r="578" spans="1:31" customFormat="1" ht="15" x14ac:dyDescent="0.25">
      <c r="A578" s="110">
        <v>23503329</v>
      </c>
      <c r="B578" s="39" t="e">
        <f>VLOOKUP(A578,[1]BASE!$A:$A,1,0)</f>
        <v>#N/A</v>
      </c>
      <c r="C578" s="39" t="e">
        <f>VLOOKUP(A578,'INGRESO DIARIO'!A:A,1,0)</f>
        <v>#N/A</v>
      </c>
      <c r="D578" s="1" t="s">
        <v>264</v>
      </c>
      <c r="E578" s="1" t="s">
        <v>19</v>
      </c>
      <c r="F578" s="41">
        <v>45870.426087962966</v>
      </c>
      <c r="G578" s="41">
        <v>45904.466817129629</v>
      </c>
      <c r="H578" s="1">
        <v>1000406546</v>
      </c>
      <c r="I578" s="1" t="s">
        <v>265</v>
      </c>
      <c r="J578" s="1" t="s">
        <v>349</v>
      </c>
      <c r="K578" s="1" t="s">
        <v>15</v>
      </c>
      <c r="L578" s="1" t="s">
        <v>266</v>
      </c>
      <c r="M578" s="1" t="s">
        <v>16</v>
      </c>
      <c r="N578" s="1" t="s">
        <v>22</v>
      </c>
      <c r="O578" s="1"/>
      <c r="P578" s="1" t="s">
        <v>66</v>
      </c>
      <c r="Q578" s="43">
        <v>45909</v>
      </c>
      <c r="R578" s="1"/>
      <c r="S578" s="1" t="s">
        <v>753</v>
      </c>
      <c r="T578" s="1" t="s">
        <v>596</v>
      </c>
      <c r="U578" s="1"/>
      <c r="V578" s="1"/>
      <c r="W578" s="46">
        <f t="shared" si="94"/>
        <v>45908.466817129629</v>
      </c>
      <c r="X578" s="47">
        <f t="shared" si="95"/>
        <v>4</v>
      </c>
      <c r="Y578" s="47">
        <f t="shared" ca="1" si="88"/>
        <v>37.533182870371093</v>
      </c>
      <c r="Z578" s="47">
        <f t="shared" ca="1" si="89"/>
        <v>27</v>
      </c>
      <c r="AA578" s="47">
        <f t="shared" ca="1" si="90"/>
        <v>10.533182870371093</v>
      </c>
      <c r="AB578" s="47">
        <f t="shared" ca="1" si="91"/>
        <v>27</v>
      </c>
      <c r="AC578" s="47">
        <f t="shared" ca="1" si="92"/>
        <v>23</v>
      </c>
      <c r="AD578" s="48">
        <f t="shared" ca="1" si="93"/>
        <v>-31.533182870371093</v>
      </c>
      <c r="AE578" s="42" t="str">
        <f t="shared" si="87"/>
        <v>EJECUTADO</v>
      </c>
    </row>
    <row r="579" spans="1:31" customFormat="1" ht="15" x14ac:dyDescent="0.25">
      <c r="A579" s="110">
        <v>23531421</v>
      </c>
      <c r="B579" s="39" t="e">
        <f>VLOOKUP(A579,[1]BASE!$A:$A,1,0)</f>
        <v>#N/A</v>
      </c>
      <c r="C579" s="39" t="e">
        <f>VLOOKUP(A579,'INGRESO DIARIO'!A:A,1,0)</f>
        <v>#N/A</v>
      </c>
      <c r="D579" s="40" t="s">
        <v>407</v>
      </c>
      <c r="E579" s="1" t="s">
        <v>19</v>
      </c>
      <c r="F579" s="41">
        <v>45904.43677083333</v>
      </c>
      <c r="G579" s="41">
        <v>45904.436805555553</v>
      </c>
      <c r="H579" s="1">
        <v>1128477189</v>
      </c>
      <c r="I579" s="1" t="s">
        <v>268</v>
      </c>
      <c r="J579" s="1" t="s">
        <v>350</v>
      </c>
      <c r="K579" s="1" t="s">
        <v>15</v>
      </c>
      <c r="L579" s="1" t="s">
        <v>269</v>
      </c>
      <c r="M579" s="1" t="s">
        <v>16</v>
      </c>
      <c r="N579" s="1" t="s">
        <v>22</v>
      </c>
      <c r="O579" s="1"/>
      <c r="P579" s="1" t="s">
        <v>66</v>
      </c>
      <c r="Q579" s="43">
        <v>45909</v>
      </c>
      <c r="R579" s="1"/>
      <c r="S579" s="1" t="s">
        <v>753</v>
      </c>
      <c r="T579" s="1" t="s">
        <v>597</v>
      </c>
      <c r="U579" s="1"/>
      <c r="V579" s="1"/>
      <c r="W579" s="46">
        <f t="shared" si="94"/>
        <v>45908.436805555553</v>
      </c>
      <c r="X579" s="47">
        <f t="shared" si="95"/>
        <v>4</v>
      </c>
      <c r="Y579" s="47">
        <f t="shared" ca="1" si="88"/>
        <v>37.563194444446708</v>
      </c>
      <c r="Z579" s="47">
        <f t="shared" ca="1" si="89"/>
        <v>27</v>
      </c>
      <c r="AA579" s="47">
        <f t="shared" ca="1" si="90"/>
        <v>10.563194444446708</v>
      </c>
      <c r="AB579" s="47">
        <f t="shared" ca="1" si="91"/>
        <v>27</v>
      </c>
      <c r="AC579" s="47">
        <f t="shared" ca="1" si="92"/>
        <v>23</v>
      </c>
      <c r="AD579" s="48">
        <f t="shared" ca="1" si="93"/>
        <v>-31.563194444446708</v>
      </c>
      <c r="AE579" s="42" t="str">
        <f t="shared" si="87"/>
        <v>EJECUTADO</v>
      </c>
    </row>
    <row r="580" spans="1:31" customFormat="1" ht="15" x14ac:dyDescent="0.25">
      <c r="A580" s="110">
        <v>23529044</v>
      </c>
      <c r="B580" s="39" t="e">
        <f>VLOOKUP(A580,[1]BASE!$A:$A,1,0)</f>
        <v>#N/A</v>
      </c>
      <c r="C580" s="39" t="e">
        <f>VLOOKUP(A580,'INGRESO DIARIO'!A:A,1,0)</f>
        <v>#N/A</v>
      </c>
      <c r="D580" s="1" t="s">
        <v>102</v>
      </c>
      <c r="E580" s="1" t="s">
        <v>19</v>
      </c>
      <c r="F580" s="41">
        <v>45902.602476851855</v>
      </c>
      <c r="G580" s="41">
        <v>45902.602511574078</v>
      </c>
      <c r="H580" s="1">
        <v>71647147</v>
      </c>
      <c r="I580" s="1" t="s">
        <v>103</v>
      </c>
      <c r="J580" s="1" t="s">
        <v>296</v>
      </c>
      <c r="K580" s="1" t="s">
        <v>15</v>
      </c>
      <c r="L580" s="1" t="s">
        <v>104</v>
      </c>
      <c r="M580" s="1" t="s">
        <v>16</v>
      </c>
      <c r="N580" s="1" t="str">
        <f>VLOOKUP(A580,[2]Hoja2!A:G,7,0)</f>
        <v>OCCIDENTE</v>
      </c>
      <c r="O580" s="1"/>
      <c r="P580" s="1" t="s">
        <v>66</v>
      </c>
      <c r="Q580" s="43">
        <v>45909</v>
      </c>
      <c r="R580" s="1"/>
      <c r="S580" s="1" t="s">
        <v>753</v>
      </c>
      <c r="T580" s="1" t="s">
        <v>72</v>
      </c>
      <c r="U580" s="1"/>
      <c r="V580" s="1"/>
      <c r="W580" s="46">
        <f t="shared" si="94"/>
        <v>45906.602511574078</v>
      </c>
      <c r="X580" s="47">
        <f t="shared" si="95"/>
        <v>4</v>
      </c>
      <c r="Y580" s="47">
        <f t="shared" ca="1" si="88"/>
        <v>39.397488425922347</v>
      </c>
      <c r="Z580" s="47">
        <f t="shared" ca="1" si="89"/>
        <v>29</v>
      </c>
      <c r="AA580" s="47">
        <f t="shared" ca="1" si="90"/>
        <v>10.397488425922347</v>
      </c>
      <c r="AB580" s="47">
        <f t="shared" ca="1" si="91"/>
        <v>29</v>
      </c>
      <c r="AC580" s="47">
        <f t="shared" ca="1" si="92"/>
        <v>25</v>
      </c>
      <c r="AD580" s="48">
        <f t="shared" ca="1" si="93"/>
        <v>-33.397488425922347</v>
      </c>
      <c r="AE580" s="42" t="str">
        <f t="shared" si="87"/>
        <v>EJECUTADO</v>
      </c>
    </row>
    <row r="581" spans="1:31" customFormat="1" ht="15" x14ac:dyDescent="0.25">
      <c r="A581" s="110">
        <v>23528946</v>
      </c>
      <c r="B581" s="39" t="e">
        <f>VLOOKUP(A581,[1]BASE!$A:$A,1,0)</f>
        <v>#N/A</v>
      </c>
      <c r="C581" s="39" t="e">
        <f>VLOOKUP(A581,'INGRESO DIARIO'!A:A,1,0)</f>
        <v>#N/A</v>
      </c>
      <c r="D581" s="1" t="s">
        <v>148</v>
      </c>
      <c r="E581" s="1" t="s">
        <v>19</v>
      </c>
      <c r="F581" s="41">
        <v>45902.528217592589</v>
      </c>
      <c r="G581" s="41">
        <v>45902.528240740743</v>
      </c>
      <c r="H581" s="1">
        <v>43556078</v>
      </c>
      <c r="I581" s="1" t="s">
        <v>149</v>
      </c>
      <c r="J581" s="1" t="s">
        <v>315</v>
      </c>
      <c r="K581" s="1" t="s">
        <v>15</v>
      </c>
      <c r="L581" s="1" t="s">
        <v>150</v>
      </c>
      <c r="M581" s="1" t="s">
        <v>16</v>
      </c>
      <c r="N581" s="1" t="str">
        <f>VLOOKUP(A581,[2]Hoja2!A:G,7,0)</f>
        <v>OCCIDENTE</v>
      </c>
      <c r="O581" s="1"/>
      <c r="P581" s="1" t="s">
        <v>754</v>
      </c>
      <c r="Q581" s="43">
        <v>45909</v>
      </c>
      <c r="R581" s="1"/>
      <c r="S581" s="1" t="s">
        <v>753</v>
      </c>
      <c r="T581" s="1" t="s">
        <v>625</v>
      </c>
      <c r="U581" s="1"/>
      <c r="V581" s="1"/>
      <c r="W581" s="46">
        <f t="shared" si="94"/>
        <v>45906.528240740743</v>
      </c>
      <c r="X581" s="47">
        <f t="shared" si="95"/>
        <v>4</v>
      </c>
      <c r="Y581" s="47">
        <f t="shared" ca="1" si="88"/>
        <v>39.471759259256942</v>
      </c>
      <c r="Z581" s="47">
        <f t="shared" ca="1" si="89"/>
        <v>29</v>
      </c>
      <c r="AA581" s="47">
        <f t="shared" ca="1" si="90"/>
        <v>10.471759259256942</v>
      </c>
      <c r="AB581" s="47">
        <f t="shared" ca="1" si="91"/>
        <v>29</v>
      </c>
      <c r="AC581" s="47">
        <f t="shared" ca="1" si="92"/>
        <v>25</v>
      </c>
      <c r="AD581" s="48">
        <f t="shared" ca="1" si="93"/>
        <v>-33.471759259256942</v>
      </c>
      <c r="AE581" s="42" t="str">
        <f t="shared" si="87"/>
        <v>EJECUTADO</v>
      </c>
    </row>
    <row r="582" spans="1:31" customFormat="1" ht="15" x14ac:dyDescent="0.25">
      <c r="A582" s="110">
        <v>23532660</v>
      </c>
      <c r="B582" s="39" t="e">
        <f>VLOOKUP(A582,[1]BASE!$A:$A,1,0)</f>
        <v>#N/A</v>
      </c>
      <c r="C582" s="39" t="e">
        <f>VLOOKUP(A582,'INGRESO DIARIO'!A:A,1,0)</f>
        <v>#N/A</v>
      </c>
      <c r="D582" s="40" t="s">
        <v>586</v>
      </c>
      <c r="E582" s="1" t="s">
        <v>19</v>
      </c>
      <c r="F582" s="41">
        <v>45905.657002314816</v>
      </c>
      <c r="G582" s="41">
        <v>45905.657048611109</v>
      </c>
      <c r="H582" s="1">
        <v>32293327</v>
      </c>
      <c r="I582" s="1" t="s">
        <v>507</v>
      </c>
      <c r="J582" s="1" t="s">
        <v>558</v>
      </c>
      <c r="K582" s="1" t="s">
        <v>15</v>
      </c>
      <c r="L582" s="1" t="s">
        <v>508</v>
      </c>
      <c r="M582" s="1" t="s">
        <v>16</v>
      </c>
      <c r="N582" s="1" t="s">
        <v>22</v>
      </c>
      <c r="O582" s="1"/>
      <c r="P582" s="1" t="s">
        <v>754</v>
      </c>
      <c r="Q582" s="43">
        <v>45909</v>
      </c>
      <c r="R582" s="1"/>
      <c r="S582" s="1" t="s">
        <v>753</v>
      </c>
      <c r="T582" s="1" t="s">
        <v>757</v>
      </c>
      <c r="U582" s="1" t="s">
        <v>17</v>
      </c>
      <c r="V582" s="1" t="s">
        <v>475</v>
      </c>
      <c r="W582" s="46">
        <f t="shared" si="94"/>
        <v>45909.657048611109</v>
      </c>
      <c r="X582" s="47">
        <f t="shared" si="95"/>
        <v>4</v>
      </c>
      <c r="Y582" s="47">
        <f t="shared" ca="1" si="88"/>
        <v>36.342951388891379</v>
      </c>
      <c r="Z582" s="47">
        <f t="shared" ca="1" si="89"/>
        <v>26</v>
      </c>
      <c r="AA582" s="47">
        <f t="shared" ca="1" si="90"/>
        <v>10.342951388891379</v>
      </c>
      <c r="AB582" s="47">
        <f t="shared" ca="1" si="91"/>
        <v>26</v>
      </c>
      <c r="AC582" s="47">
        <f t="shared" ca="1" si="92"/>
        <v>22</v>
      </c>
      <c r="AD582" s="48">
        <f t="shared" ca="1" si="93"/>
        <v>-30.342951388891379</v>
      </c>
      <c r="AE582" s="42" t="str">
        <f t="shared" si="87"/>
        <v>EJECUTADO</v>
      </c>
    </row>
    <row r="583" spans="1:31" customFormat="1" ht="15" x14ac:dyDescent="0.25">
      <c r="A583" s="110">
        <v>23532643</v>
      </c>
      <c r="B583" s="39" t="e">
        <f>VLOOKUP(A583,[1]BASE!$A:$A,1,0)</f>
        <v>#N/A</v>
      </c>
      <c r="C583" s="39" t="e">
        <f>VLOOKUP(A583,'INGRESO DIARIO'!A:A,1,0)</f>
        <v>#N/A</v>
      </c>
      <c r="D583" s="40" t="s">
        <v>756</v>
      </c>
      <c r="E583" s="1" t="s">
        <v>19</v>
      </c>
      <c r="F583" s="41">
        <v>45905.646111111113</v>
      </c>
      <c r="G583" s="41">
        <v>45905.646168981482</v>
      </c>
      <c r="H583" s="1">
        <v>39359466</v>
      </c>
      <c r="I583" s="1" t="s">
        <v>509</v>
      </c>
      <c r="J583" s="1" t="s">
        <v>559</v>
      </c>
      <c r="K583" s="1" t="s">
        <v>15</v>
      </c>
      <c r="L583" s="1" t="s">
        <v>510</v>
      </c>
      <c r="M583" s="1" t="s">
        <v>16</v>
      </c>
      <c r="N583" s="1" t="s">
        <v>22</v>
      </c>
      <c r="O583" s="1"/>
      <c r="P583" s="1" t="s">
        <v>754</v>
      </c>
      <c r="Q583" s="43">
        <v>45909</v>
      </c>
      <c r="R583" s="1"/>
      <c r="S583" s="1" t="s">
        <v>753</v>
      </c>
      <c r="T583" s="1" t="s">
        <v>755</v>
      </c>
      <c r="U583" s="1" t="s">
        <v>17</v>
      </c>
      <c r="V583" s="1" t="s">
        <v>17</v>
      </c>
      <c r="W583" s="46">
        <f t="shared" si="94"/>
        <v>45909.646168981482</v>
      </c>
      <c r="X583" s="47">
        <f t="shared" si="95"/>
        <v>4</v>
      </c>
      <c r="Y583" s="47">
        <f t="shared" ca="1" si="88"/>
        <v>36.353831018517667</v>
      </c>
      <c r="Z583" s="47">
        <f t="shared" ca="1" si="89"/>
        <v>26</v>
      </c>
      <c r="AA583" s="47">
        <f t="shared" ca="1" si="90"/>
        <v>10.353831018517667</v>
      </c>
      <c r="AB583" s="47">
        <f t="shared" ca="1" si="91"/>
        <v>26</v>
      </c>
      <c r="AC583" s="47">
        <f t="shared" ca="1" si="92"/>
        <v>22</v>
      </c>
      <c r="AD583" s="48">
        <f t="shared" ca="1" si="93"/>
        <v>-30.353831018517667</v>
      </c>
      <c r="AE583" s="42" t="str">
        <f t="shared" si="87"/>
        <v>EJECUTADO</v>
      </c>
    </row>
    <row r="584" spans="1:31" customFormat="1" ht="15" x14ac:dyDescent="0.25">
      <c r="A584" s="110">
        <v>23532152</v>
      </c>
      <c r="B584" s="39" t="e">
        <f>VLOOKUP(A584,[1]BASE!$A:$A,1,0)</f>
        <v>#N/A</v>
      </c>
      <c r="C584" s="39" t="e">
        <f>VLOOKUP(A584,'INGRESO DIARIO'!A:A,1,0)</f>
        <v>#N/A</v>
      </c>
      <c r="D584" s="1" t="s">
        <v>527</v>
      </c>
      <c r="E584" s="1" t="s">
        <v>67</v>
      </c>
      <c r="F584" s="41">
        <v>45905.363333333335</v>
      </c>
      <c r="G584" s="41">
        <v>45906.266701388886</v>
      </c>
      <c r="H584" s="1">
        <v>9861087</v>
      </c>
      <c r="I584" s="1" t="s">
        <v>528</v>
      </c>
      <c r="J584" s="1" t="s">
        <v>565</v>
      </c>
      <c r="K584" s="1" t="s">
        <v>15</v>
      </c>
      <c r="L584" s="1" t="s">
        <v>529</v>
      </c>
      <c r="M584" s="1" t="s">
        <v>18</v>
      </c>
      <c r="N584" s="1" t="s">
        <v>20</v>
      </c>
      <c r="O584" s="1"/>
      <c r="P584" s="1" t="s">
        <v>17</v>
      </c>
      <c r="Q584" s="43">
        <v>45908</v>
      </c>
      <c r="R584" s="1"/>
      <c r="S584" s="1" t="s">
        <v>23</v>
      </c>
      <c r="T584" s="1" t="s">
        <v>752</v>
      </c>
      <c r="U584" s="1" t="s">
        <v>17</v>
      </c>
      <c r="V584" s="1" t="s">
        <v>17</v>
      </c>
      <c r="W584" s="46">
        <f t="shared" si="94"/>
        <v>45914.266701388886</v>
      </c>
      <c r="X584" s="47">
        <f t="shared" si="95"/>
        <v>8</v>
      </c>
      <c r="Y584" s="47">
        <f t="shared" ca="1" si="88"/>
        <v>35.733298611114151</v>
      </c>
      <c r="Z584" s="47">
        <f t="shared" ca="1" si="89"/>
        <v>25</v>
      </c>
      <c r="AA584" s="47">
        <f t="shared" ca="1" si="90"/>
        <v>10.733298611114151</v>
      </c>
      <c r="AB584" s="47">
        <f t="shared" ca="1" si="91"/>
        <v>25</v>
      </c>
      <c r="AC584" s="47">
        <f t="shared" ca="1" si="92"/>
        <v>17</v>
      </c>
      <c r="AD584" s="48">
        <f t="shared" ca="1" si="93"/>
        <v>-25.733298611114151</v>
      </c>
      <c r="AE584" s="42" t="str">
        <f t="shared" ca="1" si="87"/>
        <v>VENCIDO</v>
      </c>
    </row>
    <row r="585" spans="1:31" customFormat="1" ht="15" x14ac:dyDescent="0.25">
      <c r="A585" s="110">
        <v>23485214</v>
      </c>
      <c r="B585" s="39" t="e">
        <f>VLOOKUP(A585,[1]BASE!$A:$A,1,0)</f>
        <v>#N/A</v>
      </c>
      <c r="C585" s="39" t="e">
        <f>VLOOKUP(A585,'INGRESO DIARIO'!A:A,1,0)</f>
        <v>#N/A</v>
      </c>
      <c r="D585" s="40" t="s">
        <v>378</v>
      </c>
      <c r="E585" s="1" t="s">
        <v>19</v>
      </c>
      <c r="F585" s="41">
        <v>45848.762233796297</v>
      </c>
      <c r="G585" s="41">
        <v>45903.525069444448</v>
      </c>
      <c r="H585" s="1">
        <v>43058887</v>
      </c>
      <c r="I585" s="1" t="s">
        <v>126</v>
      </c>
      <c r="J585" s="1" t="s">
        <v>305</v>
      </c>
      <c r="K585" s="1" t="s">
        <v>15</v>
      </c>
      <c r="L585" s="1" t="s">
        <v>127</v>
      </c>
      <c r="M585" s="1" t="s">
        <v>16</v>
      </c>
      <c r="N585" s="1" t="str">
        <f>VLOOKUP(A585,[2]Hoja2!A:G,7,0)</f>
        <v>OCCIDENTE</v>
      </c>
      <c r="O585" s="1"/>
      <c r="P585" s="1"/>
      <c r="Q585" s="43">
        <v>45908</v>
      </c>
      <c r="R585" s="1"/>
      <c r="S585" s="1" t="s">
        <v>23</v>
      </c>
      <c r="T585" s="1" t="s">
        <v>623</v>
      </c>
      <c r="U585" s="1"/>
      <c r="V585" s="1"/>
      <c r="W585" s="46">
        <f t="shared" si="94"/>
        <v>45907.525069444448</v>
      </c>
      <c r="X585" s="47">
        <f t="shared" si="95"/>
        <v>4</v>
      </c>
      <c r="Y585" s="47">
        <f t="shared" ca="1" si="88"/>
        <v>38.474930555552419</v>
      </c>
      <c r="Z585" s="47">
        <f t="shared" ca="1" si="89"/>
        <v>28</v>
      </c>
      <c r="AA585" s="47">
        <f t="shared" ca="1" si="90"/>
        <v>10.474930555552419</v>
      </c>
      <c r="AB585" s="47">
        <f t="shared" ca="1" si="91"/>
        <v>28</v>
      </c>
      <c r="AC585" s="47">
        <f t="shared" ca="1" si="92"/>
        <v>24</v>
      </c>
      <c r="AD585" s="48">
        <f t="shared" ca="1" si="93"/>
        <v>-32.474930555552419</v>
      </c>
      <c r="AE585" s="42" t="str">
        <f t="shared" ca="1" si="87"/>
        <v>VENCIDO</v>
      </c>
    </row>
    <row r="586" spans="1:31" customFormat="1" ht="15" x14ac:dyDescent="0.25">
      <c r="A586" s="110">
        <v>23530621</v>
      </c>
      <c r="B586" s="39" t="e">
        <f>VLOOKUP(A586,[1]BASE!$A:$A,1,0)</f>
        <v>#N/A</v>
      </c>
      <c r="C586" s="39" t="e">
        <f>VLOOKUP(A586,'INGRESO DIARIO'!A:A,1,0)</f>
        <v>#N/A</v>
      </c>
      <c r="D586" s="40" t="s">
        <v>389</v>
      </c>
      <c r="E586" s="1" t="s">
        <v>19</v>
      </c>
      <c r="F586" s="41">
        <v>45903.6484375</v>
      </c>
      <c r="G586" s="41">
        <v>45903.648622685185</v>
      </c>
      <c r="H586" s="1">
        <v>43656027</v>
      </c>
      <c r="I586" s="1" t="s">
        <v>155</v>
      </c>
      <c r="J586" s="1" t="s">
        <v>317</v>
      </c>
      <c r="K586" s="1" t="s">
        <v>15</v>
      </c>
      <c r="L586" s="1" t="s">
        <v>156</v>
      </c>
      <c r="M586" s="1" t="s">
        <v>16</v>
      </c>
      <c r="N586" s="1" t="s">
        <v>22</v>
      </c>
      <c r="O586" s="1"/>
      <c r="P586" s="1"/>
      <c r="Q586" s="43">
        <v>45908</v>
      </c>
      <c r="R586" s="1"/>
      <c r="S586" s="1" t="s">
        <v>23</v>
      </c>
      <c r="T586" s="1" t="s">
        <v>620</v>
      </c>
      <c r="U586" s="1"/>
      <c r="V586" s="1"/>
      <c r="W586" s="46">
        <f t="shared" si="94"/>
        <v>45907.648622685185</v>
      </c>
      <c r="X586" s="47">
        <f t="shared" si="95"/>
        <v>4</v>
      </c>
      <c r="Y586" s="47">
        <f t="shared" ca="1" si="88"/>
        <v>38.351377314815181</v>
      </c>
      <c r="Z586" s="47">
        <f t="shared" ca="1" si="89"/>
        <v>28</v>
      </c>
      <c r="AA586" s="47">
        <f t="shared" ca="1" si="90"/>
        <v>10.351377314815181</v>
      </c>
      <c r="AB586" s="47">
        <f t="shared" ca="1" si="91"/>
        <v>28</v>
      </c>
      <c r="AC586" s="47">
        <f t="shared" ca="1" si="92"/>
        <v>24</v>
      </c>
      <c r="AD586" s="48">
        <f t="shared" ca="1" si="93"/>
        <v>-32.351377314815181</v>
      </c>
      <c r="AE586" s="42" t="str">
        <f t="shared" ca="1" si="87"/>
        <v>VENCIDO</v>
      </c>
    </row>
    <row r="587" spans="1:31" customFormat="1" ht="15" x14ac:dyDescent="0.25">
      <c r="A587" s="110">
        <v>23531432</v>
      </c>
      <c r="B587" s="39" t="e">
        <f>VLOOKUP(A587,[1]BASE!$A:$A,1,0)</f>
        <v>#N/A</v>
      </c>
      <c r="C587" s="39" t="e">
        <f>VLOOKUP(A587,'INGRESO DIARIO'!A:A,1,0)</f>
        <v>#N/A</v>
      </c>
      <c r="D587" s="40" t="s">
        <v>401</v>
      </c>
      <c r="E587" s="1" t="s">
        <v>19</v>
      </c>
      <c r="F587" s="41">
        <v>45904.442627314813</v>
      </c>
      <c r="G587" s="41">
        <v>45904.442662037036</v>
      </c>
      <c r="H587" s="1">
        <v>43988170</v>
      </c>
      <c r="I587" s="1" t="s">
        <v>248</v>
      </c>
      <c r="J587" s="1" t="s">
        <v>342</v>
      </c>
      <c r="K587" s="1" t="s">
        <v>15</v>
      </c>
      <c r="L587" s="1" t="s">
        <v>249</v>
      </c>
      <c r="M587" s="1" t="s">
        <v>16</v>
      </c>
      <c r="N587" s="1" t="s">
        <v>20</v>
      </c>
      <c r="O587" s="1"/>
      <c r="P587" s="1"/>
      <c r="Q587" s="43">
        <v>45908</v>
      </c>
      <c r="R587" s="1"/>
      <c r="S587" s="1" t="s">
        <v>23</v>
      </c>
      <c r="T587" s="1" t="s">
        <v>629</v>
      </c>
      <c r="U587" s="1"/>
      <c r="V587" s="1"/>
      <c r="W587" s="46">
        <f t="shared" si="94"/>
        <v>45908.442662037036</v>
      </c>
      <c r="X587" s="47">
        <f t="shared" si="95"/>
        <v>4</v>
      </c>
      <c r="Y587" s="47">
        <f t="shared" ca="1" si="88"/>
        <v>37.557337962964084</v>
      </c>
      <c r="Z587" s="47">
        <f t="shared" ca="1" si="89"/>
        <v>27</v>
      </c>
      <c r="AA587" s="47">
        <f t="shared" ca="1" si="90"/>
        <v>10.557337962964084</v>
      </c>
      <c r="AB587" s="47">
        <f t="shared" ca="1" si="91"/>
        <v>27</v>
      </c>
      <c r="AC587" s="47">
        <f t="shared" ca="1" si="92"/>
        <v>23</v>
      </c>
      <c r="AD587" s="48">
        <f t="shared" ca="1" si="93"/>
        <v>-31.557337962964084</v>
      </c>
      <c r="AE587" s="42" t="str">
        <f t="shared" ref="AE587:AE650" ca="1" si="96">IF(S587&lt;&gt;"OK",IF(AC587&gt;=0,"VENCIDO",IF(AND(AC587&lt;0,AC587&gt;=-2.1),"ALERTA","A TIEMPO")),"EJECUTADO")</f>
        <v>VENCIDO</v>
      </c>
    </row>
    <row r="588" spans="1:31" customFormat="1" ht="15" x14ac:dyDescent="0.25">
      <c r="A588" s="110">
        <v>23516200</v>
      </c>
      <c r="B588" s="39" t="e">
        <f>VLOOKUP(A588,[1]BASE!$A:$A,1,0)</f>
        <v>#N/A</v>
      </c>
      <c r="C588" s="39" t="e">
        <f>VLOOKUP(A588,'INGRESO DIARIO'!A:A,1,0)</f>
        <v>#N/A</v>
      </c>
      <c r="D588" s="40" t="s">
        <v>406</v>
      </c>
      <c r="E588" s="1" t="s">
        <v>19</v>
      </c>
      <c r="F588" s="41">
        <v>45888.599618055552</v>
      </c>
      <c r="G588" s="41">
        <v>45904.42765046296</v>
      </c>
      <c r="H588" s="1">
        <v>16711453</v>
      </c>
      <c r="I588" s="1" t="s">
        <v>29</v>
      </c>
      <c r="J588" s="1" t="s">
        <v>30</v>
      </c>
      <c r="K588" s="1" t="s">
        <v>15</v>
      </c>
      <c r="L588" s="1" t="s">
        <v>267</v>
      </c>
      <c r="M588" s="1" t="s">
        <v>16</v>
      </c>
      <c r="N588" s="1" t="s">
        <v>22</v>
      </c>
      <c r="O588" s="1"/>
      <c r="P588" s="1"/>
      <c r="Q588" s="43">
        <v>45908</v>
      </c>
      <c r="R588" s="1"/>
      <c r="S588" s="1" t="s">
        <v>23</v>
      </c>
      <c r="T588" s="1" t="s">
        <v>621</v>
      </c>
      <c r="U588" s="1"/>
      <c r="V588" s="1"/>
      <c r="W588" s="46">
        <f t="shared" si="94"/>
        <v>45908.42765046296</v>
      </c>
      <c r="X588" s="47">
        <f t="shared" si="95"/>
        <v>4</v>
      </c>
      <c r="Y588" s="47">
        <f t="shared" ca="1" si="88"/>
        <v>37.572349537040282</v>
      </c>
      <c r="Z588" s="47">
        <f t="shared" ca="1" si="89"/>
        <v>27</v>
      </c>
      <c r="AA588" s="47">
        <f t="shared" ca="1" si="90"/>
        <v>10.572349537040282</v>
      </c>
      <c r="AB588" s="47">
        <f t="shared" ca="1" si="91"/>
        <v>27</v>
      </c>
      <c r="AC588" s="47">
        <f t="shared" ca="1" si="92"/>
        <v>23</v>
      </c>
      <c r="AD588" s="48">
        <f t="shared" ca="1" si="93"/>
        <v>-31.572349537040282</v>
      </c>
      <c r="AE588" s="42" t="str">
        <f t="shared" ca="1" si="96"/>
        <v>VENCIDO</v>
      </c>
    </row>
    <row r="589" spans="1:31" customFormat="1" ht="15" x14ac:dyDescent="0.25">
      <c r="A589" s="110">
        <v>23532473</v>
      </c>
      <c r="B589" s="39" t="e">
        <f>VLOOKUP(A589,[1]BASE!$A:$A,1,0)</f>
        <v>#N/A</v>
      </c>
      <c r="C589" s="39" t="e">
        <f>VLOOKUP(A589,'INGRESO DIARIO'!A:A,1,0)</f>
        <v>#N/A</v>
      </c>
      <c r="D589" s="40" t="s">
        <v>569</v>
      </c>
      <c r="E589" s="1" t="s">
        <v>19</v>
      </c>
      <c r="F589" s="41">
        <v>45905.5237037037</v>
      </c>
      <c r="G589" s="41">
        <v>45905.52375</v>
      </c>
      <c r="H589" s="1">
        <v>1039464566</v>
      </c>
      <c r="I589" s="1" t="s">
        <v>467</v>
      </c>
      <c r="J589" s="1" t="s">
        <v>543</v>
      </c>
      <c r="K589" s="1" t="s">
        <v>15</v>
      </c>
      <c r="L589" s="1" t="s">
        <v>471</v>
      </c>
      <c r="M589" s="1" t="s">
        <v>16</v>
      </c>
      <c r="N589" s="1" t="s">
        <v>22</v>
      </c>
      <c r="O589" s="1"/>
      <c r="P589" s="1" t="s">
        <v>17</v>
      </c>
      <c r="Q589" s="43">
        <v>45908</v>
      </c>
      <c r="R589" s="1"/>
      <c r="S589" s="1" t="s">
        <v>23</v>
      </c>
      <c r="T589" s="1" t="s">
        <v>760</v>
      </c>
      <c r="U589" s="1" t="s">
        <v>17</v>
      </c>
      <c r="V589" s="1" t="s">
        <v>17</v>
      </c>
      <c r="W589" s="46">
        <f t="shared" si="94"/>
        <v>45909.52375</v>
      </c>
      <c r="X589" s="47">
        <f t="shared" si="95"/>
        <v>4</v>
      </c>
      <c r="Y589" s="47">
        <f t="shared" ca="1" si="88"/>
        <v>36.476249999999709</v>
      </c>
      <c r="Z589" s="47">
        <f t="shared" ca="1" si="89"/>
        <v>26</v>
      </c>
      <c r="AA589" s="47">
        <f t="shared" ca="1" si="90"/>
        <v>10.476249999999709</v>
      </c>
      <c r="AB589" s="47">
        <f t="shared" ca="1" si="91"/>
        <v>26</v>
      </c>
      <c r="AC589" s="47">
        <f t="shared" ca="1" si="92"/>
        <v>22</v>
      </c>
      <c r="AD589" s="48">
        <f t="shared" ca="1" si="93"/>
        <v>-30.476249999999709</v>
      </c>
      <c r="AE589" s="42" t="str">
        <f t="shared" ca="1" si="96"/>
        <v>VENCIDO</v>
      </c>
    </row>
    <row r="590" spans="1:31" customFormat="1" ht="15" x14ac:dyDescent="0.25">
      <c r="A590" s="110">
        <v>23532760</v>
      </c>
      <c r="B590" s="39" t="e">
        <f>VLOOKUP(A590,[1]BASE!$A:$A,1,0)</f>
        <v>#N/A</v>
      </c>
      <c r="C590" s="39" t="e">
        <f>VLOOKUP(A590,'INGRESO DIARIO'!A:A,1,0)</f>
        <v>#N/A</v>
      </c>
      <c r="D590" s="40" t="s">
        <v>573</v>
      </c>
      <c r="E590" s="1" t="s">
        <v>19</v>
      </c>
      <c r="F590" s="41">
        <v>45905.760497685187</v>
      </c>
      <c r="G590" s="41">
        <v>45905.76054398148</v>
      </c>
      <c r="H590" s="1">
        <v>4829779</v>
      </c>
      <c r="I590" s="1" t="s">
        <v>483</v>
      </c>
      <c r="J590" s="1" t="s">
        <v>547</v>
      </c>
      <c r="K590" s="1" t="s">
        <v>15</v>
      </c>
      <c r="L590" s="1" t="s">
        <v>485</v>
      </c>
      <c r="M590" s="1" t="s">
        <v>16</v>
      </c>
      <c r="N590" s="1" t="s">
        <v>20</v>
      </c>
      <c r="O590" s="1"/>
      <c r="P590" s="1" t="s">
        <v>17</v>
      </c>
      <c r="Q590" s="43">
        <v>45908</v>
      </c>
      <c r="R590" s="1"/>
      <c r="S590" s="1" t="s">
        <v>23</v>
      </c>
      <c r="T590" s="1" t="s">
        <v>751</v>
      </c>
      <c r="U590" s="1" t="s">
        <v>17</v>
      </c>
      <c r="V590" s="1" t="s">
        <v>17</v>
      </c>
      <c r="W590" s="46">
        <f t="shared" si="94"/>
        <v>45909.76054398148</v>
      </c>
      <c r="X590" s="47">
        <f t="shared" si="95"/>
        <v>4</v>
      </c>
      <c r="Y590" s="47">
        <f t="shared" ca="1" si="88"/>
        <v>36.239456018520286</v>
      </c>
      <c r="Z590" s="47">
        <f t="shared" ca="1" si="89"/>
        <v>26</v>
      </c>
      <c r="AA590" s="47">
        <f t="shared" ca="1" si="90"/>
        <v>10.239456018520286</v>
      </c>
      <c r="AB590" s="47">
        <f t="shared" ca="1" si="91"/>
        <v>26</v>
      </c>
      <c r="AC590" s="47">
        <f t="shared" ca="1" si="92"/>
        <v>22</v>
      </c>
      <c r="AD590" s="48">
        <f t="shared" ca="1" si="93"/>
        <v>-30.239456018520286</v>
      </c>
      <c r="AE590" s="42" t="str">
        <f t="shared" ca="1" si="96"/>
        <v>VENCIDO</v>
      </c>
    </row>
    <row r="591" spans="1:31" customFormat="1" ht="15" x14ac:dyDescent="0.25">
      <c r="A591" s="110">
        <v>23532759</v>
      </c>
      <c r="B591" s="39" t="e">
        <f>VLOOKUP(A591,[1]BASE!$A:$A,1,0)</f>
        <v>#N/A</v>
      </c>
      <c r="C591" s="39" t="e">
        <f>VLOOKUP(A591,'INGRESO DIARIO'!A:A,1,0)</f>
        <v>#N/A</v>
      </c>
      <c r="D591" s="40" t="s">
        <v>574</v>
      </c>
      <c r="E591" s="1" t="s">
        <v>19</v>
      </c>
      <c r="F591" s="41">
        <v>45905.753472222219</v>
      </c>
      <c r="G591" s="41">
        <v>45905.753506944442</v>
      </c>
      <c r="H591" s="1">
        <v>4829779</v>
      </c>
      <c r="I591" s="1" t="s">
        <v>483</v>
      </c>
      <c r="J591" s="1" t="s">
        <v>547</v>
      </c>
      <c r="K591" s="1" t="s">
        <v>15</v>
      </c>
      <c r="L591" s="1" t="s">
        <v>486</v>
      </c>
      <c r="M591" s="1" t="s">
        <v>16</v>
      </c>
      <c r="N591" s="1" t="s">
        <v>20</v>
      </c>
      <c r="O591" s="1"/>
      <c r="P591" s="1" t="s">
        <v>17</v>
      </c>
      <c r="Q591" s="43">
        <v>45908</v>
      </c>
      <c r="R591" s="1"/>
      <c r="S591" s="1" t="s">
        <v>23</v>
      </c>
      <c r="T591" s="1" t="s">
        <v>751</v>
      </c>
      <c r="U591" s="1" t="s">
        <v>17</v>
      </c>
      <c r="V591" s="1" t="s">
        <v>17</v>
      </c>
      <c r="W591" s="46">
        <f t="shared" si="94"/>
        <v>45909.753506944442</v>
      </c>
      <c r="X591" s="47">
        <f t="shared" si="95"/>
        <v>4</v>
      </c>
      <c r="Y591" s="47">
        <f t="shared" ca="1" si="88"/>
        <v>36.246493055557949</v>
      </c>
      <c r="Z591" s="47">
        <f t="shared" ca="1" si="89"/>
        <v>26</v>
      </c>
      <c r="AA591" s="47">
        <f t="shared" ca="1" si="90"/>
        <v>10.246493055557949</v>
      </c>
      <c r="AB591" s="47">
        <f t="shared" ca="1" si="91"/>
        <v>26</v>
      </c>
      <c r="AC591" s="47">
        <f t="shared" ca="1" si="92"/>
        <v>22</v>
      </c>
      <c r="AD591" s="48">
        <f t="shared" ca="1" si="93"/>
        <v>-30.246493055557949</v>
      </c>
      <c r="AE591" s="42" t="str">
        <f t="shared" ca="1" si="96"/>
        <v>VENCIDO</v>
      </c>
    </row>
    <row r="592" spans="1:31" customFormat="1" ht="15" x14ac:dyDescent="0.25">
      <c r="A592" s="110">
        <v>23532133</v>
      </c>
      <c r="B592" s="39" t="e">
        <f>VLOOKUP(A592,[1]BASE!$A:$A,1,0)</f>
        <v>#N/A</v>
      </c>
      <c r="C592" s="39" t="e">
        <f>VLOOKUP(A592,'INGRESO DIARIO'!A:A,1,0)</f>
        <v>#N/A</v>
      </c>
      <c r="D592" s="40" t="s">
        <v>577</v>
      </c>
      <c r="E592" s="1" t="s">
        <v>19</v>
      </c>
      <c r="F592" s="41">
        <v>45905.348495370374</v>
      </c>
      <c r="G592" s="41">
        <v>45905.646689814814</v>
      </c>
      <c r="H592" s="1">
        <v>43631010</v>
      </c>
      <c r="I592" s="1" t="s">
        <v>491</v>
      </c>
      <c r="J592" s="1" t="s">
        <v>550</v>
      </c>
      <c r="K592" s="1" t="s">
        <v>15</v>
      </c>
      <c r="L592" s="1" t="s">
        <v>492</v>
      </c>
      <c r="M592" s="1" t="s">
        <v>16</v>
      </c>
      <c r="N592" s="1" t="s">
        <v>20</v>
      </c>
      <c r="O592" s="1"/>
      <c r="P592" s="1" t="s">
        <v>17</v>
      </c>
      <c r="Q592" s="43">
        <v>45908</v>
      </c>
      <c r="R592" s="1"/>
      <c r="S592" s="1" t="s">
        <v>23</v>
      </c>
      <c r="T592" s="1" t="s">
        <v>630</v>
      </c>
      <c r="U592" s="1" t="s">
        <v>17</v>
      </c>
      <c r="V592" s="1" t="s">
        <v>17</v>
      </c>
      <c r="W592" s="46">
        <f t="shared" si="94"/>
        <v>45909.646689814814</v>
      </c>
      <c r="X592" s="47">
        <f t="shared" si="95"/>
        <v>4</v>
      </c>
      <c r="Y592" s="47">
        <f t="shared" ca="1" si="88"/>
        <v>36.353310185186274</v>
      </c>
      <c r="Z592" s="47">
        <f t="shared" ca="1" si="89"/>
        <v>26</v>
      </c>
      <c r="AA592" s="47">
        <f t="shared" ca="1" si="90"/>
        <v>10.353310185186274</v>
      </c>
      <c r="AB592" s="47">
        <f t="shared" ca="1" si="91"/>
        <v>26</v>
      </c>
      <c r="AC592" s="47">
        <f t="shared" ca="1" si="92"/>
        <v>22</v>
      </c>
      <c r="AD592" s="48">
        <f t="shared" ca="1" si="93"/>
        <v>-30.353310185186274</v>
      </c>
      <c r="AE592" s="42" t="str">
        <f t="shared" ca="1" si="96"/>
        <v>VENCIDO</v>
      </c>
    </row>
    <row r="593" spans="1:31" customFormat="1" ht="15" x14ac:dyDescent="0.25">
      <c r="A593" s="110">
        <v>23532121</v>
      </c>
      <c r="B593" s="39" t="e">
        <f>VLOOKUP(A593,[1]BASE!$A:$A,1,0)</f>
        <v>#N/A</v>
      </c>
      <c r="C593" s="39" t="e">
        <f>VLOOKUP(A593,'INGRESO DIARIO'!A:A,1,0)</f>
        <v>#N/A</v>
      </c>
      <c r="D593" s="40" t="s">
        <v>578</v>
      </c>
      <c r="E593" s="1" t="s">
        <v>19</v>
      </c>
      <c r="F593" s="41">
        <v>45905.33289351852</v>
      </c>
      <c r="G593" s="41">
        <v>45905.646689814814</v>
      </c>
      <c r="H593" s="1">
        <v>1035874396</v>
      </c>
      <c r="I593" s="1" t="s">
        <v>493</v>
      </c>
      <c r="J593" s="1" t="s">
        <v>551</v>
      </c>
      <c r="K593" s="1" t="s">
        <v>15</v>
      </c>
      <c r="L593" s="1" t="s">
        <v>494</v>
      </c>
      <c r="M593" s="1" t="s">
        <v>16</v>
      </c>
      <c r="N593" s="1" t="s">
        <v>20</v>
      </c>
      <c r="O593" s="1"/>
      <c r="P593" s="1" t="s">
        <v>17</v>
      </c>
      <c r="Q593" s="43">
        <v>45908</v>
      </c>
      <c r="R593" s="1"/>
      <c r="S593" s="1" t="s">
        <v>23</v>
      </c>
      <c r="T593" s="1" t="s">
        <v>630</v>
      </c>
      <c r="U593" s="1" t="s">
        <v>17</v>
      </c>
      <c r="V593" s="1" t="s">
        <v>17</v>
      </c>
      <c r="W593" s="46">
        <f t="shared" si="94"/>
        <v>45909.646689814814</v>
      </c>
      <c r="X593" s="47">
        <f t="shared" si="95"/>
        <v>4</v>
      </c>
      <c r="Y593" s="47">
        <f t="shared" ca="1" si="88"/>
        <v>36.353310185186274</v>
      </c>
      <c r="Z593" s="47">
        <f t="shared" ca="1" si="89"/>
        <v>26</v>
      </c>
      <c r="AA593" s="47">
        <f t="shared" ca="1" si="90"/>
        <v>10.353310185186274</v>
      </c>
      <c r="AB593" s="47">
        <f t="shared" ca="1" si="91"/>
        <v>26</v>
      </c>
      <c r="AC593" s="47">
        <f t="shared" ca="1" si="92"/>
        <v>22</v>
      </c>
      <c r="AD593" s="48">
        <f t="shared" ca="1" si="93"/>
        <v>-30.353310185186274</v>
      </c>
      <c r="AE593" s="42" t="str">
        <f t="shared" ca="1" si="96"/>
        <v>VENCIDO</v>
      </c>
    </row>
    <row r="594" spans="1:31" customFormat="1" ht="15" x14ac:dyDescent="0.25">
      <c r="A594" s="110">
        <v>23454633</v>
      </c>
      <c r="B594" s="39" t="e">
        <f>VLOOKUP(A594,[1]BASE!$A:$A,1,0)</f>
        <v>#N/A</v>
      </c>
      <c r="C594" s="39" t="e">
        <f>VLOOKUP(A594,'INGRESO DIARIO'!A:A,1,0)</f>
        <v>#N/A</v>
      </c>
      <c r="D594" s="40" t="s">
        <v>584</v>
      </c>
      <c r="E594" s="1" t="s">
        <v>409</v>
      </c>
      <c r="F594" s="41">
        <v>45811.645636574074</v>
      </c>
      <c r="G594" s="41">
        <v>45905.659780092596</v>
      </c>
      <c r="H594" s="1">
        <v>32544367</v>
      </c>
      <c r="I594" s="1" t="s">
        <v>505</v>
      </c>
      <c r="J594" s="1" t="s">
        <v>556</v>
      </c>
      <c r="K594" s="1" t="s">
        <v>15</v>
      </c>
      <c r="L594" s="1" t="s">
        <v>17</v>
      </c>
      <c r="M594" s="1" t="s">
        <v>16</v>
      </c>
      <c r="N594" s="1" t="s">
        <v>26</v>
      </c>
      <c r="O594" s="1"/>
      <c r="P594" s="1" t="s">
        <v>17</v>
      </c>
      <c r="Q594" s="43">
        <v>45908</v>
      </c>
      <c r="R594" s="1"/>
      <c r="S594" s="1" t="s">
        <v>23</v>
      </c>
      <c r="T594" s="1" t="s">
        <v>627</v>
      </c>
      <c r="U594" s="1" t="s">
        <v>17</v>
      </c>
      <c r="V594" s="1" t="s">
        <v>17</v>
      </c>
      <c r="W594" s="46">
        <f t="shared" si="94"/>
        <v>45909.659780092596</v>
      </c>
      <c r="X594" s="47">
        <f t="shared" si="95"/>
        <v>4</v>
      </c>
      <c r="Y594" s="47">
        <f t="shared" ca="1" si="88"/>
        <v>36.340219907404389</v>
      </c>
      <c r="Z594" s="47">
        <f t="shared" ca="1" si="89"/>
        <v>26</v>
      </c>
      <c r="AA594" s="47">
        <f t="shared" ca="1" si="90"/>
        <v>10.340219907404389</v>
      </c>
      <c r="AB594" s="47">
        <f t="shared" ca="1" si="91"/>
        <v>26</v>
      </c>
      <c r="AC594" s="47">
        <f t="shared" ca="1" si="92"/>
        <v>22</v>
      </c>
      <c r="AD594" s="48">
        <f t="shared" ca="1" si="93"/>
        <v>-30.340219907404389</v>
      </c>
      <c r="AE594" s="42" t="str">
        <f t="shared" ca="1" si="96"/>
        <v>VENCIDO</v>
      </c>
    </row>
    <row r="595" spans="1:31" customFormat="1" ht="15" x14ac:dyDescent="0.25">
      <c r="A595" s="110">
        <v>23454641</v>
      </c>
      <c r="B595" s="39" t="e">
        <f>VLOOKUP(A595,[1]BASE!$A:$A,1,0)</f>
        <v>#N/A</v>
      </c>
      <c r="C595" s="39" t="e">
        <f>VLOOKUP(A595,'INGRESO DIARIO'!A:A,1,0)</f>
        <v>#N/A</v>
      </c>
      <c r="D595" s="40" t="s">
        <v>585</v>
      </c>
      <c r="E595" s="1" t="s">
        <v>409</v>
      </c>
      <c r="F595" s="41">
        <v>45811.649837962963</v>
      </c>
      <c r="G595" s="41">
        <v>45905.659629629627</v>
      </c>
      <c r="H595" s="1">
        <v>32544367</v>
      </c>
      <c r="I595" s="1" t="s">
        <v>505</v>
      </c>
      <c r="J595" s="1" t="s">
        <v>556</v>
      </c>
      <c r="K595" s="1" t="s">
        <v>15</v>
      </c>
      <c r="L595" s="1" t="s">
        <v>17</v>
      </c>
      <c r="M595" s="1" t="s">
        <v>16</v>
      </c>
      <c r="N595" s="1" t="s">
        <v>26</v>
      </c>
      <c r="O595" s="1"/>
      <c r="P595" s="1" t="s">
        <v>17</v>
      </c>
      <c r="Q595" s="43">
        <v>45908</v>
      </c>
      <c r="R595" s="1"/>
      <c r="S595" s="1" t="s">
        <v>23</v>
      </c>
      <c r="T595" s="1" t="s">
        <v>627</v>
      </c>
      <c r="U595" s="1" t="s">
        <v>17</v>
      </c>
      <c r="V595" s="1" t="s">
        <v>17</v>
      </c>
      <c r="W595" s="46">
        <f t="shared" si="94"/>
        <v>45909.659629629627</v>
      </c>
      <c r="X595" s="47">
        <f t="shared" si="95"/>
        <v>4</v>
      </c>
      <c r="Y595" s="47">
        <f t="shared" ca="1" si="88"/>
        <v>36.340370370373421</v>
      </c>
      <c r="Z595" s="47">
        <f t="shared" ca="1" si="89"/>
        <v>26</v>
      </c>
      <c r="AA595" s="47">
        <f t="shared" ca="1" si="90"/>
        <v>10.340370370373421</v>
      </c>
      <c r="AB595" s="47">
        <f t="shared" ca="1" si="91"/>
        <v>26</v>
      </c>
      <c r="AC595" s="47">
        <f t="shared" ca="1" si="92"/>
        <v>22</v>
      </c>
      <c r="AD595" s="48">
        <f t="shared" ca="1" si="93"/>
        <v>-30.340370370373421</v>
      </c>
      <c r="AE595" s="42" t="str">
        <f t="shared" ca="1" si="96"/>
        <v>VENCIDO</v>
      </c>
    </row>
    <row r="596" spans="1:31" customFormat="1" ht="15" x14ac:dyDescent="0.25">
      <c r="A596" s="110">
        <v>23532508</v>
      </c>
      <c r="B596" s="39" t="e">
        <f>VLOOKUP(A596,[1]BASE!$A:$A,1,0)</f>
        <v>#N/A</v>
      </c>
      <c r="C596" s="39" t="e">
        <f>VLOOKUP(A596,'INGRESO DIARIO'!A:A,1,0)</f>
        <v>#N/A</v>
      </c>
      <c r="D596" s="40" t="s">
        <v>587</v>
      </c>
      <c r="E596" s="1" t="s">
        <v>19</v>
      </c>
      <c r="F596" s="41">
        <v>45905.5549537037</v>
      </c>
      <c r="G596" s="41">
        <v>45905.555</v>
      </c>
      <c r="H596" s="1">
        <v>32522475</v>
      </c>
      <c r="I596" s="1" t="s">
        <v>17</v>
      </c>
      <c r="J596" s="1" t="s">
        <v>560</v>
      </c>
      <c r="K596" s="1" t="s">
        <v>15</v>
      </c>
      <c r="L596" s="1" t="s">
        <v>511</v>
      </c>
      <c r="M596" s="1" t="s">
        <v>16</v>
      </c>
      <c r="N596" s="1" t="s">
        <v>22</v>
      </c>
      <c r="O596" s="1"/>
      <c r="P596" s="1" t="s">
        <v>17</v>
      </c>
      <c r="Q596" s="43">
        <v>45908</v>
      </c>
      <c r="R596" s="1"/>
      <c r="S596" s="1" t="s">
        <v>23</v>
      </c>
      <c r="T596" s="1" t="s">
        <v>626</v>
      </c>
      <c r="U596" s="1" t="s">
        <v>17</v>
      </c>
      <c r="V596" s="1" t="s">
        <v>17</v>
      </c>
      <c r="W596" s="46">
        <f t="shared" si="94"/>
        <v>45909.555</v>
      </c>
      <c r="X596" s="47">
        <f t="shared" si="95"/>
        <v>4</v>
      </c>
      <c r="Y596" s="47">
        <f t="shared" ca="1" si="88"/>
        <v>36.444999999999709</v>
      </c>
      <c r="Z596" s="47">
        <f t="shared" ca="1" si="89"/>
        <v>26</v>
      </c>
      <c r="AA596" s="47">
        <f t="shared" ca="1" si="90"/>
        <v>10.444999999999709</v>
      </c>
      <c r="AB596" s="47">
        <f t="shared" ca="1" si="91"/>
        <v>26</v>
      </c>
      <c r="AC596" s="47">
        <f t="shared" ca="1" si="92"/>
        <v>22</v>
      </c>
      <c r="AD596" s="48">
        <f t="shared" ca="1" si="93"/>
        <v>-30.444999999999709</v>
      </c>
      <c r="AE596" s="42" t="str">
        <f t="shared" ca="1" si="96"/>
        <v>VENCIDO</v>
      </c>
    </row>
    <row r="597" spans="1:31" customFormat="1" ht="15" x14ac:dyDescent="0.25">
      <c r="A597" s="110">
        <v>23532130</v>
      </c>
      <c r="B597" s="39" t="e">
        <f>VLOOKUP(A597,[1]BASE!$A:$A,1,0)</f>
        <v>#N/A</v>
      </c>
      <c r="C597" s="39" t="e">
        <f>VLOOKUP(A597,'INGRESO DIARIO'!A:A,1,0)</f>
        <v>#N/A</v>
      </c>
      <c r="D597" s="40" t="s">
        <v>588</v>
      </c>
      <c r="E597" s="1" t="s">
        <v>19</v>
      </c>
      <c r="F597" s="41">
        <v>45905.347037037034</v>
      </c>
      <c r="G597" s="41">
        <v>45905.646689814814</v>
      </c>
      <c r="H597" s="1">
        <v>1140852192</v>
      </c>
      <c r="I597" s="1" t="s">
        <v>512</v>
      </c>
      <c r="J597" s="1" t="s">
        <v>561</v>
      </c>
      <c r="K597" s="1" t="s">
        <v>15</v>
      </c>
      <c r="L597" s="1" t="s">
        <v>513</v>
      </c>
      <c r="M597" s="1" t="s">
        <v>16</v>
      </c>
      <c r="N597" s="1" t="s">
        <v>22</v>
      </c>
      <c r="O597" s="1"/>
      <c r="P597" s="1" t="s">
        <v>17</v>
      </c>
      <c r="Q597" s="43">
        <v>45908</v>
      </c>
      <c r="R597" s="1"/>
      <c r="S597" s="1" t="s">
        <v>23</v>
      </c>
      <c r="T597" s="1" t="s">
        <v>622</v>
      </c>
      <c r="U597" s="1" t="s">
        <v>17</v>
      </c>
      <c r="V597" s="1" t="s">
        <v>17</v>
      </c>
      <c r="W597" s="46">
        <f t="shared" si="94"/>
        <v>45909.646689814814</v>
      </c>
      <c r="X597" s="47">
        <f t="shared" si="95"/>
        <v>4</v>
      </c>
      <c r="Y597" s="47">
        <f t="shared" ca="1" si="88"/>
        <v>36.353310185186274</v>
      </c>
      <c r="Z597" s="47">
        <f t="shared" ca="1" si="89"/>
        <v>26</v>
      </c>
      <c r="AA597" s="47">
        <f t="shared" ca="1" si="90"/>
        <v>10.353310185186274</v>
      </c>
      <c r="AB597" s="47">
        <f t="shared" ca="1" si="91"/>
        <v>26</v>
      </c>
      <c r="AC597" s="47">
        <f t="shared" ca="1" si="92"/>
        <v>22</v>
      </c>
      <c r="AD597" s="48">
        <f t="shared" ca="1" si="93"/>
        <v>-30.353310185186274</v>
      </c>
      <c r="AE597" s="42" t="str">
        <f t="shared" ca="1" si="96"/>
        <v>VENCIDO</v>
      </c>
    </row>
    <row r="598" spans="1:31" customFormat="1" ht="15" x14ac:dyDescent="0.25">
      <c r="A598" s="110">
        <v>23529385</v>
      </c>
      <c r="B598" s="39" t="e">
        <f>VLOOKUP(A598,[1]BASE!$A:$A,1,0)</f>
        <v>#N/A</v>
      </c>
      <c r="C598" s="39" t="e">
        <f>VLOOKUP(A598,'INGRESO DIARIO'!A:A,1,0)</f>
        <v>#N/A</v>
      </c>
      <c r="D598" s="40" t="s">
        <v>374</v>
      </c>
      <c r="E598" s="1" t="s">
        <v>19</v>
      </c>
      <c r="F598" s="41">
        <v>45902.683553240742</v>
      </c>
      <c r="G598" s="41">
        <v>45902.683599537035</v>
      </c>
      <c r="H598" s="1">
        <v>43598142</v>
      </c>
      <c r="I598" s="1" t="s">
        <v>119</v>
      </c>
      <c r="J598" s="1" t="s">
        <v>303</v>
      </c>
      <c r="K598" s="1" t="s">
        <v>15</v>
      </c>
      <c r="L598" s="1" t="s">
        <v>120</v>
      </c>
      <c r="M598" s="1" t="s">
        <v>16</v>
      </c>
      <c r="N598" s="1" t="str">
        <f>VLOOKUP(A598,[2]Hoja2!A:G,7,0)</f>
        <v>ORIENTE</v>
      </c>
      <c r="O598" s="1"/>
      <c r="P598" s="1" t="s">
        <v>25</v>
      </c>
      <c r="Q598" s="43">
        <v>45908</v>
      </c>
      <c r="R598" s="43"/>
      <c r="S598" s="1" t="s">
        <v>753</v>
      </c>
      <c r="T598" s="1" t="s">
        <v>121</v>
      </c>
      <c r="U598" s="1"/>
      <c r="V598" s="1"/>
      <c r="W598" s="46">
        <f t="shared" si="94"/>
        <v>45906.683599537035</v>
      </c>
      <c r="X598" s="47">
        <f t="shared" si="95"/>
        <v>4</v>
      </c>
      <c r="Y598" s="47">
        <f t="shared" ca="1" si="88"/>
        <v>39.316400462965248</v>
      </c>
      <c r="Z598" s="47">
        <f t="shared" ca="1" si="89"/>
        <v>29</v>
      </c>
      <c r="AA598" s="47">
        <f t="shared" ca="1" si="90"/>
        <v>10.316400462965248</v>
      </c>
      <c r="AB598" s="47">
        <f t="shared" ca="1" si="91"/>
        <v>29</v>
      </c>
      <c r="AC598" s="47">
        <f t="shared" ca="1" si="92"/>
        <v>25</v>
      </c>
      <c r="AD598" s="48">
        <f t="shared" ca="1" si="93"/>
        <v>-33.316400462965248</v>
      </c>
      <c r="AE598" s="42" t="str">
        <f t="shared" si="96"/>
        <v>EJECUTADO</v>
      </c>
    </row>
    <row r="599" spans="1:31" customFormat="1" ht="15" x14ac:dyDescent="0.25">
      <c r="A599" s="110">
        <v>23529408</v>
      </c>
      <c r="B599" s="39" t="e">
        <f>VLOOKUP(A599,[1]BASE!$A:$A,1,0)</f>
        <v>#N/A</v>
      </c>
      <c r="C599" s="39" t="e">
        <f>VLOOKUP(A599,'INGRESO DIARIO'!A:A,1,0)</f>
        <v>#N/A</v>
      </c>
      <c r="D599" s="40" t="s">
        <v>375</v>
      </c>
      <c r="E599" s="1" t="s">
        <v>19</v>
      </c>
      <c r="F599" s="41">
        <v>45902.696331018517</v>
      </c>
      <c r="G599" s="41">
        <v>45902.696377314816</v>
      </c>
      <c r="H599" s="1">
        <v>43598142</v>
      </c>
      <c r="I599" s="1" t="s">
        <v>119</v>
      </c>
      <c r="J599" s="1" t="s">
        <v>303</v>
      </c>
      <c r="K599" s="1" t="s">
        <v>15</v>
      </c>
      <c r="L599" s="1" t="s">
        <v>122</v>
      </c>
      <c r="M599" s="1" t="s">
        <v>16</v>
      </c>
      <c r="N599" s="1" t="str">
        <f>VLOOKUP(A599,[2]Hoja2!A:G,7,0)</f>
        <v>ORIENTE</v>
      </c>
      <c r="O599" s="1"/>
      <c r="P599" s="1" t="s">
        <v>25</v>
      </c>
      <c r="Q599" s="43">
        <v>45908</v>
      </c>
      <c r="R599" s="43"/>
      <c r="S599" s="1" t="s">
        <v>753</v>
      </c>
      <c r="T599" s="1" t="s">
        <v>121</v>
      </c>
      <c r="U599" s="1"/>
      <c r="V599" s="1"/>
      <c r="W599" s="46">
        <f t="shared" si="94"/>
        <v>45906.696377314816</v>
      </c>
      <c r="X599" s="47">
        <f t="shared" si="95"/>
        <v>4</v>
      </c>
      <c r="Y599" s="47">
        <f t="shared" ca="1" si="88"/>
        <v>39.303622685183655</v>
      </c>
      <c r="Z599" s="47">
        <f t="shared" ca="1" si="89"/>
        <v>29</v>
      </c>
      <c r="AA599" s="47">
        <f t="shared" ca="1" si="90"/>
        <v>10.303622685183655</v>
      </c>
      <c r="AB599" s="47">
        <f t="shared" ca="1" si="91"/>
        <v>29</v>
      </c>
      <c r="AC599" s="47">
        <f t="shared" ca="1" si="92"/>
        <v>25</v>
      </c>
      <c r="AD599" s="48">
        <f t="shared" ca="1" si="93"/>
        <v>-33.303622685183655</v>
      </c>
      <c r="AE599" s="42" t="str">
        <f t="shared" si="96"/>
        <v>EJECUTADO</v>
      </c>
    </row>
    <row r="600" spans="1:31" customFormat="1" ht="15" x14ac:dyDescent="0.25">
      <c r="A600" s="110">
        <v>23531814</v>
      </c>
      <c r="B600" s="39" t="e">
        <f>VLOOKUP(A600,[1]BASE!$A:$A,1,0)</f>
        <v>#N/A</v>
      </c>
      <c r="C600" s="39" t="e">
        <f>VLOOKUP(A600,'INGRESO DIARIO'!A:A,1,0)</f>
        <v>#N/A</v>
      </c>
      <c r="D600" s="40" t="s">
        <v>400</v>
      </c>
      <c r="E600" s="1" t="s">
        <v>19</v>
      </c>
      <c r="F600" s="41">
        <v>45904.661956018521</v>
      </c>
      <c r="G600" s="41">
        <v>45904.661990740744</v>
      </c>
      <c r="H600" s="1">
        <v>1017231382</v>
      </c>
      <c r="I600" s="1" t="s">
        <v>246</v>
      </c>
      <c r="J600" s="1" t="s">
        <v>341</v>
      </c>
      <c r="K600" s="1" t="s">
        <v>15</v>
      </c>
      <c r="L600" s="1" t="s">
        <v>247</v>
      </c>
      <c r="M600" s="1" t="s">
        <v>16</v>
      </c>
      <c r="N600" s="1" t="s">
        <v>20</v>
      </c>
      <c r="O600" s="1"/>
      <c r="P600" s="1" t="s">
        <v>25</v>
      </c>
      <c r="Q600" s="43">
        <v>45908</v>
      </c>
      <c r="R600" s="43"/>
      <c r="S600" s="1" t="s">
        <v>753</v>
      </c>
      <c r="T600" s="1" t="s">
        <v>594</v>
      </c>
      <c r="U600" s="1"/>
      <c r="V600" s="1"/>
      <c r="W600" s="46">
        <f t="shared" si="94"/>
        <v>45908.661990740744</v>
      </c>
      <c r="X600" s="47">
        <f t="shared" si="95"/>
        <v>4</v>
      </c>
      <c r="Y600" s="47">
        <f t="shared" ca="1" si="88"/>
        <v>37.338009259256069</v>
      </c>
      <c r="Z600" s="47">
        <f t="shared" ca="1" si="89"/>
        <v>27</v>
      </c>
      <c r="AA600" s="47">
        <f t="shared" ca="1" si="90"/>
        <v>10.338009259256069</v>
      </c>
      <c r="AB600" s="47">
        <f t="shared" ca="1" si="91"/>
        <v>27</v>
      </c>
      <c r="AC600" s="47">
        <f t="shared" ca="1" si="92"/>
        <v>23</v>
      </c>
      <c r="AD600" s="48">
        <f t="shared" ca="1" si="93"/>
        <v>-31.338009259256069</v>
      </c>
      <c r="AE600" s="42" t="str">
        <f t="shared" si="96"/>
        <v>EJECUTADO</v>
      </c>
    </row>
    <row r="601" spans="1:31" customFormat="1" ht="15" x14ac:dyDescent="0.25">
      <c r="A601" s="110">
        <v>23530368</v>
      </c>
      <c r="B601" s="39" t="e">
        <f>VLOOKUP(A601,[1]BASE!$A:$A,1,0)</f>
        <v>#N/A</v>
      </c>
      <c r="C601" s="39" t="e">
        <f>VLOOKUP(A601,'INGRESO DIARIO'!A:A,1,0)</f>
        <v>#N/A</v>
      </c>
      <c r="D601" s="1" t="s">
        <v>200</v>
      </c>
      <c r="E601" s="1" t="s">
        <v>19</v>
      </c>
      <c r="F601" s="41">
        <v>45903.49114583333</v>
      </c>
      <c r="G601" s="41">
        <v>45903.491203703707</v>
      </c>
      <c r="H601" s="1">
        <v>32497055</v>
      </c>
      <c r="I601" s="1" t="s">
        <v>17</v>
      </c>
      <c r="J601" s="1" t="s">
        <v>329</v>
      </c>
      <c r="K601" s="1" t="s">
        <v>15</v>
      </c>
      <c r="L601" s="1" t="s">
        <v>201</v>
      </c>
      <c r="M601" s="1" t="s">
        <v>18</v>
      </c>
      <c r="N601" s="1" t="str">
        <f>VLOOKUP(A601,[2]Hoja2!A:G,7,0)</f>
        <v>OCCIDENTE – SAN CRISTOBAL</v>
      </c>
      <c r="O601" s="1"/>
      <c r="P601" s="1" t="s">
        <v>763</v>
      </c>
      <c r="Q601" s="43">
        <v>45908</v>
      </c>
      <c r="R601" s="43"/>
      <c r="S601" s="1" t="s">
        <v>753</v>
      </c>
      <c r="T601" s="1" t="s">
        <v>202</v>
      </c>
      <c r="U601" s="1"/>
      <c r="V601" s="1"/>
      <c r="W601" s="46">
        <f t="shared" si="94"/>
        <v>45911.491203703707</v>
      </c>
      <c r="X601" s="47">
        <f t="shared" si="95"/>
        <v>8</v>
      </c>
      <c r="Y601" s="47">
        <f t="shared" ca="1" si="88"/>
        <v>38.50879629629344</v>
      </c>
      <c r="Z601" s="47">
        <f t="shared" ca="1" si="89"/>
        <v>28</v>
      </c>
      <c r="AA601" s="47">
        <f t="shared" ca="1" si="90"/>
        <v>10.50879629629344</v>
      </c>
      <c r="AB601" s="47">
        <f t="shared" ca="1" si="91"/>
        <v>28</v>
      </c>
      <c r="AC601" s="47">
        <f t="shared" ca="1" si="92"/>
        <v>20</v>
      </c>
      <c r="AD601" s="48">
        <f t="shared" ca="1" si="93"/>
        <v>-28.50879629629344</v>
      </c>
      <c r="AE601" s="42" t="str">
        <f t="shared" si="96"/>
        <v>EJECUTADO</v>
      </c>
    </row>
    <row r="602" spans="1:31" customFormat="1" ht="15" x14ac:dyDescent="0.25">
      <c r="A602" s="110">
        <v>23530387</v>
      </c>
      <c r="B602" s="39" t="e">
        <f>VLOOKUP(A602,[1]BASE!$A:$A,1,0)</f>
        <v>#N/A</v>
      </c>
      <c r="C602" s="39" t="e">
        <f>VLOOKUP(A602,'INGRESO DIARIO'!A:A,1,0)</f>
        <v>#N/A</v>
      </c>
      <c r="D602" s="1" t="s">
        <v>203</v>
      </c>
      <c r="E602" s="1" t="s">
        <v>19</v>
      </c>
      <c r="F602" s="41">
        <v>45903.502708333333</v>
      </c>
      <c r="G602" s="41">
        <v>45903.502743055556</v>
      </c>
      <c r="H602" s="1">
        <v>32497055</v>
      </c>
      <c r="I602" s="1" t="s">
        <v>17</v>
      </c>
      <c r="J602" s="1" t="s">
        <v>329</v>
      </c>
      <c r="K602" s="1" t="s">
        <v>15</v>
      </c>
      <c r="L602" s="1" t="s">
        <v>204</v>
      </c>
      <c r="M602" s="1" t="s">
        <v>18</v>
      </c>
      <c r="N602" s="1" t="str">
        <f>VLOOKUP(A602,[2]Hoja2!A:G,7,0)</f>
        <v>OCCIDENTE – SAN CRISTOBAL</v>
      </c>
      <c r="O602" s="1"/>
      <c r="P602" s="1" t="s">
        <v>763</v>
      </c>
      <c r="Q602" s="43">
        <v>45908</v>
      </c>
      <c r="R602" s="43"/>
      <c r="S602" s="1" t="s">
        <v>753</v>
      </c>
      <c r="T602" s="1" t="s">
        <v>202</v>
      </c>
      <c r="U602" s="1"/>
      <c r="V602" s="1"/>
      <c r="W602" s="46">
        <f t="shared" si="94"/>
        <v>45911.502743055556</v>
      </c>
      <c r="X602" s="47">
        <f t="shared" si="95"/>
        <v>8</v>
      </c>
      <c r="Y602" s="47">
        <f t="shared" ca="1" si="88"/>
        <v>38.497256944443507</v>
      </c>
      <c r="Z602" s="47">
        <f t="shared" ca="1" si="89"/>
        <v>28</v>
      </c>
      <c r="AA602" s="47">
        <f t="shared" ca="1" si="90"/>
        <v>10.497256944443507</v>
      </c>
      <c r="AB602" s="47">
        <f t="shared" ca="1" si="91"/>
        <v>28</v>
      </c>
      <c r="AC602" s="47">
        <f t="shared" ca="1" si="92"/>
        <v>20</v>
      </c>
      <c r="AD602" s="48">
        <f t="shared" ca="1" si="93"/>
        <v>-28.497256944443507</v>
      </c>
      <c r="AE602" s="42" t="str">
        <f t="shared" si="96"/>
        <v>EJECUTADO</v>
      </c>
    </row>
    <row r="603" spans="1:31" customFormat="1" ht="15" x14ac:dyDescent="0.25">
      <c r="A603" s="110">
        <v>23529772</v>
      </c>
      <c r="B603" s="39" t="e">
        <f>VLOOKUP(A603,[1]BASE!$A:$A,1,0)</f>
        <v>#N/A</v>
      </c>
      <c r="C603" s="39" t="e">
        <f>VLOOKUP(A603,'INGRESO DIARIO'!A:A,1,0)</f>
        <v>#N/A</v>
      </c>
      <c r="D603" s="40" t="s">
        <v>367</v>
      </c>
      <c r="E603" s="1" t="s">
        <v>19</v>
      </c>
      <c r="F603" s="41">
        <v>45903.32640046296</v>
      </c>
      <c r="G603" s="41">
        <v>45903.326493055552</v>
      </c>
      <c r="H603" s="1">
        <v>21619892</v>
      </c>
      <c r="I603" s="1" t="s">
        <v>105</v>
      </c>
      <c r="J603" s="1" t="s">
        <v>297</v>
      </c>
      <c r="K603" s="1" t="s">
        <v>15</v>
      </c>
      <c r="L603" s="1" t="s">
        <v>106</v>
      </c>
      <c r="M603" s="1" t="s">
        <v>16</v>
      </c>
      <c r="N603" s="1" t="str">
        <f>VLOOKUP(A603,[2]Hoja2!A:G,7,0)</f>
        <v>OCCIDENTE</v>
      </c>
      <c r="O603" s="1"/>
      <c r="P603" s="1" t="s">
        <v>66</v>
      </c>
      <c r="Q603" s="43">
        <v>45908</v>
      </c>
      <c r="R603" s="43"/>
      <c r="S603" s="1" t="s">
        <v>753</v>
      </c>
      <c r="T603" s="1" t="s">
        <v>72</v>
      </c>
      <c r="U603" s="1"/>
      <c r="V603" s="1"/>
      <c r="W603" s="46">
        <f t="shared" si="94"/>
        <v>45907.326493055552</v>
      </c>
      <c r="X603" s="47">
        <f t="shared" si="95"/>
        <v>4</v>
      </c>
      <c r="Y603" s="47">
        <f t="shared" ca="1" si="88"/>
        <v>38.673506944447581</v>
      </c>
      <c r="Z603" s="47">
        <f t="shared" ca="1" si="89"/>
        <v>28</v>
      </c>
      <c r="AA603" s="47">
        <f t="shared" ca="1" si="90"/>
        <v>10.673506944447581</v>
      </c>
      <c r="AB603" s="47">
        <f t="shared" ca="1" si="91"/>
        <v>28</v>
      </c>
      <c r="AC603" s="47">
        <f t="shared" ca="1" si="92"/>
        <v>24</v>
      </c>
      <c r="AD603" s="48">
        <f t="shared" ca="1" si="93"/>
        <v>-32.673506944447581</v>
      </c>
      <c r="AE603" s="42" t="str">
        <f t="shared" si="96"/>
        <v>EJECUTADO</v>
      </c>
    </row>
    <row r="604" spans="1:31" customFormat="1" ht="15" x14ac:dyDescent="0.25">
      <c r="A604" s="110">
        <v>23529896</v>
      </c>
      <c r="B604" s="39" t="e">
        <f>VLOOKUP(A604,[1]BASE!$A:$A,1,0)</f>
        <v>#N/A</v>
      </c>
      <c r="C604" s="39" t="e">
        <f>VLOOKUP(A604,'INGRESO DIARIO'!A:A,1,0)</f>
        <v>#N/A</v>
      </c>
      <c r="D604" s="40" t="s">
        <v>368</v>
      </c>
      <c r="E604" s="1" t="s">
        <v>19</v>
      </c>
      <c r="F604" s="41">
        <v>45903.361319444448</v>
      </c>
      <c r="G604" s="41">
        <v>45903.361354166664</v>
      </c>
      <c r="H604" s="1">
        <v>1152201316</v>
      </c>
      <c r="I604" s="1" t="s">
        <v>107</v>
      </c>
      <c r="J604" s="1" t="s">
        <v>298</v>
      </c>
      <c r="K604" s="1" t="s">
        <v>15</v>
      </c>
      <c r="L604" s="1" t="s">
        <v>108</v>
      </c>
      <c r="M604" s="1" t="s">
        <v>16</v>
      </c>
      <c r="N604" s="1" t="str">
        <f>VLOOKUP(A604,[2]Hoja2!A:G,7,0)</f>
        <v>OCCIDENTE</v>
      </c>
      <c r="O604" s="1"/>
      <c r="P604" s="1" t="s">
        <v>66</v>
      </c>
      <c r="Q604" s="43">
        <v>45908</v>
      </c>
      <c r="R604" s="43"/>
      <c r="S604" s="1" t="s">
        <v>753</v>
      </c>
      <c r="T604" s="1" t="s">
        <v>606</v>
      </c>
      <c r="U604" s="1"/>
      <c r="V604" s="1"/>
      <c r="W604" s="46">
        <f t="shared" si="94"/>
        <v>45907.361354166664</v>
      </c>
      <c r="X604" s="47">
        <f t="shared" si="95"/>
        <v>4</v>
      </c>
      <c r="Y604" s="47">
        <f t="shared" ca="1" si="88"/>
        <v>38.638645833336341</v>
      </c>
      <c r="Z604" s="47">
        <f t="shared" ca="1" si="89"/>
        <v>28</v>
      </c>
      <c r="AA604" s="47">
        <f t="shared" ca="1" si="90"/>
        <v>10.638645833336341</v>
      </c>
      <c r="AB604" s="47">
        <f t="shared" ca="1" si="91"/>
        <v>28</v>
      </c>
      <c r="AC604" s="47">
        <f t="shared" ca="1" si="92"/>
        <v>24</v>
      </c>
      <c r="AD604" s="48">
        <f t="shared" ca="1" si="93"/>
        <v>-32.638645833336341</v>
      </c>
      <c r="AE604" s="42" t="str">
        <f t="shared" si="96"/>
        <v>EJECUTADO</v>
      </c>
    </row>
    <row r="605" spans="1:31" customFormat="1" ht="15" x14ac:dyDescent="0.25">
      <c r="A605" s="110">
        <v>23419078</v>
      </c>
      <c r="B605" s="39" t="e">
        <f>VLOOKUP(A605,[1]BASE!$A:$A,1,0)</f>
        <v>#N/A</v>
      </c>
      <c r="C605" s="39" t="e">
        <f>VLOOKUP(A605,'INGRESO DIARIO'!A:A,1,0)</f>
        <v>#N/A</v>
      </c>
      <c r="D605" s="40" t="s">
        <v>393</v>
      </c>
      <c r="E605" s="1" t="s">
        <v>19</v>
      </c>
      <c r="F605" s="41">
        <v>45769.612592592595</v>
      </c>
      <c r="G605" s="41">
        <v>45902.609965277778</v>
      </c>
      <c r="H605" s="1">
        <v>71692782</v>
      </c>
      <c r="I605" s="1" t="s">
        <v>161</v>
      </c>
      <c r="J605" s="1" t="s">
        <v>319</v>
      </c>
      <c r="K605" s="1" t="s">
        <v>15</v>
      </c>
      <c r="L605" s="1" t="s">
        <v>162</v>
      </c>
      <c r="M605" s="1" t="s">
        <v>16</v>
      </c>
      <c r="N605" s="1" t="str">
        <f>VLOOKUP(A605,[2]Hoja2!A:G,7,0)</f>
        <v>OCCIDENTE</v>
      </c>
      <c r="O605" s="1"/>
      <c r="P605" s="1" t="s">
        <v>66</v>
      </c>
      <c r="Q605" s="43">
        <v>45908</v>
      </c>
      <c r="R605" s="43"/>
      <c r="S605" s="1" t="s">
        <v>753</v>
      </c>
      <c r="T605" s="1" t="s">
        <v>163</v>
      </c>
      <c r="U605" s="1"/>
      <c r="V605" s="1"/>
      <c r="W605" s="46">
        <f t="shared" si="94"/>
        <v>45906.609965277778</v>
      </c>
      <c r="X605" s="47">
        <f t="shared" si="95"/>
        <v>4</v>
      </c>
      <c r="Y605" s="47">
        <f t="shared" ca="1" si="88"/>
        <v>39.390034722222481</v>
      </c>
      <c r="Z605" s="47">
        <f t="shared" ca="1" si="89"/>
        <v>29</v>
      </c>
      <c r="AA605" s="47">
        <f t="shared" ca="1" si="90"/>
        <v>10.390034722222481</v>
      </c>
      <c r="AB605" s="47">
        <f t="shared" ca="1" si="91"/>
        <v>29</v>
      </c>
      <c r="AC605" s="47">
        <f t="shared" ca="1" si="92"/>
        <v>25</v>
      </c>
      <c r="AD605" s="48">
        <f t="shared" ca="1" si="93"/>
        <v>-33.390034722222481</v>
      </c>
      <c r="AE605" s="42" t="str">
        <f t="shared" si="96"/>
        <v>EJECUTADO</v>
      </c>
    </row>
    <row r="606" spans="1:31" customFormat="1" ht="15" x14ac:dyDescent="0.25">
      <c r="A606" s="110">
        <v>23419101</v>
      </c>
      <c r="B606" s="39" t="e">
        <f>VLOOKUP(A606,[1]BASE!$A:$A,1,0)</f>
        <v>#N/A</v>
      </c>
      <c r="C606" s="39" t="e">
        <f>VLOOKUP(A606,'INGRESO DIARIO'!A:A,1,0)</f>
        <v>#N/A</v>
      </c>
      <c r="D606" s="40" t="s">
        <v>394</v>
      </c>
      <c r="E606" s="1" t="s">
        <v>19</v>
      </c>
      <c r="F606" s="41">
        <v>45769.622071759259</v>
      </c>
      <c r="G606" s="41">
        <v>45902.609293981484</v>
      </c>
      <c r="H606" s="1">
        <v>71692782</v>
      </c>
      <c r="I606" s="1" t="s">
        <v>161</v>
      </c>
      <c r="J606" s="1" t="s">
        <v>319</v>
      </c>
      <c r="K606" s="1" t="s">
        <v>15</v>
      </c>
      <c r="L606" s="1" t="s">
        <v>164</v>
      </c>
      <c r="M606" s="1" t="s">
        <v>16</v>
      </c>
      <c r="N606" s="1" t="str">
        <f>VLOOKUP(A606,[2]Hoja2!A:G,7,0)</f>
        <v>OCCIDENTE</v>
      </c>
      <c r="O606" s="1"/>
      <c r="P606" s="1" t="s">
        <v>66</v>
      </c>
      <c r="Q606" s="43">
        <v>45908</v>
      </c>
      <c r="R606" s="43"/>
      <c r="S606" s="1" t="s">
        <v>753</v>
      </c>
      <c r="T606" s="1" t="s">
        <v>165</v>
      </c>
      <c r="U606" s="1"/>
      <c r="V606" s="1"/>
      <c r="W606" s="46">
        <f t="shared" si="94"/>
        <v>45906.609293981484</v>
      </c>
      <c r="X606" s="47">
        <f t="shared" si="95"/>
        <v>4</v>
      </c>
      <c r="Y606" s="47">
        <f t="shared" ca="1" si="88"/>
        <v>39.39070601851563</v>
      </c>
      <c r="Z606" s="47">
        <f t="shared" ca="1" si="89"/>
        <v>29</v>
      </c>
      <c r="AA606" s="47">
        <f t="shared" ca="1" si="90"/>
        <v>10.39070601851563</v>
      </c>
      <c r="AB606" s="47">
        <f t="shared" ca="1" si="91"/>
        <v>29</v>
      </c>
      <c r="AC606" s="47">
        <f t="shared" ca="1" si="92"/>
        <v>25</v>
      </c>
      <c r="AD606" s="48">
        <f t="shared" ca="1" si="93"/>
        <v>-33.39070601851563</v>
      </c>
      <c r="AE606" s="42" t="str">
        <f t="shared" si="96"/>
        <v>EJECUTADO</v>
      </c>
    </row>
    <row r="607" spans="1:31" customFormat="1" ht="15" x14ac:dyDescent="0.25">
      <c r="A607" s="110">
        <v>23529243</v>
      </c>
      <c r="B607" s="39" t="e">
        <f>VLOOKUP(A607,[1]BASE!$A:$A,1,0)</f>
        <v>#N/A</v>
      </c>
      <c r="C607" s="39" t="e">
        <f>VLOOKUP(A607,'INGRESO DIARIO'!A:A,1,0)</f>
        <v>#N/A</v>
      </c>
      <c r="D607" s="40" t="s">
        <v>362</v>
      </c>
      <c r="E607" s="1" t="s">
        <v>19</v>
      </c>
      <c r="F607" s="41">
        <v>45902.63009259259</v>
      </c>
      <c r="G607" s="41">
        <v>45902.630127314813</v>
      </c>
      <c r="H607" s="1">
        <v>1044100234</v>
      </c>
      <c r="I607" s="1" t="s">
        <v>89</v>
      </c>
      <c r="J607" s="1" t="s">
        <v>291</v>
      </c>
      <c r="K607" s="1" t="s">
        <v>15</v>
      </c>
      <c r="L607" s="1" t="s">
        <v>90</v>
      </c>
      <c r="M607" s="1" t="s">
        <v>16</v>
      </c>
      <c r="N607" s="1" t="str">
        <f>VLOOKUP(A607,[2]Hoja2!A:G,7,0)</f>
        <v>ORIENTE</v>
      </c>
      <c r="O607" s="1"/>
      <c r="P607" s="1" t="s">
        <v>754</v>
      </c>
      <c r="Q607" s="43">
        <v>45908</v>
      </c>
      <c r="R607" s="43"/>
      <c r="S607" s="1" t="s">
        <v>753</v>
      </c>
      <c r="T607" s="1" t="s">
        <v>91</v>
      </c>
      <c r="U607" s="1"/>
      <c r="V607" s="1"/>
      <c r="W607" s="46">
        <f t="shared" si="94"/>
        <v>45906.630127314813</v>
      </c>
      <c r="X607" s="47">
        <f t="shared" si="95"/>
        <v>4</v>
      </c>
      <c r="Y607" s="47">
        <f t="shared" ca="1" si="88"/>
        <v>39.369872685187147</v>
      </c>
      <c r="Z607" s="47">
        <f t="shared" ca="1" si="89"/>
        <v>29</v>
      </c>
      <c r="AA607" s="47">
        <f t="shared" ca="1" si="90"/>
        <v>10.369872685187147</v>
      </c>
      <c r="AB607" s="47">
        <f t="shared" ca="1" si="91"/>
        <v>29</v>
      </c>
      <c r="AC607" s="47">
        <f t="shared" ca="1" si="92"/>
        <v>25</v>
      </c>
      <c r="AD607" s="48">
        <f t="shared" ca="1" si="93"/>
        <v>-33.369872685187147</v>
      </c>
      <c r="AE607" s="42" t="str">
        <f t="shared" si="96"/>
        <v>EJECUTADO</v>
      </c>
    </row>
    <row r="608" spans="1:31" customFormat="1" ht="15" x14ac:dyDescent="0.25">
      <c r="A608" s="110">
        <v>23531461</v>
      </c>
      <c r="B608" s="39" t="e">
        <f>VLOOKUP(A608,[1]BASE!$A:$A,1,0)</f>
        <v>#N/A</v>
      </c>
      <c r="C608" s="39" t="e">
        <f>VLOOKUP(A608,'INGRESO DIARIO'!A:A,1,0)</f>
        <v>#N/A</v>
      </c>
      <c r="D608" s="40" t="s">
        <v>397</v>
      </c>
      <c r="E608" s="1" t="s">
        <v>19</v>
      </c>
      <c r="F608" s="41">
        <v>45904.450590277775</v>
      </c>
      <c r="G608" s="41">
        <v>45904.450624999998</v>
      </c>
      <c r="H608" s="1">
        <v>3567466</v>
      </c>
      <c r="I608" s="1" t="s">
        <v>238</v>
      </c>
      <c r="J608" s="1" t="s">
        <v>338</v>
      </c>
      <c r="K608" s="1" t="s">
        <v>15</v>
      </c>
      <c r="L608" s="1" t="s">
        <v>239</v>
      </c>
      <c r="M608" s="1" t="s">
        <v>16</v>
      </c>
      <c r="N608" s="1" t="s">
        <v>20</v>
      </c>
      <c r="O608" s="1"/>
      <c r="P608" s="1" t="s">
        <v>754</v>
      </c>
      <c r="Q608" s="43">
        <v>45908</v>
      </c>
      <c r="R608" s="43"/>
      <c r="S608" s="1" t="s">
        <v>753</v>
      </c>
      <c r="T608" s="1" t="s">
        <v>591</v>
      </c>
      <c r="U608" s="1"/>
      <c r="V608" s="1"/>
      <c r="W608" s="46">
        <f t="shared" si="94"/>
        <v>45908.450624999998</v>
      </c>
      <c r="X608" s="47">
        <f t="shared" si="95"/>
        <v>4</v>
      </c>
      <c r="Y608" s="47">
        <f t="shared" ca="1" si="88"/>
        <v>37.549375000002328</v>
      </c>
      <c r="Z608" s="47">
        <f t="shared" ca="1" si="89"/>
        <v>27</v>
      </c>
      <c r="AA608" s="47">
        <f t="shared" ca="1" si="90"/>
        <v>10.549375000002328</v>
      </c>
      <c r="AB608" s="47">
        <f t="shared" ca="1" si="91"/>
        <v>27</v>
      </c>
      <c r="AC608" s="47">
        <f t="shared" ca="1" si="92"/>
        <v>23</v>
      </c>
      <c r="AD608" s="48">
        <f t="shared" ca="1" si="93"/>
        <v>-31.549375000002328</v>
      </c>
      <c r="AE608" s="42" t="str">
        <f t="shared" si="96"/>
        <v>EJECUTADO</v>
      </c>
    </row>
    <row r="609" spans="1:31" customFormat="1" ht="15" x14ac:dyDescent="0.25">
      <c r="A609" s="110">
        <v>23528978</v>
      </c>
      <c r="B609" s="39" t="e">
        <f>VLOOKUP(A609,[1]BASE!$A:$A,1,0)</f>
        <v>#N/A</v>
      </c>
      <c r="C609" s="39" t="e">
        <f>VLOOKUP(A609,'INGRESO DIARIO'!A:A,1,0)</f>
        <v>#N/A</v>
      </c>
      <c r="D609" s="1" t="s">
        <v>189</v>
      </c>
      <c r="E609" s="1" t="s">
        <v>19</v>
      </c>
      <c r="F609" s="41">
        <v>45902.56759259259</v>
      </c>
      <c r="G609" s="41">
        <v>45902.56763888889</v>
      </c>
      <c r="H609" s="1">
        <v>1017246760</v>
      </c>
      <c r="I609" s="1" t="s">
        <v>190</v>
      </c>
      <c r="J609" s="1" t="s">
        <v>326</v>
      </c>
      <c r="K609" s="1" t="s">
        <v>15</v>
      </c>
      <c r="L609" s="1" t="s">
        <v>191</v>
      </c>
      <c r="M609" s="1" t="s">
        <v>18</v>
      </c>
      <c r="N609" s="1" t="str">
        <f>VLOOKUP(A609,[2]Hoja2!A:G,7,0)</f>
        <v>OCCIDENTE- OLAYA</v>
      </c>
      <c r="O609" s="1"/>
      <c r="P609" s="1"/>
      <c r="Q609" s="43">
        <v>45905</v>
      </c>
      <c r="R609" s="1"/>
      <c r="S609" s="1" t="s">
        <v>23</v>
      </c>
      <c r="T609" s="1" t="s">
        <v>607</v>
      </c>
      <c r="U609" s="1"/>
      <c r="V609" s="1"/>
      <c r="W609" s="46">
        <f t="shared" si="94"/>
        <v>45910.56763888889</v>
      </c>
      <c r="X609" s="47">
        <f t="shared" si="95"/>
        <v>8</v>
      </c>
      <c r="Y609" s="47">
        <f t="shared" ca="1" si="88"/>
        <v>39.432361111110367</v>
      </c>
      <c r="Z609" s="47">
        <f t="shared" ca="1" si="89"/>
        <v>29</v>
      </c>
      <c r="AA609" s="47">
        <f t="shared" ca="1" si="90"/>
        <v>10.432361111110367</v>
      </c>
      <c r="AB609" s="47">
        <f t="shared" ca="1" si="91"/>
        <v>29</v>
      </c>
      <c r="AC609" s="47">
        <f t="shared" ca="1" si="92"/>
        <v>21</v>
      </c>
      <c r="AD609" s="48">
        <f t="shared" ca="1" si="93"/>
        <v>-29.432361111110367</v>
      </c>
      <c r="AE609" s="42" t="str">
        <f t="shared" ca="1" si="96"/>
        <v>VENCIDO</v>
      </c>
    </row>
    <row r="610" spans="1:31" customFormat="1" ht="15" x14ac:dyDescent="0.25">
      <c r="A610" s="110">
        <v>23531488</v>
      </c>
      <c r="B610" s="39" t="e">
        <f>VLOOKUP(A610,[1]BASE!$A:$A,1,0)</f>
        <v>#N/A</v>
      </c>
      <c r="C610" s="39" t="e">
        <f>VLOOKUP(A610,'INGRESO DIARIO'!A:A,1,0)</f>
        <v>#N/A</v>
      </c>
      <c r="D610" s="1" t="s">
        <v>272</v>
      </c>
      <c r="E610" s="1" t="s">
        <v>19</v>
      </c>
      <c r="F610" s="41">
        <v>45904.463680555556</v>
      </c>
      <c r="G610" s="41">
        <v>45904.463726851849</v>
      </c>
      <c r="H610" s="1">
        <v>42786565</v>
      </c>
      <c r="I610" s="1" t="s">
        <v>273</v>
      </c>
      <c r="J610" s="1" t="s">
        <v>352</v>
      </c>
      <c r="K610" s="1" t="s">
        <v>15</v>
      </c>
      <c r="L610" s="1" t="s">
        <v>274</v>
      </c>
      <c r="M610" s="1" t="s">
        <v>18</v>
      </c>
      <c r="N610" s="1" t="s">
        <v>20</v>
      </c>
      <c r="O610" s="1"/>
      <c r="P610" s="1"/>
      <c r="Q610" s="43">
        <v>45905</v>
      </c>
      <c r="R610" s="1"/>
      <c r="S610" s="1" t="s">
        <v>23</v>
      </c>
      <c r="T610" s="1" t="s">
        <v>592</v>
      </c>
      <c r="U610" s="1"/>
      <c r="V610" s="1"/>
      <c r="W610" s="46">
        <f t="shared" si="94"/>
        <v>45912.463726851849</v>
      </c>
      <c r="X610" s="47">
        <f t="shared" si="95"/>
        <v>8</v>
      </c>
      <c r="Y610" s="47">
        <f t="shared" ca="1" si="88"/>
        <v>37.53627314815094</v>
      </c>
      <c r="Z610" s="47">
        <f t="shared" ca="1" si="89"/>
        <v>27</v>
      </c>
      <c r="AA610" s="47">
        <f t="shared" ca="1" si="90"/>
        <v>10.53627314815094</v>
      </c>
      <c r="AB610" s="47">
        <f t="shared" ca="1" si="91"/>
        <v>27</v>
      </c>
      <c r="AC610" s="47">
        <f t="shared" ca="1" si="92"/>
        <v>19</v>
      </c>
      <c r="AD610" s="48">
        <f t="shared" ca="1" si="93"/>
        <v>-27.53627314815094</v>
      </c>
      <c r="AE610" s="42" t="str">
        <f t="shared" ca="1" si="96"/>
        <v>VENCIDO</v>
      </c>
    </row>
    <row r="611" spans="1:31" customFormat="1" ht="15" x14ac:dyDescent="0.25">
      <c r="A611" s="110">
        <v>23531564</v>
      </c>
      <c r="B611" s="39" t="e">
        <f>VLOOKUP(A611,[1]BASE!$A:$A,1,0)</f>
        <v>#N/A</v>
      </c>
      <c r="C611" s="39" t="e">
        <f>VLOOKUP(A611,'INGRESO DIARIO'!A:A,1,0)</f>
        <v>#N/A</v>
      </c>
      <c r="D611" s="1" t="s">
        <v>278</v>
      </c>
      <c r="E611" s="1" t="s">
        <v>413</v>
      </c>
      <c r="F611" s="41">
        <v>45904.514085648145</v>
      </c>
      <c r="G611" s="41">
        <v>45904.514097222222</v>
      </c>
      <c r="H611" s="1">
        <v>39188357</v>
      </c>
      <c r="I611" s="1" t="s">
        <v>279</v>
      </c>
      <c r="J611" s="1" t="s">
        <v>354</v>
      </c>
      <c r="K611" s="1" t="s">
        <v>15</v>
      </c>
      <c r="L611" s="1" t="s">
        <v>280</v>
      </c>
      <c r="M611" s="1" t="s">
        <v>18</v>
      </c>
      <c r="N611" s="1" t="s">
        <v>26</v>
      </c>
      <c r="O611" s="1"/>
      <c r="P611" s="1"/>
      <c r="Q611" s="43">
        <v>45905</v>
      </c>
      <c r="R611" s="1"/>
      <c r="S611" s="1" t="s">
        <v>23</v>
      </c>
      <c r="T611" s="1" t="s">
        <v>614</v>
      </c>
      <c r="U611" s="1"/>
      <c r="V611" s="1"/>
      <c r="W611" s="46">
        <f t="shared" si="94"/>
        <v>45912.514097222222</v>
      </c>
      <c r="X611" s="47">
        <f t="shared" si="95"/>
        <v>8</v>
      </c>
      <c r="Y611" s="47">
        <f t="shared" ca="1" si="88"/>
        <v>37.485902777778392</v>
      </c>
      <c r="Z611" s="47">
        <f t="shared" ca="1" si="89"/>
        <v>27</v>
      </c>
      <c r="AA611" s="47">
        <f t="shared" ca="1" si="90"/>
        <v>10.485902777778392</v>
      </c>
      <c r="AB611" s="47">
        <f t="shared" ca="1" si="91"/>
        <v>27</v>
      </c>
      <c r="AC611" s="47">
        <f t="shared" ca="1" si="92"/>
        <v>19</v>
      </c>
      <c r="AD611" s="48">
        <f t="shared" ca="1" si="93"/>
        <v>-27.485902777778392</v>
      </c>
      <c r="AE611" s="42" t="str">
        <f t="shared" ca="1" si="96"/>
        <v>VENCIDO</v>
      </c>
    </row>
    <row r="612" spans="1:31" customFormat="1" ht="15" x14ac:dyDescent="0.25">
      <c r="A612" s="110">
        <v>23531566</v>
      </c>
      <c r="B612" s="39" t="e">
        <f>VLOOKUP(A612,[1]BASE!$A:$A,1,0)</f>
        <v>#N/A</v>
      </c>
      <c r="C612" s="39" t="e">
        <f>VLOOKUP(A612,'INGRESO DIARIO'!A:A,1,0)</f>
        <v>#N/A</v>
      </c>
      <c r="D612" s="1" t="s">
        <v>281</v>
      </c>
      <c r="E612" s="1" t="s">
        <v>413</v>
      </c>
      <c r="F612" s="41">
        <v>45904.515520833331</v>
      </c>
      <c r="G612" s="41">
        <v>45904.515532407408</v>
      </c>
      <c r="H612" s="1">
        <v>39188357</v>
      </c>
      <c r="I612" s="1" t="s">
        <v>279</v>
      </c>
      <c r="J612" s="1" t="s">
        <v>354</v>
      </c>
      <c r="K612" s="1" t="s">
        <v>15</v>
      </c>
      <c r="L612" s="1" t="s">
        <v>282</v>
      </c>
      <c r="M612" s="1" t="s">
        <v>18</v>
      </c>
      <c r="N612" s="1" t="s">
        <v>26</v>
      </c>
      <c r="O612" s="1"/>
      <c r="P612" s="1"/>
      <c r="Q612" s="43">
        <v>45905</v>
      </c>
      <c r="R612" s="1"/>
      <c r="S612" s="1" t="s">
        <v>23</v>
      </c>
      <c r="T612" s="1" t="s">
        <v>614</v>
      </c>
      <c r="U612" s="1"/>
      <c r="V612" s="1"/>
      <c r="W612" s="46">
        <f t="shared" si="94"/>
        <v>45912.515532407408</v>
      </c>
      <c r="X612" s="47">
        <f t="shared" si="95"/>
        <v>8</v>
      </c>
      <c r="Y612" s="47">
        <f t="shared" ca="1" si="88"/>
        <v>37.484467592592409</v>
      </c>
      <c r="Z612" s="47">
        <f t="shared" ca="1" si="89"/>
        <v>27</v>
      </c>
      <c r="AA612" s="47">
        <f t="shared" ca="1" si="90"/>
        <v>10.484467592592409</v>
      </c>
      <c r="AB612" s="47">
        <f t="shared" ca="1" si="91"/>
        <v>27</v>
      </c>
      <c r="AC612" s="47">
        <f t="shared" ca="1" si="92"/>
        <v>19</v>
      </c>
      <c r="AD612" s="48">
        <f t="shared" ca="1" si="93"/>
        <v>-27.484467592592409</v>
      </c>
      <c r="AE612" s="42" t="str">
        <f t="shared" ca="1" si="96"/>
        <v>VENCIDO</v>
      </c>
    </row>
    <row r="613" spans="1:31" customFormat="1" ht="15" x14ac:dyDescent="0.25">
      <c r="A613" s="110">
        <v>23531397</v>
      </c>
      <c r="B613" s="39" t="e">
        <f>VLOOKUP(A613,[1]BASE!$A:$A,1,0)</f>
        <v>#N/A</v>
      </c>
      <c r="C613" s="39" t="e">
        <f>VLOOKUP(A613,'INGRESO DIARIO'!A:A,1,0)</f>
        <v>#N/A</v>
      </c>
      <c r="D613" s="1" t="s">
        <v>283</v>
      </c>
      <c r="E613" s="1" t="s">
        <v>413</v>
      </c>
      <c r="F613" s="41">
        <v>45904.422615740739</v>
      </c>
      <c r="G613" s="41">
        <v>45904.422627314816</v>
      </c>
      <c r="H613" s="1">
        <v>43460311</v>
      </c>
      <c r="I613" s="1" t="s">
        <v>284</v>
      </c>
      <c r="J613" s="1" t="s">
        <v>355</v>
      </c>
      <c r="K613" s="1" t="s">
        <v>15</v>
      </c>
      <c r="L613" s="1" t="s">
        <v>285</v>
      </c>
      <c r="M613" s="1" t="s">
        <v>18</v>
      </c>
      <c r="N613" s="1" t="s">
        <v>26</v>
      </c>
      <c r="O613" s="1"/>
      <c r="P613" s="1"/>
      <c r="Q613" s="43">
        <v>45905</v>
      </c>
      <c r="R613" s="1"/>
      <c r="S613" s="1" t="s">
        <v>23</v>
      </c>
      <c r="T613" s="1" t="s">
        <v>615</v>
      </c>
      <c r="U613" s="1"/>
      <c r="V613" s="1"/>
      <c r="W613" s="46">
        <f t="shared" si="94"/>
        <v>45912.422627314816</v>
      </c>
      <c r="X613" s="47">
        <f t="shared" si="95"/>
        <v>8</v>
      </c>
      <c r="Y613" s="47">
        <f t="shared" ca="1" si="88"/>
        <v>37.577372685183946</v>
      </c>
      <c r="Z613" s="47">
        <f t="shared" ca="1" si="89"/>
        <v>27</v>
      </c>
      <c r="AA613" s="47">
        <f t="shared" ca="1" si="90"/>
        <v>10.577372685183946</v>
      </c>
      <c r="AB613" s="47">
        <f t="shared" ca="1" si="91"/>
        <v>27</v>
      </c>
      <c r="AC613" s="47">
        <f t="shared" ca="1" si="92"/>
        <v>19</v>
      </c>
      <c r="AD613" s="48">
        <f t="shared" ca="1" si="93"/>
        <v>-27.577372685183946</v>
      </c>
      <c r="AE613" s="42" t="str">
        <f t="shared" ca="1" si="96"/>
        <v>VENCIDO</v>
      </c>
    </row>
    <row r="614" spans="1:31" customFormat="1" ht="15" x14ac:dyDescent="0.25">
      <c r="A614" s="110">
        <v>23530493</v>
      </c>
      <c r="B614" s="39" t="e">
        <f>VLOOKUP(A614,[1]BASE!$A:$A,1,0)</f>
        <v>#N/A</v>
      </c>
      <c r="C614" s="39" t="e">
        <f>VLOOKUP(A614,'INGRESO DIARIO'!A:A,1,0)</f>
        <v>#N/A</v>
      </c>
      <c r="D614" s="40" t="s">
        <v>369</v>
      </c>
      <c r="E614" s="1" t="s">
        <v>19</v>
      </c>
      <c r="F614" s="41">
        <v>45903.577835648146</v>
      </c>
      <c r="G614" s="41">
        <v>45903.5778587963</v>
      </c>
      <c r="H614" s="1">
        <v>70047658</v>
      </c>
      <c r="I614" s="1" t="s">
        <v>109</v>
      </c>
      <c r="J614" s="1" t="s">
        <v>299</v>
      </c>
      <c r="K614" s="1" t="s">
        <v>15</v>
      </c>
      <c r="L614" s="1" t="s">
        <v>110</v>
      </c>
      <c r="M614" s="1" t="s">
        <v>16</v>
      </c>
      <c r="N614" s="1" t="s">
        <v>20</v>
      </c>
      <c r="O614" s="1"/>
      <c r="P614" s="1"/>
      <c r="Q614" s="43">
        <v>45905</v>
      </c>
      <c r="R614" s="1"/>
      <c r="S614" s="1" t="s">
        <v>23</v>
      </c>
      <c r="T614" s="1" t="s">
        <v>590</v>
      </c>
      <c r="U614" s="1"/>
      <c r="V614" s="1"/>
      <c r="W614" s="46">
        <f t="shared" si="94"/>
        <v>45907.5778587963</v>
      </c>
      <c r="X614" s="47">
        <f t="shared" si="95"/>
        <v>4</v>
      </c>
      <c r="Y614" s="47">
        <f t="shared" ca="1" si="88"/>
        <v>38.422141203700448</v>
      </c>
      <c r="Z614" s="47">
        <f t="shared" ca="1" si="89"/>
        <v>28</v>
      </c>
      <c r="AA614" s="47">
        <f t="shared" ca="1" si="90"/>
        <v>10.422141203700448</v>
      </c>
      <c r="AB614" s="47">
        <f t="shared" ca="1" si="91"/>
        <v>28</v>
      </c>
      <c r="AC614" s="47">
        <f t="shared" ca="1" si="92"/>
        <v>24</v>
      </c>
      <c r="AD614" s="48">
        <f t="shared" ca="1" si="93"/>
        <v>-32.422141203700448</v>
      </c>
      <c r="AE614" s="42" t="str">
        <f t="shared" ca="1" si="96"/>
        <v>VENCIDO</v>
      </c>
    </row>
    <row r="615" spans="1:31" customFormat="1" ht="15" x14ac:dyDescent="0.25">
      <c r="A615" s="110">
        <v>23530441</v>
      </c>
      <c r="B615" s="39" t="e">
        <f>VLOOKUP(A615,[1]BASE!$A:$A,1,0)</f>
        <v>#N/A</v>
      </c>
      <c r="C615" s="39" t="e">
        <f>VLOOKUP(A615,'INGRESO DIARIO'!A:A,1,0)</f>
        <v>#N/A</v>
      </c>
      <c r="D615" s="40" t="s">
        <v>385</v>
      </c>
      <c r="E615" s="1" t="s">
        <v>19</v>
      </c>
      <c r="F615" s="41">
        <v>45903.531643518516</v>
      </c>
      <c r="G615" s="41">
        <v>45903.531678240739</v>
      </c>
      <c r="H615" s="1">
        <v>44006085</v>
      </c>
      <c r="I615" s="1" t="s">
        <v>139</v>
      </c>
      <c r="J615" s="1" t="s">
        <v>311</v>
      </c>
      <c r="K615" s="1" t="s">
        <v>15</v>
      </c>
      <c r="L615" s="1" t="s">
        <v>140</v>
      </c>
      <c r="M615" s="1" t="s">
        <v>16</v>
      </c>
      <c r="N615" s="1" t="str">
        <f>VLOOKUP(A615,[2]Hoja2!A:G,7,0)</f>
        <v>OCCIDENTE</v>
      </c>
      <c r="O615" s="1"/>
      <c r="P615" s="1"/>
      <c r="Q615" s="43">
        <v>45905</v>
      </c>
      <c r="R615" s="1"/>
      <c r="S615" s="1" t="s">
        <v>23</v>
      </c>
      <c r="T615" s="1" t="s">
        <v>602</v>
      </c>
      <c r="U615" s="1"/>
      <c r="V615" s="1"/>
      <c r="W615" s="46">
        <f t="shared" si="94"/>
        <v>45907.531678240739</v>
      </c>
      <c r="X615" s="47">
        <f t="shared" si="95"/>
        <v>4</v>
      </c>
      <c r="Y615" s="47">
        <f t="shared" ca="1" si="88"/>
        <v>38.468321759261016</v>
      </c>
      <c r="Z615" s="47">
        <f t="shared" ca="1" si="89"/>
        <v>28</v>
      </c>
      <c r="AA615" s="47">
        <f t="shared" ca="1" si="90"/>
        <v>10.468321759261016</v>
      </c>
      <c r="AB615" s="47">
        <f t="shared" ca="1" si="91"/>
        <v>28</v>
      </c>
      <c r="AC615" s="47">
        <f t="shared" ca="1" si="92"/>
        <v>24</v>
      </c>
      <c r="AD615" s="48">
        <f t="shared" ca="1" si="93"/>
        <v>-32.468321759261016</v>
      </c>
      <c r="AE615" s="42" t="str">
        <f t="shared" ca="1" si="96"/>
        <v>VENCIDO</v>
      </c>
    </row>
    <row r="616" spans="1:31" customFormat="1" ht="15" x14ac:dyDescent="0.25">
      <c r="A616" s="110">
        <v>23530440</v>
      </c>
      <c r="B616" s="39" t="e">
        <f>VLOOKUP(A616,[1]BASE!$A:$A,1,0)</f>
        <v>#N/A</v>
      </c>
      <c r="C616" s="39" t="e">
        <f>VLOOKUP(A616,'INGRESO DIARIO'!A:A,1,0)</f>
        <v>#N/A</v>
      </c>
      <c r="D616" s="40" t="s">
        <v>387</v>
      </c>
      <c r="E616" s="1" t="s">
        <v>19</v>
      </c>
      <c r="F616" s="41">
        <v>45903.528402777774</v>
      </c>
      <c r="G616" s="41">
        <v>45903.528425925928</v>
      </c>
      <c r="H616" s="1">
        <v>43156391</v>
      </c>
      <c r="I616" s="1" t="s">
        <v>144</v>
      </c>
      <c r="J616" s="1" t="s">
        <v>313</v>
      </c>
      <c r="K616" s="1" t="s">
        <v>15</v>
      </c>
      <c r="L616" s="1" t="s">
        <v>145</v>
      </c>
      <c r="M616" s="1" t="s">
        <v>16</v>
      </c>
      <c r="N616" s="1" t="str">
        <f>VLOOKUP(A616,[2]Hoja2!A:G,7,0)</f>
        <v>OCCIDENTE</v>
      </c>
      <c r="O616" s="1"/>
      <c r="P616" s="1"/>
      <c r="Q616" s="43">
        <v>45905</v>
      </c>
      <c r="R616" s="1"/>
      <c r="S616" s="1" t="s">
        <v>23</v>
      </c>
      <c r="T616" s="1" t="s">
        <v>600</v>
      </c>
      <c r="U616" s="1"/>
      <c r="V616" s="1"/>
      <c r="W616" s="46">
        <f t="shared" si="94"/>
        <v>45907.528425925928</v>
      </c>
      <c r="X616" s="47">
        <f t="shared" si="95"/>
        <v>4</v>
      </c>
      <c r="Y616" s="47">
        <f t="shared" ca="1" si="88"/>
        <v>38.471574074072123</v>
      </c>
      <c r="Z616" s="47">
        <f t="shared" ca="1" si="89"/>
        <v>28</v>
      </c>
      <c r="AA616" s="47">
        <f t="shared" ca="1" si="90"/>
        <v>10.471574074072123</v>
      </c>
      <c r="AB616" s="47">
        <f t="shared" ca="1" si="91"/>
        <v>28</v>
      </c>
      <c r="AC616" s="47">
        <f t="shared" ca="1" si="92"/>
        <v>24</v>
      </c>
      <c r="AD616" s="48">
        <f t="shared" ca="1" si="93"/>
        <v>-32.471574074072123</v>
      </c>
      <c r="AE616" s="42" t="str">
        <f t="shared" ca="1" si="96"/>
        <v>VENCIDO</v>
      </c>
    </row>
    <row r="617" spans="1:31" customFormat="1" ht="15" x14ac:dyDescent="0.25">
      <c r="A617" s="110">
        <v>23528583</v>
      </c>
      <c r="B617" s="39" t="e">
        <f>VLOOKUP(A617,[1]BASE!$A:$A,1,0)</f>
        <v>#N/A</v>
      </c>
      <c r="C617" s="39" t="e">
        <f>VLOOKUP(A617,'INGRESO DIARIO'!A:A,1,0)</f>
        <v>#N/A</v>
      </c>
      <c r="D617" s="40" t="s">
        <v>388</v>
      </c>
      <c r="E617" s="1" t="s">
        <v>19</v>
      </c>
      <c r="F617" s="41">
        <v>45902.352731481478</v>
      </c>
      <c r="G617" s="41">
        <v>45902.352777777778</v>
      </c>
      <c r="H617" s="1">
        <v>43455180</v>
      </c>
      <c r="I617" s="1" t="s">
        <v>146</v>
      </c>
      <c r="J617" s="1" t="s">
        <v>314</v>
      </c>
      <c r="K617" s="1" t="s">
        <v>15</v>
      </c>
      <c r="L617" s="1" t="s">
        <v>147</v>
      </c>
      <c r="M617" s="1" t="s">
        <v>16</v>
      </c>
      <c r="N617" s="1" t="str">
        <f>VLOOKUP(A617,[2]Hoja2!A:G,7,0)</f>
        <v>OCCIDENTE</v>
      </c>
      <c r="O617" s="1"/>
      <c r="P617" s="1"/>
      <c r="Q617" s="43">
        <v>45905</v>
      </c>
      <c r="R617" s="1"/>
      <c r="S617" s="1" t="s">
        <v>23</v>
      </c>
      <c r="T617" s="1" t="s">
        <v>600</v>
      </c>
      <c r="U617" s="1"/>
      <c r="V617" s="1"/>
      <c r="W617" s="46">
        <f t="shared" si="94"/>
        <v>45906.352777777778</v>
      </c>
      <c r="X617" s="47">
        <f t="shared" si="95"/>
        <v>4</v>
      </c>
      <c r="Y617" s="47">
        <f t="shared" ca="1" si="88"/>
        <v>39.647222222221899</v>
      </c>
      <c r="Z617" s="47">
        <f t="shared" ca="1" si="89"/>
        <v>29</v>
      </c>
      <c r="AA617" s="47">
        <f t="shared" ca="1" si="90"/>
        <v>10.647222222221899</v>
      </c>
      <c r="AB617" s="47">
        <f t="shared" ca="1" si="91"/>
        <v>29</v>
      </c>
      <c r="AC617" s="47">
        <f t="shared" ca="1" si="92"/>
        <v>25</v>
      </c>
      <c r="AD617" s="48">
        <f t="shared" ca="1" si="93"/>
        <v>-33.647222222221899</v>
      </c>
      <c r="AE617" s="42" t="str">
        <f t="shared" ca="1" si="96"/>
        <v>VENCIDO</v>
      </c>
    </row>
    <row r="618" spans="1:31" customFormat="1" ht="15" x14ac:dyDescent="0.25">
      <c r="A618" s="110">
        <v>23531161</v>
      </c>
      <c r="B618" s="39" t="e">
        <f>VLOOKUP(A618,[1]BASE!$A:$A,1,0)</f>
        <v>#N/A</v>
      </c>
      <c r="C618" s="39" t="e">
        <f>VLOOKUP(A618,'INGRESO DIARIO'!A:A,1,0)</f>
        <v>#N/A</v>
      </c>
      <c r="D618" s="40" t="s">
        <v>398</v>
      </c>
      <c r="E618" s="1" t="s">
        <v>19</v>
      </c>
      <c r="F618" s="41">
        <v>45904.336944444447</v>
      </c>
      <c r="G618" s="41">
        <v>45904.33699074074</v>
      </c>
      <c r="H618" s="1">
        <v>1037649368</v>
      </c>
      <c r="I618" s="1" t="s">
        <v>240</v>
      </c>
      <c r="J618" s="1" t="s">
        <v>339</v>
      </c>
      <c r="K618" s="1" t="s">
        <v>15</v>
      </c>
      <c r="L618" s="1" t="s">
        <v>241</v>
      </c>
      <c r="M618" s="1" t="s">
        <v>16</v>
      </c>
      <c r="N618" s="1" t="s">
        <v>22</v>
      </c>
      <c r="O618" s="1"/>
      <c r="P618" s="1"/>
      <c r="Q618" s="43">
        <v>45905</v>
      </c>
      <c r="R618" s="1"/>
      <c r="S618" s="1" t="s">
        <v>23</v>
      </c>
      <c r="T618" s="1" t="s">
        <v>605</v>
      </c>
      <c r="U618" s="1"/>
      <c r="V618" s="1"/>
      <c r="W618" s="46">
        <f t="shared" si="94"/>
        <v>45908.33699074074</v>
      </c>
      <c r="X618" s="47">
        <f t="shared" si="95"/>
        <v>4</v>
      </c>
      <c r="Y618" s="47">
        <f t="shared" ca="1" si="88"/>
        <v>37.663009259260434</v>
      </c>
      <c r="Z618" s="47">
        <f t="shared" ca="1" si="89"/>
        <v>27</v>
      </c>
      <c r="AA618" s="47">
        <f t="shared" ca="1" si="90"/>
        <v>10.663009259260434</v>
      </c>
      <c r="AB618" s="47">
        <f t="shared" ca="1" si="91"/>
        <v>27</v>
      </c>
      <c r="AC618" s="47">
        <f t="shared" ca="1" si="92"/>
        <v>23</v>
      </c>
      <c r="AD618" s="48">
        <f t="shared" ca="1" si="93"/>
        <v>-31.663009259260434</v>
      </c>
      <c r="AE618" s="42" t="str">
        <f t="shared" ca="1" si="96"/>
        <v>VENCIDO</v>
      </c>
    </row>
    <row r="619" spans="1:31" customFormat="1" ht="15" x14ac:dyDescent="0.25">
      <c r="A619" s="110">
        <v>23531164</v>
      </c>
      <c r="B619" s="39" t="e">
        <f>VLOOKUP(A619,[1]BASE!$A:$A,1,0)</f>
        <v>#N/A</v>
      </c>
      <c r="C619" s="39" t="e">
        <f>VLOOKUP(A619,'INGRESO DIARIO'!A:A,1,0)</f>
        <v>#N/A</v>
      </c>
      <c r="D619" s="40" t="s">
        <v>399</v>
      </c>
      <c r="E619" s="1" t="s">
        <v>19</v>
      </c>
      <c r="F619" s="41">
        <v>45904.340590277781</v>
      </c>
      <c r="G619" s="41">
        <v>45904.340636574074</v>
      </c>
      <c r="H619" s="1">
        <v>1037649368</v>
      </c>
      <c r="I619" s="1" t="s">
        <v>240</v>
      </c>
      <c r="J619" s="1" t="s">
        <v>339</v>
      </c>
      <c r="K619" s="1" t="s">
        <v>15</v>
      </c>
      <c r="L619" s="1" t="s">
        <v>242</v>
      </c>
      <c r="M619" s="1" t="s">
        <v>16</v>
      </c>
      <c r="N619" s="1" t="s">
        <v>243</v>
      </c>
      <c r="O619" s="1"/>
      <c r="P619" s="1"/>
      <c r="Q619" s="43">
        <v>45905</v>
      </c>
      <c r="R619" s="1"/>
      <c r="S619" s="1" t="s">
        <v>23</v>
      </c>
      <c r="T619" s="1" t="s">
        <v>605</v>
      </c>
      <c r="U619" s="1"/>
      <c r="V619" s="1"/>
      <c r="W619" s="46">
        <f t="shared" si="94"/>
        <v>45908.340636574074</v>
      </c>
      <c r="X619" s="47">
        <f t="shared" si="95"/>
        <v>4</v>
      </c>
      <c r="Y619" s="47">
        <f t="shared" ca="1" si="88"/>
        <v>37.659363425926131</v>
      </c>
      <c r="Z619" s="47">
        <f t="shared" ca="1" si="89"/>
        <v>27</v>
      </c>
      <c r="AA619" s="47">
        <f t="shared" ca="1" si="90"/>
        <v>10.659363425926131</v>
      </c>
      <c r="AB619" s="47">
        <f t="shared" ca="1" si="91"/>
        <v>27</v>
      </c>
      <c r="AC619" s="47">
        <f t="shared" ca="1" si="92"/>
        <v>23</v>
      </c>
      <c r="AD619" s="48">
        <f t="shared" ca="1" si="93"/>
        <v>-31.659363425926131</v>
      </c>
      <c r="AE619" s="42" t="str">
        <f t="shared" ca="1" si="96"/>
        <v>VENCIDO</v>
      </c>
    </row>
    <row r="620" spans="1:31" customFormat="1" ht="15" x14ac:dyDescent="0.25">
      <c r="A620" s="110">
        <v>23531589</v>
      </c>
      <c r="B620" s="39" t="e">
        <f>VLOOKUP(A620,[1]BASE!$A:$A,1,0)</f>
        <v>#N/A</v>
      </c>
      <c r="C620" s="39" t="e">
        <f>VLOOKUP(A620,'INGRESO DIARIO'!A:A,1,0)</f>
        <v>#N/A</v>
      </c>
      <c r="D620" s="40" t="s">
        <v>402</v>
      </c>
      <c r="E620" s="1" t="s">
        <v>19</v>
      </c>
      <c r="F620" s="41">
        <v>45904.546886574077</v>
      </c>
      <c r="G620" s="41">
        <v>45904.5469212963</v>
      </c>
      <c r="H620" s="1">
        <v>29329442</v>
      </c>
      <c r="I620" s="1" t="s">
        <v>250</v>
      </c>
      <c r="J620" s="1" t="s">
        <v>343</v>
      </c>
      <c r="K620" s="1" t="s">
        <v>15</v>
      </c>
      <c r="L620" s="1" t="s">
        <v>251</v>
      </c>
      <c r="M620" s="1" t="s">
        <v>16</v>
      </c>
      <c r="N620" s="1" t="s">
        <v>20</v>
      </c>
      <c r="O620" s="1"/>
      <c r="P620" s="1"/>
      <c r="Q620" s="43">
        <v>45905</v>
      </c>
      <c r="R620" s="1"/>
      <c r="S620" s="1" t="s">
        <v>23</v>
      </c>
      <c r="T620" s="1" t="s">
        <v>595</v>
      </c>
      <c r="U620" s="1"/>
      <c r="V620" s="1"/>
      <c r="W620" s="46">
        <f t="shared" si="94"/>
        <v>45908.5469212963</v>
      </c>
      <c r="X620" s="47">
        <f t="shared" si="95"/>
        <v>4</v>
      </c>
      <c r="Y620" s="47">
        <f t="shared" ca="1" si="88"/>
        <v>37.453078703700157</v>
      </c>
      <c r="Z620" s="47">
        <f t="shared" ca="1" si="89"/>
        <v>27</v>
      </c>
      <c r="AA620" s="47">
        <f t="shared" ca="1" si="90"/>
        <v>10.453078703700157</v>
      </c>
      <c r="AB620" s="47">
        <f t="shared" ca="1" si="91"/>
        <v>27</v>
      </c>
      <c r="AC620" s="47">
        <f t="shared" ca="1" si="92"/>
        <v>23</v>
      </c>
      <c r="AD620" s="48">
        <f t="shared" ca="1" si="93"/>
        <v>-31.453078703700157</v>
      </c>
      <c r="AE620" s="42" t="str">
        <f t="shared" ca="1" si="96"/>
        <v>VENCIDO</v>
      </c>
    </row>
    <row r="621" spans="1:31" customFormat="1" ht="15" x14ac:dyDescent="0.25">
      <c r="A621" s="110">
        <v>23531755</v>
      </c>
      <c r="B621" s="39" t="e">
        <f>VLOOKUP(A621,[1]BASE!$A:$A,1,0)</f>
        <v>#N/A</v>
      </c>
      <c r="C621" s="39" t="e">
        <f>VLOOKUP(A621,'INGRESO DIARIO'!A:A,1,0)</f>
        <v>#N/A</v>
      </c>
      <c r="D621" s="1" t="s">
        <v>252</v>
      </c>
      <c r="E621" s="1" t="s">
        <v>409</v>
      </c>
      <c r="F621" s="41">
        <v>45904.634432870371</v>
      </c>
      <c r="G621" s="41">
        <v>45904.634467592594</v>
      </c>
      <c r="H621" s="1">
        <v>43875360</v>
      </c>
      <c r="I621" s="1" t="s">
        <v>253</v>
      </c>
      <c r="J621" s="1" t="s">
        <v>344</v>
      </c>
      <c r="K621" s="1" t="s">
        <v>15</v>
      </c>
      <c r="L621" s="1" t="s">
        <v>254</v>
      </c>
      <c r="M621" s="1" t="s">
        <v>16</v>
      </c>
      <c r="N621" s="1" t="s">
        <v>26</v>
      </c>
      <c r="O621" s="1"/>
      <c r="P621" s="1"/>
      <c r="Q621" s="43">
        <v>45905</v>
      </c>
      <c r="R621" s="1"/>
      <c r="S621" s="1" t="s">
        <v>23</v>
      </c>
      <c r="T621" s="1" t="s">
        <v>613</v>
      </c>
      <c r="U621" s="1"/>
      <c r="V621" s="1"/>
      <c r="W621" s="46">
        <f t="shared" si="94"/>
        <v>45908.634467592594</v>
      </c>
      <c r="X621" s="47">
        <f t="shared" si="95"/>
        <v>4</v>
      </c>
      <c r="Y621" s="47">
        <f t="shared" ca="1" si="88"/>
        <v>37.365532407406135</v>
      </c>
      <c r="Z621" s="47">
        <f t="shared" ca="1" si="89"/>
        <v>27</v>
      </c>
      <c r="AA621" s="47">
        <f t="shared" ca="1" si="90"/>
        <v>10.365532407406135</v>
      </c>
      <c r="AB621" s="47">
        <f t="shared" ca="1" si="91"/>
        <v>27</v>
      </c>
      <c r="AC621" s="47">
        <f t="shared" ca="1" si="92"/>
        <v>23</v>
      </c>
      <c r="AD621" s="48">
        <f t="shared" ca="1" si="93"/>
        <v>-31.365532407406135</v>
      </c>
      <c r="AE621" s="42" t="str">
        <f t="shared" ca="1" si="96"/>
        <v>VENCIDO</v>
      </c>
    </row>
    <row r="622" spans="1:31" customFormat="1" ht="15" x14ac:dyDescent="0.25">
      <c r="A622" s="110">
        <v>23531353</v>
      </c>
      <c r="B622" s="39" t="e">
        <f>VLOOKUP(A622,[1]BASE!$A:$A,1,0)</f>
        <v>#N/A</v>
      </c>
      <c r="C622" s="39" t="e">
        <f>VLOOKUP(A622,'INGRESO DIARIO'!A:A,1,0)</f>
        <v>#N/A</v>
      </c>
      <c r="D622" s="1" t="s">
        <v>257</v>
      </c>
      <c r="E622" s="1" t="s">
        <v>19</v>
      </c>
      <c r="F622" s="41">
        <v>45904.406944444447</v>
      </c>
      <c r="G622" s="41">
        <v>45904.40697916667</v>
      </c>
      <c r="H622" s="1">
        <v>1037668843</v>
      </c>
      <c r="I622" s="1" t="s">
        <v>258</v>
      </c>
      <c r="J622" s="1" t="s">
        <v>346</v>
      </c>
      <c r="K622" s="1" t="s">
        <v>15</v>
      </c>
      <c r="L622" s="1" t="s">
        <v>259</v>
      </c>
      <c r="M622" s="1" t="s">
        <v>16</v>
      </c>
      <c r="N622" s="1" t="s">
        <v>22</v>
      </c>
      <c r="O622" s="1"/>
      <c r="P622" s="1"/>
      <c r="Q622" s="43">
        <v>45905</v>
      </c>
      <c r="R622" s="1"/>
      <c r="S622" s="1" t="s">
        <v>23</v>
      </c>
      <c r="T622" s="1" t="s">
        <v>603</v>
      </c>
      <c r="U622" s="1"/>
      <c r="V622" s="1"/>
      <c r="W622" s="46">
        <f t="shared" si="94"/>
        <v>45908.40697916667</v>
      </c>
      <c r="X622" s="47">
        <f t="shared" si="95"/>
        <v>4</v>
      </c>
      <c r="Y622" s="47">
        <f t="shared" ca="1" si="88"/>
        <v>37.593020833330229</v>
      </c>
      <c r="Z622" s="47">
        <f t="shared" ca="1" si="89"/>
        <v>27</v>
      </c>
      <c r="AA622" s="47">
        <f t="shared" ca="1" si="90"/>
        <v>10.593020833330229</v>
      </c>
      <c r="AB622" s="47">
        <f t="shared" ca="1" si="91"/>
        <v>27</v>
      </c>
      <c r="AC622" s="47">
        <f t="shared" ca="1" si="92"/>
        <v>23</v>
      </c>
      <c r="AD622" s="48">
        <f t="shared" ca="1" si="93"/>
        <v>-31.593020833330229</v>
      </c>
      <c r="AE622" s="42" t="str">
        <f t="shared" ca="1" si="96"/>
        <v>VENCIDO</v>
      </c>
    </row>
    <row r="623" spans="1:31" customFormat="1" ht="15" x14ac:dyDescent="0.25">
      <c r="A623" s="110">
        <v>23531203</v>
      </c>
      <c r="B623" s="39" t="e">
        <f>VLOOKUP(A623,[1]BASE!$A:$A,1,0)</f>
        <v>#N/A</v>
      </c>
      <c r="C623" s="39" t="e">
        <f>VLOOKUP(A623,'INGRESO DIARIO'!A:A,1,0)</f>
        <v>#N/A</v>
      </c>
      <c r="D623" s="40" t="s">
        <v>404</v>
      </c>
      <c r="E623" s="1" t="s">
        <v>19</v>
      </c>
      <c r="F623" s="41">
        <v>45904.367777777778</v>
      </c>
      <c r="G623" s="41">
        <v>45904.367812500001</v>
      </c>
      <c r="H623" s="1">
        <v>43152237</v>
      </c>
      <c r="I623" s="1" t="s">
        <v>260</v>
      </c>
      <c r="J623" s="1" t="s">
        <v>347</v>
      </c>
      <c r="K623" s="1" t="s">
        <v>15</v>
      </c>
      <c r="L623" s="1" t="s">
        <v>261</v>
      </c>
      <c r="M623" s="1" t="s">
        <v>16</v>
      </c>
      <c r="N623" s="1" t="s">
        <v>22</v>
      </c>
      <c r="O623" s="1"/>
      <c r="P623" s="1"/>
      <c r="Q623" s="43">
        <v>45905</v>
      </c>
      <c r="R623" s="1"/>
      <c r="S623" s="1" t="s">
        <v>23</v>
      </c>
      <c r="T623" s="1" t="s">
        <v>601</v>
      </c>
      <c r="U623" s="1"/>
      <c r="V623" s="1"/>
      <c r="W623" s="46">
        <f t="shared" si="94"/>
        <v>45908.367812500001</v>
      </c>
      <c r="X623" s="47">
        <f t="shared" si="95"/>
        <v>4</v>
      </c>
      <c r="Y623" s="47">
        <f t="shared" ca="1" si="88"/>
        <v>37.632187499999418</v>
      </c>
      <c r="Z623" s="47">
        <f t="shared" ca="1" si="89"/>
        <v>27</v>
      </c>
      <c r="AA623" s="47">
        <f t="shared" ca="1" si="90"/>
        <v>10.632187499999418</v>
      </c>
      <c r="AB623" s="47">
        <f t="shared" ca="1" si="91"/>
        <v>27</v>
      </c>
      <c r="AC623" s="47">
        <f t="shared" ca="1" si="92"/>
        <v>23</v>
      </c>
      <c r="AD623" s="48">
        <f t="shared" ca="1" si="93"/>
        <v>-31.632187499999418</v>
      </c>
      <c r="AE623" s="42" t="str">
        <f t="shared" ca="1" si="96"/>
        <v>VENCIDO</v>
      </c>
    </row>
    <row r="624" spans="1:31" customFormat="1" ht="15" x14ac:dyDescent="0.25">
      <c r="A624" s="110">
        <v>23531496</v>
      </c>
      <c r="B624" s="39" t="e">
        <f>VLOOKUP(A624,[1]BASE!$A:$A,1,0)</f>
        <v>#N/A</v>
      </c>
      <c r="C624" s="39" t="e">
        <f>VLOOKUP(A624,'INGRESO DIARIO'!A:A,1,0)</f>
        <v>#N/A</v>
      </c>
      <c r="D624" s="40" t="s">
        <v>408</v>
      </c>
      <c r="E624" s="1" t="s">
        <v>19</v>
      </c>
      <c r="F624" s="41">
        <v>45904.470810185187</v>
      </c>
      <c r="G624" s="41">
        <v>45904.47084490741</v>
      </c>
      <c r="H624" s="1">
        <v>43911444</v>
      </c>
      <c r="I624" s="1" t="s">
        <v>270</v>
      </c>
      <c r="J624" s="1" t="s">
        <v>351</v>
      </c>
      <c r="K624" s="1" t="s">
        <v>15</v>
      </c>
      <c r="L624" s="1" t="s">
        <v>271</v>
      </c>
      <c r="M624" s="1" t="s">
        <v>16</v>
      </c>
      <c r="N624" s="1" t="s">
        <v>22</v>
      </c>
      <c r="O624" s="1"/>
      <c r="P624" s="1"/>
      <c r="Q624" s="43">
        <v>45905</v>
      </c>
      <c r="R624" s="1"/>
      <c r="S624" s="1" t="s">
        <v>23</v>
      </c>
      <c r="T624" s="1" t="s">
        <v>598</v>
      </c>
      <c r="U624" s="1"/>
      <c r="V624" s="1"/>
      <c r="W624" s="46">
        <f t="shared" si="94"/>
        <v>45908.47084490741</v>
      </c>
      <c r="X624" s="47">
        <f t="shared" si="95"/>
        <v>4</v>
      </c>
      <c r="Y624" s="47">
        <f t="shared" ca="1" si="88"/>
        <v>37.529155092590372</v>
      </c>
      <c r="Z624" s="47">
        <f t="shared" ca="1" si="89"/>
        <v>27</v>
      </c>
      <c r="AA624" s="47">
        <f t="shared" ca="1" si="90"/>
        <v>10.529155092590372</v>
      </c>
      <c r="AB624" s="47">
        <f t="shared" ca="1" si="91"/>
        <v>27</v>
      </c>
      <c r="AC624" s="47">
        <f t="shared" ca="1" si="92"/>
        <v>23</v>
      </c>
      <c r="AD624" s="48">
        <f t="shared" ca="1" si="93"/>
        <v>-31.529155092590372</v>
      </c>
      <c r="AE624" s="42" t="str">
        <f t="shared" ca="1" si="96"/>
        <v>VENCIDO</v>
      </c>
    </row>
    <row r="625" spans="1:31" customFormat="1" ht="15" x14ac:dyDescent="0.25">
      <c r="A625" s="110">
        <v>23529871</v>
      </c>
      <c r="B625" s="39" t="e">
        <f>VLOOKUP(A625,[1]BASE!$A:$A,1,0)</f>
        <v>#N/A</v>
      </c>
      <c r="C625" s="39" t="e">
        <f>VLOOKUP(A625,'INGRESO DIARIO'!A:A,1,0)</f>
        <v>#N/A</v>
      </c>
      <c r="D625" s="1" t="s">
        <v>170</v>
      </c>
      <c r="E625" s="1" t="s">
        <v>19</v>
      </c>
      <c r="F625" s="41">
        <v>45903.342152777775</v>
      </c>
      <c r="G625" s="41">
        <v>45903.342187499999</v>
      </c>
      <c r="H625" s="1">
        <v>71651097</v>
      </c>
      <c r="I625" s="1" t="s">
        <v>171</v>
      </c>
      <c r="J625" s="1" t="s">
        <v>321</v>
      </c>
      <c r="K625" s="1" t="s">
        <v>15</v>
      </c>
      <c r="L625" s="1" t="s">
        <v>172</v>
      </c>
      <c r="M625" s="1" t="s">
        <v>18</v>
      </c>
      <c r="N625" s="1" t="s">
        <v>22</v>
      </c>
      <c r="O625" s="1"/>
      <c r="P625" s="1"/>
      <c r="Q625" s="43">
        <v>45904</v>
      </c>
      <c r="R625" s="43"/>
      <c r="S625" s="1" t="s">
        <v>23</v>
      </c>
      <c r="T625" s="1" t="s">
        <v>173</v>
      </c>
      <c r="U625" s="1"/>
      <c r="V625" s="1"/>
      <c r="W625" s="46">
        <f t="shared" si="94"/>
        <v>45911.342187499999</v>
      </c>
      <c r="X625" s="47">
        <f t="shared" si="95"/>
        <v>8</v>
      </c>
      <c r="Y625" s="47">
        <f t="shared" ca="1" si="88"/>
        <v>38.657812500001455</v>
      </c>
      <c r="Z625" s="47">
        <f t="shared" ca="1" si="89"/>
        <v>28</v>
      </c>
      <c r="AA625" s="47">
        <f t="shared" ca="1" si="90"/>
        <v>10.657812500001455</v>
      </c>
      <c r="AB625" s="47">
        <f t="shared" ca="1" si="91"/>
        <v>28</v>
      </c>
      <c r="AC625" s="47">
        <f t="shared" ca="1" si="92"/>
        <v>20</v>
      </c>
      <c r="AD625" s="48">
        <f t="shared" ca="1" si="93"/>
        <v>-28.657812500001455</v>
      </c>
      <c r="AE625" s="42" t="str">
        <f t="shared" ca="1" si="96"/>
        <v>VENCIDO</v>
      </c>
    </row>
    <row r="626" spans="1:31" customFormat="1" ht="15" x14ac:dyDescent="0.25">
      <c r="A626" s="110">
        <v>23529336</v>
      </c>
      <c r="B626" s="39" t="e">
        <f>VLOOKUP(A626,[1]BASE!$A:$A,1,0)</f>
        <v>#N/A</v>
      </c>
      <c r="C626" s="39" t="e">
        <f>VLOOKUP(A626,'INGRESO DIARIO'!A:A,1,0)</f>
        <v>#N/A</v>
      </c>
      <c r="D626" s="1" t="s">
        <v>192</v>
      </c>
      <c r="E626" s="1" t="s">
        <v>19</v>
      </c>
      <c r="F626" s="41">
        <v>45902.663773148146</v>
      </c>
      <c r="G626" s="41">
        <v>45902.663807870369</v>
      </c>
      <c r="H626" s="1">
        <v>1216717178</v>
      </c>
      <c r="I626" s="1" t="s">
        <v>193</v>
      </c>
      <c r="J626" s="1" t="s">
        <v>327</v>
      </c>
      <c r="K626" s="1" t="s">
        <v>15</v>
      </c>
      <c r="L626" s="1" t="s">
        <v>194</v>
      </c>
      <c r="M626" s="1" t="s">
        <v>18</v>
      </c>
      <c r="N626" s="1" t="s">
        <v>22</v>
      </c>
      <c r="O626" s="1"/>
      <c r="P626" s="1"/>
      <c r="Q626" s="43">
        <v>45904</v>
      </c>
      <c r="R626" s="43"/>
      <c r="S626" s="1" t="s">
        <v>23</v>
      </c>
      <c r="T626" s="1" t="s">
        <v>195</v>
      </c>
      <c r="U626" s="1"/>
      <c r="V626" s="1"/>
      <c r="W626" s="46">
        <f t="shared" si="94"/>
        <v>45910.663807870369</v>
      </c>
      <c r="X626" s="47">
        <f t="shared" si="95"/>
        <v>8</v>
      </c>
      <c r="Y626" s="47">
        <f t="shared" ca="1" si="88"/>
        <v>39.336192129630945</v>
      </c>
      <c r="Z626" s="47">
        <f t="shared" ca="1" si="89"/>
        <v>29</v>
      </c>
      <c r="AA626" s="47">
        <f t="shared" ca="1" si="90"/>
        <v>10.336192129630945</v>
      </c>
      <c r="AB626" s="47">
        <f t="shared" ca="1" si="91"/>
        <v>29</v>
      </c>
      <c r="AC626" s="47">
        <f t="shared" ca="1" si="92"/>
        <v>21</v>
      </c>
      <c r="AD626" s="48">
        <f t="shared" ca="1" si="93"/>
        <v>-29.336192129630945</v>
      </c>
      <c r="AE626" s="42" t="str">
        <f t="shared" ca="1" si="96"/>
        <v>VENCIDO</v>
      </c>
    </row>
    <row r="627" spans="1:31" customFormat="1" ht="15" x14ac:dyDescent="0.25">
      <c r="A627" s="110">
        <v>23494535</v>
      </c>
      <c r="B627" s="39" t="e">
        <f>VLOOKUP(A627,[1]BASE!$A:$A,1,0)</f>
        <v>#N/A</v>
      </c>
      <c r="C627" s="39" t="e">
        <f>VLOOKUP(A627,'INGRESO DIARIO'!A:A,1,0)</f>
        <v>#N/A</v>
      </c>
      <c r="D627" s="1" t="s">
        <v>196</v>
      </c>
      <c r="E627" s="1" t="s">
        <v>19</v>
      </c>
      <c r="F627" s="41">
        <v>45860.735868055555</v>
      </c>
      <c r="G627" s="41">
        <v>45902.505914351852</v>
      </c>
      <c r="H627" s="1">
        <v>1128480122</v>
      </c>
      <c r="I627" s="1" t="s">
        <v>197</v>
      </c>
      <c r="J627" s="1" t="s">
        <v>328</v>
      </c>
      <c r="K627" s="1" t="s">
        <v>15</v>
      </c>
      <c r="L627" s="1" t="s">
        <v>198</v>
      </c>
      <c r="M627" s="1" t="s">
        <v>18</v>
      </c>
      <c r="N627" s="1" t="s">
        <v>22</v>
      </c>
      <c r="O627" s="1"/>
      <c r="P627" s="1"/>
      <c r="Q627" s="43">
        <v>45904</v>
      </c>
      <c r="R627" s="43"/>
      <c r="S627" s="1" t="s">
        <v>23</v>
      </c>
      <c r="T627" s="1" t="s">
        <v>199</v>
      </c>
      <c r="U627" s="1"/>
      <c r="V627" s="1"/>
      <c r="W627" s="46">
        <f t="shared" si="94"/>
        <v>45910.505914351852</v>
      </c>
      <c r="X627" s="47">
        <f t="shared" si="95"/>
        <v>8</v>
      </c>
      <c r="Y627" s="47">
        <f t="shared" ca="1" si="88"/>
        <v>39.49408564814803</v>
      </c>
      <c r="Z627" s="47">
        <f t="shared" ca="1" si="89"/>
        <v>29</v>
      </c>
      <c r="AA627" s="47">
        <f t="shared" ca="1" si="90"/>
        <v>10.49408564814803</v>
      </c>
      <c r="AB627" s="47">
        <f t="shared" ca="1" si="91"/>
        <v>29</v>
      </c>
      <c r="AC627" s="47">
        <f t="shared" ca="1" si="92"/>
        <v>21</v>
      </c>
      <c r="AD627" s="48">
        <f t="shared" ca="1" si="93"/>
        <v>-29.49408564814803</v>
      </c>
      <c r="AE627" s="42" t="str">
        <f t="shared" ca="1" si="96"/>
        <v>VENCIDO</v>
      </c>
    </row>
    <row r="628" spans="1:31" customFormat="1" ht="15" x14ac:dyDescent="0.25">
      <c r="A628" s="110">
        <v>23528554</v>
      </c>
      <c r="B628" s="39" t="e">
        <f>VLOOKUP(A628,[1]BASE!$A:$A,1,0)</f>
        <v>#N/A</v>
      </c>
      <c r="C628" s="39" t="e">
        <f>VLOOKUP(A628,'INGRESO DIARIO'!A:A,1,0)</f>
        <v>#N/A</v>
      </c>
      <c r="D628" s="1" t="s">
        <v>225</v>
      </c>
      <c r="E628" s="1" t="s">
        <v>409</v>
      </c>
      <c r="F628" s="41">
        <v>45902.326562499999</v>
      </c>
      <c r="G628" s="41">
        <v>45902.326574074075</v>
      </c>
      <c r="H628" s="1">
        <v>98532026</v>
      </c>
      <c r="I628" s="1" t="s">
        <v>226</v>
      </c>
      <c r="J628" s="1" t="s">
        <v>335</v>
      </c>
      <c r="K628" s="1" t="s">
        <v>15</v>
      </c>
      <c r="L628" s="1" t="s">
        <v>227</v>
      </c>
      <c r="M628" s="1" t="s">
        <v>18</v>
      </c>
      <c r="N628" s="1" t="str">
        <f>VLOOKUP(A628,[2]Hoja2!A:G,7,0)</f>
        <v>SUR ITAGUI AGIZAL</v>
      </c>
      <c r="O628" s="1"/>
      <c r="P628" s="1"/>
      <c r="Q628" s="43">
        <v>45904</v>
      </c>
      <c r="R628" s="43"/>
      <c r="S628" s="1" t="s">
        <v>23</v>
      </c>
      <c r="T628" s="1" t="s">
        <v>228</v>
      </c>
      <c r="U628" s="1"/>
      <c r="V628" s="1"/>
      <c r="W628" s="46">
        <f t="shared" si="94"/>
        <v>45910.326574074075</v>
      </c>
      <c r="X628" s="47">
        <f t="shared" si="95"/>
        <v>8</v>
      </c>
      <c r="Y628" s="47">
        <f t="shared" ca="1" si="88"/>
        <v>39.673425925924676</v>
      </c>
      <c r="Z628" s="47">
        <f t="shared" ca="1" si="89"/>
        <v>29</v>
      </c>
      <c r="AA628" s="47">
        <f t="shared" ca="1" si="90"/>
        <v>10.673425925924676</v>
      </c>
      <c r="AB628" s="47">
        <f t="shared" ca="1" si="91"/>
        <v>29</v>
      </c>
      <c r="AC628" s="47">
        <f t="shared" ca="1" si="92"/>
        <v>21</v>
      </c>
      <c r="AD628" s="48">
        <f t="shared" ca="1" si="93"/>
        <v>-29.673425925924676</v>
      </c>
      <c r="AE628" s="42" t="str">
        <f t="shared" ca="1" si="96"/>
        <v>VENCIDO</v>
      </c>
    </row>
    <row r="629" spans="1:31" customFormat="1" ht="15" x14ac:dyDescent="0.25">
      <c r="A629" s="110">
        <v>23528561</v>
      </c>
      <c r="B629" s="39" t="e">
        <f>VLOOKUP(A629,[1]BASE!$A:$A,1,0)</f>
        <v>#N/A</v>
      </c>
      <c r="C629" s="39" t="e">
        <f>VLOOKUP(A629,'INGRESO DIARIO'!A:A,1,0)</f>
        <v>#N/A</v>
      </c>
      <c r="D629" s="1" t="s">
        <v>229</v>
      </c>
      <c r="E629" s="1" t="s">
        <v>409</v>
      </c>
      <c r="F629" s="41">
        <v>45902.333032407405</v>
      </c>
      <c r="G629" s="41">
        <v>45902.333043981482</v>
      </c>
      <c r="H629" s="1">
        <v>98532026</v>
      </c>
      <c r="I629" s="1" t="s">
        <v>226</v>
      </c>
      <c r="J629" s="1" t="s">
        <v>335</v>
      </c>
      <c r="K629" s="1" t="s">
        <v>15</v>
      </c>
      <c r="L629" s="1" t="s">
        <v>230</v>
      </c>
      <c r="M629" s="1" t="s">
        <v>18</v>
      </c>
      <c r="N629" s="1" t="str">
        <f>VLOOKUP(A629,[2]Hoja2!A:G,7,0)</f>
        <v>SUR ITAGUI AGIZAL</v>
      </c>
      <c r="O629" s="1"/>
      <c r="P629" s="1"/>
      <c r="Q629" s="43">
        <v>45904</v>
      </c>
      <c r="R629" s="43"/>
      <c r="S629" s="1" t="s">
        <v>23</v>
      </c>
      <c r="T629" s="1" t="s">
        <v>228</v>
      </c>
      <c r="U629" s="1"/>
      <c r="V629" s="1"/>
      <c r="W629" s="46">
        <f t="shared" si="94"/>
        <v>45910.333043981482</v>
      </c>
      <c r="X629" s="47">
        <f t="shared" si="95"/>
        <v>8</v>
      </c>
      <c r="Y629" s="47">
        <f t="shared" ca="1" si="88"/>
        <v>39.666956018518249</v>
      </c>
      <c r="Z629" s="47">
        <f t="shared" ca="1" si="89"/>
        <v>29</v>
      </c>
      <c r="AA629" s="47">
        <f t="shared" ca="1" si="90"/>
        <v>10.666956018518249</v>
      </c>
      <c r="AB629" s="47">
        <f t="shared" ca="1" si="91"/>
        <v>29</v>
      </c>
      <c r="AC629" s="47">
        <f t="shared" ca="1" si="92"/>
        <v>21</v>
      </c>
      <c r="AD629" s="48">
        <f t="shared" ca="1" si="93"/>
        <v>-29.666956018518249</v>
      </c>
      <c r="AE629" s="42" t="str">
        <f t="shared" ca="1" si="96"/>
        <v>VENCIDO</v>
      </c>
    </row>
    <row r="630" spans="1:31" customFormat="1" ht="15" x14ac:dyDescent="0.25">
      <c r="A630" s="110">
        <v>23528875</v>
      </c>
      <c r="B630" s="39" t="e">
        <f>VLOOKUP(A630,[1]BASE!$A:$A,1,0)</f>
        <v>#N/A</v>
      </c>
      <c r="C630" s="39" t="e">
        <f>VLOOKUP(A630,'INGRESO DIARIO'!A:A,1,0)</f>
        <v>#N/A</v>
      </c>
      <c r="D630" s="40" t="s">
        <v>357</v>
      </c>
      <c r="E630" s="1" t="s">
        <v>19</v>
      </c>
      <c r="F630" s="41">
        <v>45902.479629629626</v>
      </c>
      <c r="G630" s="41">
        <v>45902.479675925926</v>
      </c>
      <c r="H630" s="1">
        <v>43544443</v>
      </c>
      <c r="I630" s="1" t="s">
        <v>79</v>
      </c>
      <c r="J630" s="1" t="s">
        <v>288</v>
      </c>
      <c r="K630" s="1" t="s">
        <v>15</v>
      </c>
      <c r="L630" s="1" t="s">
        <v>80</v>
      </c>
      <c r="M630" s="1" t="s">
        <v>16</v>
      </c>
      <c r="N630" s="1" t="str">
        <f>VLOOKUP(A630,[2]Hoja2!A:G,7,0)</f>
        <v>OCCIDENTE</v>
      </c>
      <c r="O630" s="1"/>
      <c r="P630" s="1"/>
      <c r="Q630" s="43">
        <v>45904</v>
      </c>
      <c r="R630" s="43"/>
      <c r="S630" s="1" t="s">
        <v>23</v>
      </c>
      <c r="T630" s="1" t="s">
        <v>81</v>
      </c>
      <c r="U630" s="1"/>
      <c r="V630" s="1"/>
      <c r="W630" s="46">
        <f t="shared" si="94"/>
        <v>45906.479675925926</v>
      </c>
      <c r="X630" s="47">
        <f t="shared" si="95"/>
        <v>4</v>
      </c>
      <c r="Y630" s="47">
        <f t="shared" ca="1" si="88"/>
        <v>39.520324074073869</v>
      </c>
      <c r="Z630" s="47">
        <f t="shared" ca="1" si="89"/>
        <v>29</v>
      </c>
      <c r="AA630" s="47">
        <f t="shared" ca="1" si="90"/>
        <v>10.520324074073869</v>
      </c>
      <c r="AB630" s="47">
        <f t="shared" ca="1" si="91"/>
        <v>29</v>
      </c>
      <c r="AC630" s="47">
        <f t="shared" ca="1" si="92"/>
        <v>25</v>
      </c>
      <c r="AD630" s="48">
        <f t="shared" ca="1" si="93"/>
        <v>-33.520324074073869</v>
      </c>
      <c r="AE630" s="42" t="str">
        <f t="shared" ca="1" si="96"/>
        <v>VENCIDO</v>
      </c>
    </row>
    <row r="631" spans="1:31" customFormat="1" ht="15" x14ac:dyDescent="0.25">
      <c r="A631" s="110">
        <v>23285621</v>
      </c>
      <c r="B631" s="39" t="e">
        <f>VLOOKUP(A631,[1]BASE!$A:$A,1,0)</f>
        <v>#N/A</v>
      </c>
      <c r="C631" s="39" t="e">
        <f>VLOOKUP(A631,'INGRESO DIARIO'!A:A,1,0)</f>
        <v>#N/A</v>
      </c>
      <c r="D631" s="40" t="s">
        <v>361</v>
      </c>
      <c r="E631" s="1" t="s">
        <v>19</v>
      </c>
      <c r="F631" s="41">
        <v>45618.749745370369</v>
      </c>
      <c r="G631" s="41">
        <v>45902.513680555552</v>
      </c>
      <c r="H631" s="1">
        <v>71267285</v>
      </c>
      <c r="I631" s="1" t="s">
        <v>87</v>
      </c>
      <c r="J631" s="1" t="s">
        <v>290</v>
      </c>
      <c r="K631" s="1" t="s">
        <v>15</v>
      </c>
      <c r="L631" s="1" t="s">
        <v>17</v>
      </c>
      <c r="M631" s="1" t="s">
        <v>16</v>
      </c>
      <c r="N631" s="1" t="str">
        <f>VLOOKUP(A631,[2]Hoja2!A:G,7,0)</f>
        <v>ORIENTE</v>
      </c>
      <c r="O631" s="1"/>
      <c r="P631" s="1"/>
      <c r="Q631" s="43">
        <v>45904</v>
      </c>
      <c r="R631" s="43"/>
      <c r="S631" s="1" t="s">
        <v>23</v>
      </c>
      <c r="T631" s="1" t="s">
        <v>88</v>
      </c>
      <c r="U631" s="1"/>
      <c r="V631" s="1"/>
      <c r="W631" s="46">
        <f t="shared" si="94"/>
        <v>45906.513680555552</v>
      </c>
      <c r="X631" s="47">
        <f t="shared" si="95"/>
        <v>4</v>
      </c>
      <c r="Y631" s="47">
        <f t="shared" ca="1" si="88"/>
        <v>39.486319444447872</v>
      </c>
      <c r="Z631" s="47">
        <f t="shared" ca="1" si="89"/>
        <v>29</v>
      </c>
      <c r="AA631" s="47">
        <f t="shared" ca="1" si="90"/>
        <v>10.486319444447872</v>
      </c>
      <c r="AB631" s="47">
        <f t="shared" ca="1" si="91"/>
        <v>29</v>
      </c>
      <c r="AC631" s="47">
        <f t="shared" ca="1" si="92"/>
        <v>25</v>
      </c>
      <c r="AD631" s="48">
        <f t="shared" ca="1" si="93"/>
        <v>-33.486319444447872</v>
      </c>
      <c r="AE631" s="42" t="str">
        <f t="shared" ca="1" si="96"/>
        <v>VENCIDO</v>
      </c>
    </row>
    <row r="632" spans="1:31" customFormat="1" ht="15" x14ac:dyDescent="0.25">
      <c r="A632" s="110">
        <v>23530099</v>
      </c>
      <c r="B632" s="39" t="e">
        <f>VLOOKUP(A632,[1]BASE!$A:$A,1,0)</f>
        <v>#N/A</v>
      </c>
      <c r="C632" s="39" t="e">
        <f>VLOOKUP(A632,'INGRESO DIARIO'!A:A,1,0)</f>
        <v>#N/A</v>
      </c>
      <c r="D632" s="40" t="s">
        <v>364</v>
      </c>
      <c r="E632" s="1" t="s">
        <v>19</v>
      </c>
      <c r="F632" s="41">
        <v>45903.41300925926</v>
      </c>
      <c r="G632" s="41">
        <v>45903.413043981483</v>
      </c>
      <c r="H632" s="1">
        <v>70301537</v>
      </c>
      <c r="I632" s="1" t="s">
        <v>95</v>
      </c>
      <c r="J632" s="1" t="s">
        <v>293</v>
      </c>
      <c r="K632" s="1" t="s">
        <v>15</v>
      </c>
      <c r="L632" s="1" t="s">
        <v>96</v>
      </c>
      <c r="M632" s="1" t="s">
        <v>16</v>
      </c>
      <c r="N632" s="1" t="str">
        <f>VLOOKUP(A632,[2]Hoja2!A:G,7,0)</f>
        <v>OCCIDENTE</v>
      </c>
      <c r="O632" s="1"/>
      <c r="P632" s="1"/>
      <c r="Q632" s="43">
        <v>45904</v>
      </c>
      <c r="R632" s="43"/>
      <c r="S632" s="1" t="s">
        <v>23</v>
      </c>
      <c r="T632" s="1" t="s">
        <v>97</v>
      </c>
      <c r="U632" s="1"/>
      <c r="V632" s="1"/>
      <c r="W632" s="46">
        <f t="shared" si="94"/>
        <v>45907.413043981483</v>
      </c>
      <c r="X632" s="47">
        <f t="shared" si="95"/>
        <v>4</v>
      </c>
      <c r="Y632" s="47">
        <f t="shared" ca="1" si="88"/>
        <v>38.586956018516503</v>
      </c>
      <c r="Z632" s="47">
        <f t="shared" ca="1" si="89"/>
        <v>28</v>
      </c>
      <c r="AA632" s="47">
        <f t="shared" ca="1" si="90"/>
        <v>10.586956018516503</v>
      </c>
      <c r="AB632" s="47">
        <f t="shared" ca="1" si="91"/>
        <v>28</v>
      </c>
      <c r="AC632" s="47">
        <f t="shared" ca="1" si="92"/>
        <v>24</v>
      </c>
      <c r="AD632" s="48">
        <f t="shared" ca="1" si="93"/>
        <v>-32.586956018516503</v>
      </c>
      <c r="AE632" s="42" t="str">
        <f t="shared" ca="1" si="96"/>
        <v>VENCIDO</v>
      </c>
    </row>
    <row r="633" spans="1:31" customFormat="1" ht="15" x14ac:dyDescent="0.25">
      <c r="A633" s="110">
        <v>23528921</v>
      </c>
      <c r="B633" s="39" t="e">
        <f>VLOOKUP(A633,[1]BASE!$A:$A,1,0)</f>
        <v>#N/A</v>
      </c>
      <c r="C633" s="39" t="e">
        <f>VLOOKUP(A633,'INGRESO DIARIO'!A:A,1,0)</f>
        <v>#N/A</v>
      </c>
      <c r="D633" s="40" t="s">
        <v>372</v>
      </c>
      <c r="E633" s="1" t="s">
        <v>19</v>
      </c>
      <c r="F633" s="41">
        <v>45902.505069444444</v>
      </c>
      <c r="G633" s="41">
        <v>45902.505104166667</v>
      </c>
      <c r="H633" s="1">
        <v>32473616</v>
      </c>
      <c r="I633" s="1" t="s">
        <v>114</v>
      </c>
      <c r="J633" s="1" t="s">
        <v>302</v>
      </c>
      <c r="K633" s="1" t="s">
        <v>15</v>
      </c>
      <c r="L633" s="1" t="s">
        <v>115</v>
      </c>
      <c r="M633" s="1" t="s">
        <v>16</v>
      </c>
      <c r="N633" s="1" t="str">
        <f>VLOOKUP(A633,[2]Hoja2!A:G,7,0)</f>
        <v>ORIENTE</v>
      </c>
      <c r="O633" s="1"/>
      <c r="P633" s="1"/>
      <c r="Q633" s="43">
        <v>45904</v>
      </c>
      <c r="R633" s="43"/>
      <c r="S633" s="1" t="s">
        <v>23</v>
      </c>
      <c r="T633" s="1" t="s">
        <v>116</v>
      </c>
      <c r="U633" s="1"/>
      <c r="V633" s="1"/>
      <c r="W633" s="46">
        <f t="shared" si="94"/>
        <v>45906.505104166667</v>
      </c>
      <c r="X633" s="47">
        <f t="shared" si="95"/>
        <v>4</v>
      </c>
      <c r="Y633" s="47">
        <f t="shared" ca="1" si="88"/>
        <v>39.49489583333343</v>
      </c>
      <c r="Z633" s="47">
        <f t="shared" ca="1" si="89"/>
        <v>29</v>
      </c>
      <c r="AA633" s="47">
        <f t="shared" ca="1" si="90"/>
        <v>10.49489583333343</v>
      </c>
      <c r="AB633" s="47">
        <f t="shared" ca="1" si="91"/>
        <v>29</v>
      </c>
      <c r="AC633" s="47">
        <f t="shared" ca="1" si="92"/>
        <v>25</v>
      </c>
      <c r="AD633" s="48">
        <f t="shared" ca="1" si="93"/>
        <v>-33.49489583333343</v>
      </c>
      <c r="AE633" s="42" t="str">
        <f t="shared" ca="1" si="96"/>
        <v>VENCIDO</v>
      </c>
    </row>
    <row r="634" spans="1:31" customFormat="1" ht="15" x14ac:dyDescent="0.25">
      <c r="A634" s="110">
        <v>23528924</v>
      </c>
      <c r="B634" s="39" t="e">
        <f>VLOOKUP(A634,[1]BASE!$A:$A,1,0)</f>
        <v>#N/A</v>
      </c>
      <c r="C634" s="39" t="e">
        <f>VLOOKUP(A634,'INGRESO DIARIO'!A:A,1,0)</f>
        <v>#N/A</v>
      </c>
      <c r="D634" s="40" t="s">
        <v>373</v>
      </c>
      <c r="E634" s="1" t="s">
        <v>19</v>
      </c>
      <c r="F634" s="41">
        <v>45902.507800925923</v>
      </c>
      <c r="G634" s="41">
        <v>45902.507835648146</v>
      </c>
      <c r="H634" s="1">
        <v>32473616</v>
      </c>
      <c r="I634" s="1" t="s">
        <v>114</v>
      </c>
      <c r="J634" s="1" t="s">
        <v>302</v>
      </c>
      <c r="K634" s="1" t="s">
        <v>15</v>
      </c>
      <c r="L634" s="1" t="s">
        <v>117</v>
      </c>
      <c r="M634" s="1" t="s">
        <v>16</v>
      </c>
      <c r="N634" s="1" t="str">
        <f>VLOOKUP(A634,[2]Hoja2!A:G,7,0)</f>
        <v>ORIENTE</v>
      </c>
      <c r="O634" s="1"/>
      <c r="P634" s="1"/>
      <c r="Q634" s="43">
        <v>45904</v>
      </c>
      <c r="R634" s="43"/>
      <c r="S634" s="1" t="s">
        <v>23</v>
      </c>
      <c r="T634" s="1" t="s">
        <v>118</v>
      </c>
      <c r="U634" s="1"/>
      <c r="V634" s="1"/>
      <c r="W634" s="46">
        <f t="shared" si="94"/>
        <v>45906.507835648146</v>
      </c>
      <c r="X634" s="47">
        <f t="shared" si="95"/>
        <v>4</v>
      </c>
      <c r="Y634" s="47">
        <f t="shared" ca="1" si="88"/>
        <v>39.492164351853717</v>
      </c>
      <c r="Z634" s="47">
        <f t="shared" ca="1" si="89"/>
        <v>29</v>
      </c>
      <c r="AA634" s="47">
        <f t="shared" ca="1" si="90"/>
        <v>10.492164351853717</v>
      </c>
      <c r="AB634" s="47">
        <f t="shared" ca="1" si="91"/>
        <v>29</v>
      </c>
      <c r="AC634" s="47">
        <f t="shared" ca="1" si="92"/>
        <v>25</v>
      </c>
      <c r="AD634" s="48">
        <f t="shared" ca="1" si="93"/>
        <v>-33.492164351853717</v>
      </c>
      <c r="AE634" s="42" t="str">
        <f t="shared" ca="1" si="96"/>
        <v>VENCIDO</v>
      </c>
    </row>
    <row r="635" spans="1:31" customFormat="1" ht="15" x14ac:dyDescent="0.25">
      <c r="A635" s="110">
        <v>23529908</v>
      </c>
      <c r="B635" s="39" t="e">
        <f>VLOOKUP(A635,[1]BASE!$A:$A,1,0)</f>
        <v>#N/A</v>
      </c>
      <c r="C635" s="39" t="e">
        <f>VLOOKUP(A635,'INGRESO DIARIO'!A:A,1,0)</f>
        <v>#N/A</v>
      </c>
      <c r="D635" s="40" t="s">
        <v>380</v>
      </c>
      <c r="E635" s="1" t="s">
        <v>19</v>
      </c>
      <c r="F635" s="41">
        <v>45903.366342592592</v>
      </c>
      <c r="G635" s="41">
        <v>45903.366365740738</v>
      </c>
      <c r="H635" s="1">
        <v>32142974</v>
      </c>
      <c r="I635" s="1" t="s">
        <v>129</v>
      </c>
      <c r="J635" s="1" t="s">
        <v>307</v>
      </c>
      <c r="K635" s="1" t="s">
        <v>15</v>
      </c>
      <c r="L635" s="1" t="s">
        <v>130</v>
      </c>
      <c r="M635" s="1" t="s">
        <v>16</v>
      </c>
      <c r="N635" s="1" t="str">
        <f>VLOOKUP(A635,[2]Hoja2!A:G,7,0)</f>
        <v>OCCIDENTE</v>
      </c>
      <c r="O635" s="1"/>
      <c r="P635" s="1"/>
      <c r="Q635" s="43">
        <v>45904</v>
      </c>
      <c r="R635" s="43"/>
      <c r="S635" s="1" t="s">
        <v>23</v>
      </c>
      <c r="T635" s="1" t="s">
        <v>131</v>
      </c>
      <c r="U635" s="1"/>
      <c r="V635" s="1"/>
      <c r="W635" s="46">
        <f t="shared" si="94"/>
        <v>45907.366365740738</v>
      </c>
      <c r="X635" s="47">
        <f t="shared" si="95"/>
        <v>4</v>
      </c>
      <c r="Y635" s="47">
        <f t="shared" ca="1" si="88"/>
        <v>38.63363425926218</v>
      </c>
      <c r="Z635" s="47">
        <f t="shared" ca="1" si="89"/>
        <v>28</v>
      </c>
      <c r="AA635" s="47">
        <f t="shared" ca="1" si="90"/>
        <v>10.63363425926218</v>
      </c>
      <c r="AB635" s="47">
        <f t="shared" ca="1" si="91"/>
        <v>28</v>
      </c>
      <c r="AC635" s="47">
        <f t="shared" ca="1" si="92"/>
        <v>24</v>
      </c>
      <c r="AD635" s="48">
        <f t="shared" ca="1" si="93"/>
        <v>-32.63363425926218</v>
      </c>
      <c r="AE635" s="42" t="str">
        <f t="shared" ca="1" si="96"/>
        <v>VENCIDO</v>
      </c>
    </row>
    <row r="636" spans="1:31" customFormat="1" ht="15" x14ac:dyDescent="0.25">
      <c r="A636" s="110">
        <v>23462893</v>
      </c>
      <c r="B636" s="39" t="e">
        <f>VLOOKUP(A636,[1]BASE!$A:$A,1,0)</f>
        <v>#N/A</v>
      </c>
      <c r="C636" s="39" t="e">
        <f>VLOOKUP(A636,'INGRESO DIARIO'!A:A,1,0)</f>
        <v>#N/A</v>
      </c>
      <c r="D636" s="40" t="s">
        <v>381</v>
      </c>
      <c r="E636" s="1" t="s">
        <v>19</v>
      </c>
      <c r="F636" s="41">
        <v>45819.765034722222</v>
      </c>
      <c r="G636" s="41">
        <v>45902.733217592591</v>
      </c>
      <c r="H636" s="1">
        <v>43564742</v>
      </c>
      <c r="I636" s="1" t="s">
        <v>132</v>
      </c>
      <c r="J636" s="1" t="s">
        <v>308</v>
      </c>
      <c r="K636" s="1" t="s">
        <v>15</v>
      </c>
      <c r="L636" s="1" t="s">
        <v>133</v>
      </c>
      <c r="M636" s="1" t="s">
        <v>16</v>
      </c>
      <c r="N636" s="1" t="str">
        <f>VLOOKUP(A636,[2]Hoja2!A:G,7,0)</f>
        <v>OCCIDENTE</v>
      </c>
      <c r="O636" s="1"/>
      <c r="P636" s="1"/>
      <c r="Q636" s="43">
        <v>45904</v>
      </c>
      <c r="R636" s="43"/>
      <c r="S636" s="1" t="s">
        <v>23</v>
      </c>
      <c r="T636" s="1" t="s">
        <v>134</v>
      </c>
      <c r="U636" s="1"/>
      <c r="V636" s="1"/>
      <c r="W636" s="46">
        <f t="shared" si="94"/>
        <v>45906.733217592591</v>
      </c>
      <c r="X636" s="47">
        <f t="shared" si="95"/>
        <v>4</v>
      </c>
      <c r="Y636" s="47">
        <f t="shared" ref="Y636:Y699" ca="1" si="97">+TODAY()-G636+1</f>
        <v>39.266782407408755</v>
      </c>
      <c r="Z636" s="47">
        <f t="shared" ref="Z636:Z699" ca="1" si="98">+NETWORKDAYS.INTL(G636,NOW(),1)-MOD(H636,1)</f>
        <v>29</v>
      </c>
      <c r="AA636" s="47">
        <f t="shared" ref="AA636:AA699" ca="1" si="99">+Y636-Z636</f>
        <v>10.266782407408755</v>
      </c>
      <c r="AB636" s="47">
        <f t="shared" ref="AB636:AB699" ca="1" si="100">+(((TODAY()-G636)+1)-AA636)</f>
        <v>29</v>
      </c>
      <c r="AC636" s="47">
        <f t="shared" ref="AC636:AC699" ca="1" si="101">+AB636-X636</f>
        <v>25</v>
      </c>
      <c r="AD636" s="48">
        <f t="shared" ref="AD636:AD699" ca="1" si="102">IF(W636&lt;&gt;0,+W636-TODAY()+1,"")</f>
        <v>-33.266782407408755</v>
      </c>
      <c r="AE636" s="42" t="str">
        <f t="shared" ca="1" si="96"/>
        <v>VENCIDO</v>
      </c>
    </row>
    <row r="637" spans="1:31" customFormat="1" ht="15" x14ac:dyDescent="0.25">
      <c r="A637" s="110">
        <v>23292044</v>
      </c>
      <c r="B637" s="39" t="e">
        <f>VLOOKUP(A637,[1]BASE!$A:$A,1,0)</f>
        <v>#N/A</v>
      </c>
      <c r="C637" s="39" t="e">
        <f>VLOOKUP(A637,'INGRESO DIARIO'!A:A,1,0)</f>
        <v>#N/A</v>
      </c>
      <c r="D637" s="1" t="s">
        <v>151</v>
      </c>
      <c r="E637" s="1" t="s">
        <v>19</v>
      </c>
      <c r="F637" s="41">
        <v>45624.379525462966</v>
      </c>
      <c r="G637" s="41">
        <v>45902.702002314814</v>
      </c>
      <c r="H637" s="1">
        <v>1128414643</v>
      </c>
      <c r="I637" s="1" t="s">
        <v>152</v>
      </c>
      <c r="J637" s="1" t="s">
        <v>316</v>
      </c>
      <c r="K637" s="1" t="s">
        <v>15</v>
      </c>
      <c r="L637" s="1" t="s">
        <v>153</v>
      </c>
      <c r="M637" s="1" t="s">
        <v>16</v>
      </c>
      <c r="N637" s="1" t="str">
        <f>VLOOKUP(A637,[2]Hoja2!A:G,7,0)</f>
        <v>OCCIDENTE</v>
      </c>
      <c r="O637" s="1"/>
      <c r="P637" s="1"/>
      <c r="Q637" s="43">
        <v>45904</v>
      </c>
      <c r="R637" s="43"/>
      <c r="S637" s="1" t="s">
        <v>23</v>
      </c>
      <c r="T637" s="1" t="s">
        <v>154</v>
      </c>
      <c r="U637" s="1"/>
      <c r="V637" s="1"/>
      <c r="W637" s="46">
        <f t="shared" si="94"/>
        <v>45906.702002314814</v>
      </c>
      <c r="X637" s="47">
        <f t="shared" si="95"/>
        <v>4</v>
      </c>
      <c r="Y637" s="47">
        <f t="shared" ca="1" si="97"/>
        <v>39.297997685185692</v>
      </c>
      <c r="Z637" s="47">
        <f t="shared" ca="1" si="98"/>
        <v>29</v>
      </c>
      <c r="AA637" s="47">
        <f t="shared" ca="1" si="99"/>
        <v>10.297997685185692</v>
      </c>
      <c r="AB637" s="47">
        <f t="shared" ca="1" si="100"/>
        <v>29</v>
      </c>
      <c r="AC637" s="47">
        <f t="shared" ca="1" si="101"/>
        <v>25</v>
      </c>
      <c r="AD637" s="48">
        <f t="shared" ca="1" si="102"/>
        <v>-33.297997685185692</v>
      </c>
      <c r="AE637" s="42" t="str">
        <f t="shared" ca="1" si="96"/>
        <v>VENCIDO</v>
      </c>
    </row>
    <row r="638" spans="1:31" customFormat="1" ht="15" x14ac:dyDescent="0.25">
      <c r="A638" s="110">
        <v>23474128</v>
      </c>
      <c r="B638" s="39" t="e">
        <f>VLOOKUP(A638,[1]BASE!$A:$A,1,0)</f>
        <v>#N/A</v>
      </c>
      <c r="C638" s="39" t="e">
        <f>VLOOKUP(A638,'INGRESO DIARIO'!A:A,1,0)</f>
        <v>#N/A</v>
      </c>
      <c r="D638" s="40" t="s">
        <v>391</v>
      </c>
      <c r="E638" s="1" t="s">
        <v>19</v>
      </c>
      <c r="F638" s="41">
        <v>45834.371319444443</v>
      </c>
      <c r="G638" s="41">
        <v>45902.357094907406</v>
      </c>
      <c r="H638" s="1">
        <v>1128406235</v>
      </c>
      <c r="I638" s="1" t="s">
        <v>75</v>
      </c>
      <c r="J638" s="1" t="s">
        <v>74</v>
      </c>
      <c r="K638" s="1" t="s">
        <v>15</v>
      </c>
      <c r="L638" s="1" t="s">
        <v>17</v>
      </c>
      <c r="M638" s="1" t="s">
        <v>16</v>
      </c>
      <c r="N638" s="1" t="s">
        <v>22</v>
      </c>
      <c r="O638" s="1"/>
      <c r="P638" s="1"/>
      <c r="Q638" s="43">
        <v>45904</v>
      </c>
      <c r="R638" s="43"/>
      <c r="S638" s="1" t="s">
        <v>23</v>
      </c>
      <c r="T638" s="1" t="s">
        <v>157</v>
      </c>
      <c r="U638" s="1"/>
      <c r="V638" s="1"/>
      <c r="W638" s="46">
        <f t="shared" si="94"/>
        <v>45906.357094907406</v>
      </c>
      <c r="X638" s="47">
        <f t="shared" si="95"/>
        <v>4</v>
      </c>
      <c r="Y638" s="47">
        <f t="shared" ca="1" si="97"/>
        <v>39.642905092594447</v>
      </c>
      <c r="Z638" s="47">
        <f t="shared" ca="1" si="98"/>
        <v>29</v>
      </c>
      <c r="AA638" s="47">
        <f t="shared" ca="1" si="99"/>
        <v>10.642905092594447</v>
      </c>
      <c r="AB638" s="47">
        <f t="shared" ca="1" si="100"/>
        <v>29</v>
      </c>
      <c r="AC638" s="47">
        <f t="shared" ca="1" si="101"/>
        <v>25</v>
      </c>
      <c r="AD638" s="48">
        <f t="shared" ca="1" si="102"/>
        <v>-33.642905092594447</v>
      </c>
      <c r="AE638" s="42" t="str">
        <f t="shared" ca="1" si="96"/>
        <v>VENCIDO</v>
      </c>
    </row>
    <row r="639" spans="1:31" customFormat="1" ht="15" x14ac:dyDescent="0.25">
      <c r="A639" s="110">
        <v>23530093</v>
      </c>
      <c r="B639" s="39" t="e">
        <f>VLOOKUP(A639,[1]BASE!$A:$A,1,0)</f>
        <v>#N/A</v>
      </c>
      <c r="C639" s="39" t="e">
        <f>VLOOKUP(A639,'INGRESO DIARIO'!A:A,1,0)</f>
        <v>#N/A</v>
      </c>
      <c r="D639" s="40" t="s">
        <v>392</v>
      </c>
      <c r="E639" s="1" t="s">
        <v>19</v>
      </c>
      <c r="F639" s="41">
        <v>45903.411203703705</v>
      </c>
      <c r="G639" s="41">
        <v>45903.411238425928</v>
      </c>
      <c r="H639" s="1">
        <v>8316587</v>
      </c>
      <c r="I639" s="1" t="s">
        <v>158</v>
      </c>
      <c r="J639" s="1" t="s">
        <v>318</v>
      </c>
      <c r="K639" s="1" t="s">
        <v>15</v>
      </c>
      <c r="L639" s="1" t="s">
        <v>159</v>
      </c>
      <c r="M639" s="1" t="s">
        <v>16</v>
      </c>
      <c r="N639" s="1" t="str">
        <f>VLOOKUP(A639,[2]Hoja2!A:G,7,0)</f>
        <v>SUR</v>
      </c>
      <c r="O639" s="1"/>
      <c r="P639" s="1"/>
      <c r="Q639" s="43">
        <v>45904</v>
      </c>
      <c r="R639" s="43"/>
      <c r="S639" s="1" t="s">
        <v>23</v>
      </c>
      <c r="T639" s="1" t="s">
        <v>160</v>
      </c>
      <c r="U639" s="1"/>
      <c r="V639" s="1"/>
      <c r="W639" s="46">
        <f t="shared" si="94"/>
        <v>45907.411238425928</v>
      </c>
      <c r="X639" s="47">
        <f t="shared" si="95"/>
        <v>4</v>
      </c>
      <c r="Y639" s="47">
        <f t="shared" ca="1" si="97"/>
        <v>38.588761574072123</v>
      </c>
      <c r="Z639" s="47">
        <f t="shared" ca="1" si="98"/>
        <v>28</v>
      </c>
      <c r="AA639" s="47">
        <f t="shared" ca="1" si="99"/>
        <v>10.588761574072123</v>
      </c>
      <c r="AB639" s="47">
        <f t="shared" ca="1" si="100"/>
        <v>28</v>
      </c>
      <c r="AC639" s="47">
        <f t="shared" ca="1" si="101"/>
        <v>24</v>
      </c>
      <c r="AD639" s="48">
        <f t="shared" ca="1" si="102"/>
        <v>-32.588761574072123</v>
      </c>
      <c r="AE639" s="42" t="str">
        <f t="shared" ca="1" si="96"/>
        <v>VENCIDO</v>
      </c>
    </row>
    <row r="640" spans="1:31" customFormat="1" ht="15" x14ac:dyDescent="0.25">
      <c r="A640" s="111">
        <v>23533703</v>
      </c>
      <c r="B640" s="181" t="e">
        <f>VLOOKUP(A640,[1]BASE!$A:$A,1,0)</f>
        <v>#N/A</v>
      </c>
      <c r="C640" s="39" t="e">
        <f>VLOOKUP(A640,'INGRESO DIARIO'!A:A,1,0)</f>
        <v>#N/A</v>
      </c>
      <c r="D640" s="60" t="s">
        <v>693</v>
      </c>
      <c r="E640" s="60" t="s">
        <v>412</v>
      </c>
      <c r="F640" s="99">
        <v>45908.510613425926</v>
      </c>
      <c r="G640" s="99">
        <v>45908.510613425926</v>
      </c>
      <c r="H640" s="60">
        <v>1026144901</v>
      </c>
      <c r="I640" s="60" t="s">
        <v>694</v>
      </c>
      <c r="J640" s="60" t="s">
        <v>726</v>
      </c>
      <c r="K640" s="60" t="s">
        <v>15</v>
      </c>
      <c r="L640" s="60" t="s">
        <v>695</v>
      </c>
      <c r="M640" s="60" t="s">
        <v>18</v>
      </c>
      <c r="N640" s="60" t="s">
        <v>26</v>
      </c>
      <c r="O640" s="60"/>
      <c r="P640" s="60" t="s">
        <v>17</v>
      </c>
      <c r="Q640" s="60"/>
      <c r="R640" s="60"/>
      <c r="S640" s="60"/>
      <c r="T640" s="60" t="s">
        <v>17</v>
      </c>
      <c r="U640" s="60" t="s">
        <v>17</v>
      </c>
      <c r="V640" s="60" t="s">
        <v>17</v>
      </c>
      <c r="W640" s="101">
        <f t="shared" ref="W640:W703" si="103">+IF(M640="RURAL",(G640+8),IF(M640="URBANA",(G640+4),""))</f>
        <v>45916.510613425926</v>
      </c>
      <c r="X640" s="102">
        <f t="shared" ref="X640:X703" si="104">+IF(M640="URBANA",4,IF(M640="RURAL",8,0))</f>
        <v>8</v>
      </c>
      <c r="Y640" s="102">
        <f t="shared" ca="1" si="97"/>
        <v>33.48938657407416</v>
      </c>
      <c r="Z640" s="102">
        <f t="shared" ca="1" si="98"/>
        <v>25</v>
      </c>
      <c r="AA640" s="102">
        <f t="shared" ca="1" si="99"/>
        <v>8.4893865740741603</v>
      </c>
      <c r="AB640" s="102">
        <f t="shared" ca="1" si="100"/>
        <v>25</v>
      </c>
      <c r="AC640" s="102">
        <f t="shared" ca="1" si="101"/>
        <v>17</v>
      </c>
      <c r="AD640" s="103">
        <f t="shared" ca="1" si="102"/>
        <v>-23.48938657407416</v>
      </c>
      <c r="AE640" s="42" t="str">
        <f t="shared" ca="1" si="96"/>
        <v>VENCIDO</v>
      </c>
    </row>
    <row r="641" spans="1:31" customFormat="1" ht="15" x14ac:dyDescent="0.25">
      <c r="A641" s="126">
        <v>23524180</v>
      </c>
      <c r="B641" s="128" t="e">
        <f>VLOOKUP(A641,[1]BASE!$A:$A,1,0)</f>
        <v>#N/A</v>
      </c>
      <c r="C641" s="128" t="e">
        <f>VLOOKUP(A641,'INGRESO DIARIO'!A:A,1,0)</f>
        <v>#N/A</v>
      </c>
      <c r="D641" s="136" t="s">
        <v>3138</v>
      </c>
      <c r="E641" s="129" t="s">
        <v>19</v>
      </c>
      <c r="F641" s="130">
        <v>45896.47997685185</v>
      </c>
      <c r="G641" s="130">
        <v>45901.906840277778</v>
      </c>
      <c r="H641" s="129">
        <v>32143027</v>
      </c>
      <c r="I641" s="129" t="s">
        <v>2262</v>
      </c>
      <c r="J641" s="129" t="s">
        <v>2859</v>
      </c>
      <c r="K641" s="129" t="s">
        <v>15</v>
      </c>
      <c r="L641" s="129" t="s">
        <v>2265</v>
      </c>
      <c r="M641" s="129" t="s">
        <v>16</v>
      </c>
      <c r="N641" s="129" t="s">
        <v>22</v>
      </c>
      <c r="O641" s="129"/>
      <c r="P641" s="129"/>
      <c r="Q641" s="129"/>
      <c r="R641" s="129"/>
      <c r="S641" s="129"/>
      <c r="T641" s="129"/>
      <c r="U641" s="129"/>
      <c r="V641" s="129"/>
      <c r="W641" s="133">
        <f t="shared" si="103"/>
        <v>45905.906840277778</v>
      </c>
      <c r="X641" s="134">
        <f t="shared" si="104"/>
        <v>4</v>
      </c>
      <c r="Y641" s="134">
        <f t="shared" ca="1" si="97"/>
        <v>40.093159722222481</v>
      </c>
      <c r="Z641" s="134">
        <f t="shared" ca="1" si="98"/>
        <v>30</v>
      </c>
      <c r="AA641" s="134">
        <f t="shared" ca="1" si="99"/>
        <v>10.093159722222481</v>
      </c>
      <c r="AB641" s="134">
        <f t="shared" ca="1" si="100"/>
        <v>30</v>
      </c>
      <c r="AC641" s="134">
        <f t="shared" ca="1" si="101"/>
        <v>26</v>
      </c>
      <c r="AD641" s="135">
        <f t="shared" ca="1" si="102"/>
        <v>-34.093159722222481</v>
      </c>
      <c r="AE641" s="127" t="str">
        <f t="shared" ca="1" si="96"/>
        <v>VENCIDO</v>
      </c>
    </row>
    <row r="642" spans="1:31" ht="14.25" customHeight="1" x14ac:dyDescent="0.25">
      <c r="A642" s="126">
        <v>23280528</v>
      </c>
      <c r="B642" s="128" t="e">
        <f>VLOOKUP(A642,[1]BASE!$A:$A,1,0)</f>
        <v>#N/A</v>
      </c>
      <c r="C642" s="128" t="e">
        <f>VLOOKUP(A642,'INGRESO DIARIO'!A:A,1,0)</f>
        <v>#N/A</v>
      </c>
      <c r="D642" s="129" t="s">
        <v>1345</v>
      </c>
      <c r="E642" s="129" t="s">
        <v>589</v>
      </c>
      <c r="F642" s="130">
        <v>45614.660821759258</v>
      </c>
      <c r="G642" s="130">
        <v>45901.906550925924</v>
      </c>
      <c r="H642" s="129">
        <v>1036614445</v>
      </c>
      <c r="I642" s="129" t="s">
        <v>1343</v>
      </c>
      <c r="J642" s="129" t="s">
        <v>2705</v>
      </c>
      <c r="K642" s="129" t="s">
        <v>15</v>
      </c>
      <c r="L642" s="129" t="s">
        <v>1351</v>
      </c>
      <c r="M642" s="129" t="s">
        <v>18</v>
      </c>
      <c r="N642" s="129" t="s">
        <v>26</v>
      </c>
      <c r="O642" s="129"/>
      <c r="P642" s="129"/>
      <c r="Q642" s="129"/>
      <c r="R642" s="129"/>
      <c r="S642" s="129"/>
      <c r="T642" s="129"/>
      <c r="U642" s="129"/>
      <c r="V642" s="129"/>
      <c r="W642" s="133">
        <f t="shared" si="103"/>
        <v>45909.906550925924</v>
      </c>
      <c r="X642" s="134">
        <f t="shared" si="104"/>
        <v>8</v>
      </c>
      <c r="Y642" s="134">
        <f t="shared" ca="1" si="97"/>
        <v>40.093449074076489</v>
      </c>
      <c r="Z642" s="134">
        <f t="shared" ca="1" si="98"/>
        <v>30</v>
      </c>
      <c r="AA642" s="134">
        <f t="shared" ca="1" si="99"/>
        <v>10.093449074076489</v>
      </c>
      <c r="AB642" s="134">
        <f t="shared" ca="1" si="100"/>
        <v>30</v>
      </c>
      <c r="AC642" s="134">
        <f t="shared" ca="1" si="101"/>
        <v>22</v>
      </c>
      <c r="AD642" s="135">
        <f t="shared" ca="1" si="102"/>
        <v>-30.093449074076489</v>
      </c>
      <c r="AE642" s="127" t="str">
        <f t="shared" ca="1" si="96"/>
        <v>VENCIDO</v>
      </c>
    </row>
    <row r="643" spans="1:31" customFormat="1" ht="15" x14ac:dyDescent="0.25">
      <c r="A643" s="126">
        <v>23395660</v>
      </c>
      <c r="B643" s="128" t="e">
        <f>VLOOKUP(A643,[1]BASE!$A:$A,1,0)</f>
        <v>#N/A</v>
      </c>
      <c r="C643" s="128" t="e">
        <f>VLOOKUP(A643,'INGRESO DIARIO'!A:A,1,0)</f>
        <v>#N/A</v>
      </c>
      <c r="D643" s="129" t="s">
        <v>1400</v>
      </c>
      <c r="E643" s="129" t="s">
        <v>412</v>
      </c>
      <c r="F643" s="130">
        <v>45741.354143518518</v>
      </c>
      <c r="G643" s="130">
        <v>45901.906875000001</v>
      </c>
      <c r="H643" s="129">
        <v>15257817</v>
      </c>
      <c r="I643" s="129" t="s">
        <v>1398</v>
      </c>
      <c r="J643" s="129" t="s">
        <v>2713</v>
      </c>
      <c r="K643" s="129" t="s">
        <v>15</v>
      </c>
      <c r="L643" s="129" t="s">
        <v>1404</v>
      </c>
      <c r="M643" s="129" t="s">
        <v>18</v>
      </c>
      <c r="N643" s="129" t="s">
        <v>26</v>
      </c>
      <c r="O643" s="129"/>
      <c r="P643" s="129"/>
      <c r="Q643" s="129"/>
      <c r="R643" s="129"/>
      <c r="S643" s="129"/>
      <c r="T643" s="129"/>
      <c r="U643" s="129"/>
      <c r="V643" s="129"/>
      <c r="W643" s="133">
        <f t="shared" si="103"/>
        <v>45909.906875000001</v>
      </c>
      <c r="X643" s="134">
        <f t="shared" si="104"/>
        <v>8</v>
      </c>
      <c r="Y643" s="134">
        <f t="shared" ca="1" si="97"/>
        <v>40.093124999999418</v>
      </c>
      <c r="Z643" s="134">
        <f t="shared" ca="1" si="98"/>
        <v>30</v>
      </c>
      <c r="AA643" s="134">
        <f t="shared" ca="1" si="99"/>
        <v>10.093124999999418</v>
      </c>
      <c r="AB643" s="134">
        <f t="shared" ca="1" si="100"/>
        <v>30</v>
      </c>
      <c r="AC643" s="134">
        <f t="shared" ca="1" si="101"/>
        <v>22</v>
      </c>
      <c r="AD643" s="135">
        <f t="shared" ca="1" si="102"/>
        <v>-30.093124999999418</v>
      </c>
      <c r="AE643" s="127" t="str">
        <f t="shared" ca="1" si="96"/>
        <v>VENCIDO</v>
      </c>
    </row>
    <row r="644" spans="1:31" customFormat="1" ht="15" x14ac:dyDescent="0.25">
      <c r="A644" s="126">
        <v>23417291</v>
      </c>
      <c r="B644" s="128" t="e">
        <f>VLOOKUP(A644,[1]BASE!$A:$A,1,0)</f>
        <v>#N/A</v>
      </c>
      <c r="C644" s="128" t="e">
        <f>VLOOKUP(A644,'INGRESO DIARIO'!A:A,1,0)</f>
        <v>#N/A</v>
      </c>
      <c r="D644" s="129" t="s">
        <v>1422</v>
      </c>
      <c r="E644" s="129" t="s">
        <v>589</v>
      </c>
      <c r="F644" s="130">
        <v>45768.376215277778</v>
      </c>
      <c r="G644" s="130">
        <v>45901.906724537039</v>
      </c>
      <c r="H644" s="129">
        <v>42799221</v>
      </c>
      <c r="I644" s="129" t="s">
        <v>1421</v>
      </c>
      <c r="J644" s="129" t="s">
        <v>2717</v>
      </c>
      <c r="K644" s="129" t="s">
        <v>15</v>
      </c>
      <c r="L644" s="129" t="s">
        <v>1424</v>
      </c>
      <c r="M644" s="129" t="s">
        <v>18</v>
      </c>
      <c r="N644" s="129" t="s">
        <v>26</v>
      </c>
      <c r="O644" s="129"/>
      <c r="P644" s="129"/>
      <c r="Q644" s="129"/>
      <c r="R644" s="129"/>
      <c r="S644" s="129"/>
      <c r="T644" s="129"/>
      <c r="U644" s="129"/>
      <c r="V644" s="129"/>
      <c r="W644" s="133">
        <f t="shared" si="103"/>
        <v>45909.906724537039</v>
      </c>
      <c r="X644" s="134">
        <f t="shared" si="104"/>
        <v>8</v>
      </c>
      <c r="Y644" s="134">
        <f t="shared" ca="1" si="97"/>
        <v>40.093275462961174</v>
      </c>
      <c r="Z644" s="134">
        <f t="shared" ca="1" si="98"/>
        <v>30</v>
      </c>
      <c r="AA644" s="134">
        <f t="shared" ca="1" si="99"/>
        <v>10.093275462961174</v>
      </c>
      <c r="AB644" s="134">
        <f t="shared" ca="1" si="100"/>
        <v>30</v>
      </c>
      <c r="AC644" s="134">
        <f t="shared" ca="1" si="101"/>
        <v>22</v>
      </c>
      <c r="AD644" s="135">
        <f t="shared" ca="1" si="102"/>
        <v>-30.093275462961174</v>
      </c>
      <c r="AE644" s="127" t="str">
        <f t="shared" ca="1" si="96"/>
        <v>VENCIDO</v>
      </c>
    </row>
    <row r="645" spans="1:31" customFormat="1" ht="15" x14ac:dyDescent="0.25">
      <c r="A645" s="126">
        <v>23454014</v>
      </c>
      <c r="B645" s="128" t="e">
        <f>VLOOKUP(A645,[1]BASE!$A:$A,1,0)</f>
        <v>#N/A</v>
      </c>
      <c r="C645" s="128" t="e">
        <f>VLOOKUP(A645,'INGRESO DIARIO'!A:A,1,0)</f>
        <v>#N/A</v>
      </c>
      <c r="D645" s="129" t="s">
        <v>1450</v>
      </c>
      <c r="E645" s="129" t="s">
        <v>412</v>
      </c>
      <c r="F645" s="130">
        <v>45811.389178240737</v>
      </c>
      <c r="G645" s="130">
        <v>45901.906840277778</v>
      </c>
      <c r="H645" s="129">
        <v>71396409</v>
      </c>
      <c r="I645" s="129" t="s">
        <v>1449</v>
      </c>
      <c r="J645" s="129" t="s">
        <v>2722</v>
      </c>
      <c r="K645" s="129" t="s">
        <v>15</v>
      </c>
      <c r="L645" s="129" t="s">
        <v>1452</v>
      </c>
      <c r="M645" s="129" t="s">
        <v>18</v>
      </c>
      <c r="N645" s="129" t="s">
        <v>26</v>
      </c>
      <c r="O645" s="129"/>
      <c r="P645" s="129"/>
      <c r="Q645" s="129"/>
      <c r="R645" s="129"/>
      <c r="S645" s="129"/>
      <c r="T645" s="129"/>
      <c r="U645" s="129"/>
      <c r="V645" s="129"/>
      <c r="W645" s="133">
        <f t="shared" si="103"/>
        <v>45909.906840277778</v>
      </c>
      <c r="X645" s="134">
        <f t="shared" si="104"/>
        <v>8</v>
      </c>
      <c r="Y645" s="134">
        <f t="shared" ca="1" si="97"/>
        <v>40.093159722222481</v>
      </c>
      <c r="Z645" s="134">
        <f t="shared" ca="1" si="98"/>
        <v>30</v>
      </c>
      <c r="AA645" s="134">
        <f t="shared" ca="1" si="99"/>
        <v>10.093159722222481</v>
      </c>
      <c r="AB645" s="134">
        <f t="shared" ca="1" si="100"/>
        <v>30</v>
      </c>
      <c r="AC645" s="134">
        <f t="shared" ca="1" si="101"/>
        <v>22</v>
      </c>
      <c r="AD645" s="135">
        <f t="shared" ca="1" si="102"/>
        <v>-30.093159722222481</v>
      </c>
      <c r="AE645" s="127" t="str">
        <f t="shared" ca="1" si="96"/>
        <v>VENCIDO</v>
      </c>
    </row>
    <row r="646" spans="1:31" customFormat="1" ht="15" x14ac:dyDescent="0.25">
      <c r="A646" s="126">
        <v>23469063</v>
      </c>
      <c r="B646" s="128" t="e">
        <f>VLOOKUP(A646,[1]BASE!$A:$A,1,0)</f>
        <v>#N/A</v>
      </c>
      <c r="C646" s="128" t="e">
        <f>VLOOKUP(A646,'INGRESO DIARIO'!A:A,1,0)</f>
        <v>#N/A</v>
      </c>
      <c r="D646" s="129" t="s">
        <v>1480</v>
      </c>
      <c r="E646" s="129" t="s">
        <v>412</v>
      </c>
      <c r="F646" s="130">
        <v>45826.67392361111</v>
      </c>
      <c r="G646" s="130">
        <v>45901.90693287037</v>
      </c>
      <c r="H646" s="129">
        <v>1026158573</v>
      </c>
      <c r="I646" s="129" t="s">
        <v>1478</v>
      </c>
      <c r="J646" s="129" t="s">
        <v>2727</v>
      </c>
      <c r="K646" s="129" t="s">
        <v>15</v>
      </c>
      <c r="L646" s="129" t="s">
        <v>1483</v>
      </c>
      <c r="M646" s="129" t="s">
        <v>18</v>
      </c>
      <c r="N646" s="129" t="s">
        <v>26</v>
      </c>
      <c r="O646" s="129"/>
      <c r="P646" s="129"/>
      <c r="Q646" s="129"/>
      <c r="R646" s="129"/>
      <c r="S646" s="129"/>
      <c r="T646" s="129"/>
      <c r="U646" s="129"/>
      <c r="V646" s="129"/>
      <c r="W646" s="133">
        <f t="shared" si="103"/>
        <v>45909.90693287037</v>
      </c>
      <c r="X646" s="134">
        <f t="shared" si="104"/>
        <v>8</v>
      </c>
      <c r="Y646" s="134">
        <f t="shared" ca="1" si="97"/>
        <v>40.093067129630072</v>
      </c>
      <c r="Z646" s="134">
        <f t="shared" ca="1" si="98"/>
        <v>30</v>
      </c>
      <c r="AA646" s="134">
        <f t="shared" ca="1" si="99"/>
        <v>10.093067129630072</v>
      </c>
      <c r="AB646" s="134">
        <f t="shared" ca="1" si="100"/>
        <v>30</v>
      </c>
      <c r="AC646" s="134">
        <f t="shared" ca="1" si="101"/>
        <v>22</v>
      </c>
      <c r="AD646" s="135">
        <f t="shared" ca="1" si="102"/>
        <v>-30.093067129630072</v>
      </c>
      <c r="AE646" s="127" t="str">
        <f t="shared" ca="1" si="96"/>
        <v>VENCIDO</v>
      </c>
    </row>
    <row r="647" spans="1:31" customFormat="1" ht="15" x14ac:dyDescent="0.25">
      <c r="A647" s="126">
        <v>23472518</v>
      </c>
      <c r="B647" s="128" t="e">
        <f>VLOOKUP(A647,[1]BASE!$A:$A,1,0)</f>
        <v>#N/A</v>
      </c>
      <c r="C647" s="128" t="e">
        <f>VLOOKUP(A647,'INGRESO DIARIO'!A:A,1,0)</f>
        <v>#N/A</v>
      </c>
      <c r="D647" s="129" t="s">
        <v>1492</v>
      </c>
      <c r="E647" s="129" t="s">
        <v>589</v>
      </c>
      <c r="F647" s="130">
        <v>45832.605532407404</v>
      </c>
      <c r="G647" s="130">
        <v>45901.90697916667</v>
      </c>
      <c r="H647" s="129">
        <v>21843163</v>
      </c>
      <c r="I647" s="129" t="s">
        <v>1491</v>
      </c>
      <c r="J647" s="129" t="s">
        <v>2729</v>
      </c>
      <c r="K647" s="129" t="s">
        <v>15</v>
      </c>
      <c r="L647" s="129" t="s">
        <v>1494</v>
      </c>
      <c r="M647" s="129" t="s">
        <v>18</v>
      </c>
      <c r="N647" s="129" t="s">
        <v>26</v>
      </c>
      <c r="O647" s="129"/>
      <c r="P647" s="129"/>
      <c r="Q647" s="129"/>
      <c r="R647" s="129"/>
      <c r="S647" s="129"/>
      <c r="T647" s="129"/>
      <c r="U647" s="129"/>
      <c r="V647" s="129"/>
      <c r="W647" s="133">
        <f t="shared" si="103"/>
        <v>45909.90697916667</v>
      </c>
      <c r="X647" s="134">
        <f t="shared" si="104"/>
        <v>8</v>
      </c>
      <c r="Y647" s="134">
        <f t="shared" ca="1" si="97"/>
        <v>40.093020833330229</v>
      </c>
      <c r="Z647" s="134">
        <f t="shared" ca="1" si="98"/>
        <v>30</v>
      </c>
      <c r="AA647" s="134">
        <f t="shared" ca="1" si="99"/>
        <v>10.093020833330229</v>
      </c>
      <c r="AB647" s="134">
        <f t="shared" ca="1" si="100"/>
        <v>30</v>
      </c>
      <c r="AC647" s="134">
        <f t="shared" ca="1" si="101"/>
        <v>22</v>
      </c>
      <c r="AD647" s="135">
        <f t="shared" ca="1" si="102"/>
        <v>-30.093020833330229</v>
      </c>
      <c r="AE647" s="127" t="str">
        <f t="shared" ca="1" si="96"/>
        <v>VENCIDO</v>
      </c>
    </row>
    <row r="648" spans="1:31" customFormat="1" ht="15" x14ac:dyDescent="0.25">
      <c r="A648" s="126">
        <v>23478154</v>
      </c>
      <c r="B648" s="128" t="e">
        <f>VLOOKUP(A648,[1]BASE!$A:$A,1,0)</f>
        <v>#N/A</v>
      </c>
      <c r="C648" s="128" t="e">
        <f>VLOOKUP(A648,'INGRESO DIARIO'!A:A,1,0)</f>
        <v>#N/A</v>
      </c>
      <c r="D648" s="129" t="s">
        <v>1505</v>
      </c>
      <c r="E648" s="129" t="s">
        <v>413</v>
      </c>
      <c r="F648" s="130">
        <v>45862.314236111109</v>
      </c>
      <c r="G648" s="130">
        <v>45901.906851851854</v>
      </c>
      <c r="H648" s="129">
        <v>39432783</v>
      </c>
      <c r="I648" s="129" t="s">
        <v>1503</v>
      </c>
      <c r="J648" s="129" t="s">
        <v>2731</v>
      </c>
      <c r="K648" s="129" t="s">
        <v>15</v>
      </c>
      <c r="L648" s="129" t="s">
        <v>1509</v>
      </c>
      <c r="M648" s="129" t="s">
        <v>18</v>
      </c>
      <c r="N648" s="129" t="s">
        <v>26</v>
      </c>
      <c r="O648" s="129"/>
      <c r="P648" s="129"/>
      <c r="Q648" s="129"/>
      <c r="R648" s="129"/>
      <c r="S648" s="129"/>
      <c r="T648" s="129"/>
      <c r="U648" s="129"/>
      <c r="V648" s="129"/>
      <c r="W648" s="133">
        <f t="shared" si="103"/>
        <v>45909.906851851854</v>
      </c>
      <c r="X648" s="134">
        <f t="shared" si="104"/>
        <v>8</v>
      </c>
      <c r="Y648" s="134">
        <f t="shared" ca="1" si="97"/>
        <v>40.093148148145701</v>
      </c>
      <c r="Z648" s="134">
        <f t="shared" ca="1" si="98"/>
        <v>30</v>
      </c>
      <c r="AA648" s="134">
        <f t="shared" ca="1" si="99"/>
        <v>10.093148148145701</v>
      </c>
      <c r="AB648" s="134">
        <f t="shared" ca="1" si="100"/>
        <v>30</v>
      </c>
      <c r="AC648" s="134">
        <f t="shared" ca="1" si="101"/>
        <v>22</v>
      </c>
      <c r="AD648" s="135">
        <f t="shared" ca="1" si="102"/>
        <v>-30.093148148145701</v>
      </c>
      <c r="AE648" s="127" t="str">
        <f t="shared" ca="1" si="96"/>
        <v>VENCIDO</v>
      </c>
    </row>
    <row r="649" spans="1:31" customFormat="1" ht="15" x14ac:dyDescent="0.25">
      <c r="A649" s="126">
        <v>23481663</v>
      </c>
      <c r="B649" s="128" t="e">
        <f>VLOOKUP(A649,[1]BASE!$A:$A,1,0)</f>
        <v>#N/A</v>
      </c>
      <c r="C649" s="128" t="e">
        <f>VLOOKUP(A649,'INGRESO DIARIO'!A:A,1,0)</f>
        <v>#N/A</v>
      </c>
      <c r="D649" s="129" t="s">
        <v>1512</v>
      </c>
      <c r="E649" s="129" t="s">
        <v>589</v>
      </c>
      <c r="F649" s="130">
        <v>45845.599918981483</v>
      </c>
      <c r="G649" s="130">
        <v>45901.906655092593</v>
      </c>
      <c r="H649" s="129">
        <v>1017221909</v>
      </c>
      <c r="I649" s="129" t="s">
        <v>1510</v>
      </c>
      <c r="J649" s="129" t="s">
        <v>2732</v>
      </c>
      <c r="K649" s="129" t="s">
        <v>15</v>
      </c>
      <c r="L649" s="129" t="s">
        <v>1514</v>
      </c>
      <c r="M649" s="129" t="s">
        <v>18</v>
      </c>
      <c r="N649" s="129" t="s">
        <v>26</v>
      </c>
      <c r="O649" s="129"/>
      <c r="P649" s="129"/>
      <c r="Q649" s="129"/>
      <c r="R649" s="129"/>
      <c r="S649" s="129"/>
      <c r="T649" s="129"/>
      <c r="U649" s="129"/>
      <c r="V649" s="129"/>
      <c r="W649" s="133">
        <f t="shared" si="103"/>
        <v>45909.906655092593</v>
      </c>
      <c r="X649" s="134">
        <f t="shared" si="104"/>
        <v>8</v>
      </c>
      <c r="Y649" s="134">
        <f t="shared" ca="1" si="97"/>
        <v>40.0933449074073</v>
      </c>
      <c r="Z649" s="134">
        <f t="shared" ca="1" si="98"/>
        <v>30</v>
      </c>
      <c r="AA649" s="134">
        <f t="shared" ca="1" si="99"/>
        <v>10.0933449074073</v>
      </c>
      <c r="AB649" s="134">
        <f t="shared" ca="1" si="100"/>
        <v>30</v>
      </c>
      <c r="AC649" s="134">
        <f t="shared" ca="1" si="101"/>
        <v>22</v>
      </c>
      <c r="AD649" s="135">
        <f t="shared" ca="1" si="102"/>
        <v>-30.0933449074073</v>
      </c>
      <c r="AE649" s="127" t="str">
        <f t="shared" ca="1" si="96"/>
        <v>VENCIDO</v>
      </c>
    </row>
    <row r="650" spans="1:31" customFormat="1" ht="15" x14ac:dyDescent="0.25">
      <c r="A650" s="126">
        <v>23501718</v>
      </c>
      <c r="B650" s="128" t="e">
        <f>VLOOKUP(A650,[1]BASE!$A:$A,1,0)</f>
        <v>#N/A</v>
      </c>
      <c r="C650" s="128" t="e">
        <f>VLOOKUP(A650,'INGRESO DIARIO'!A:A,1,0)</f>
        <v>#N/A</v>
      </c>
      <c r="D650" s="129" t="s">
        <v>1609</v>
      </c>
      <c r="E650" s="129" t="s">
        <v>19</v>
      </c>
      <c r="F650" s="130">
        <v>45868.776331018518</v>
      </c>
      <c r="G650" s="130">
        <v>45901.906493055554</v>
      </c>
      <c r="H650" s="129">
        <v>8471718</v>
      </c>
      <c r="I650" s="129" t="s">
        <v>1608</v>
      </c>
      <c r="J650" s="129" t="s">
        <v>2748</v>
      </c>
      <c r="K650" s="129" t="s">
        <v>15</v>
      </c>
      <c r="L650" s="129" t="s">
        <v>1611</v>
      </c>
      <c r="M650" s="129" t="s">
        <v>18</v>
      </c>
      <c r="N650" s="129" t="s">
        <v>22</v>
      </c>
      <c r="O650" s="129"/>
      <c r="P650" s="129"/>
      <c r="Q650" s="129"/>
      <c r="R650" s="129"/>
      <c r="S650" s="129"/>
      <c r="T650" s="129"/>
      <c r="U650" s="129"/>
      <c r="V650" s="129"/>
      <c r="W650" s="133">
        <f t="shared" si="103"/>
        <v>45909.906493055554</v>
      </c>
      <c r="X650" s="134">
        <f t="shared" si="104"/>
        <v>8</v>
      </c>
      <c r="Y650" s="134">
        <f t="shared" ca="1" si="97"/>
        <v>40.093506944445835</v>
      </c>
      <c r="Z650" s="134">
        <f t="shared" ca="1" si="98"/>
        <v>30</v>
      </c>
      <c r="AA650" s="134">
        <f t="shared" ca="1" si="99"/>
        <v>10.093506944445835</v>
      </c>
      <c r="AB650" s="134">
        <f t="shared" ca="1" si="100"/>
        <v>30</v>
      </c>
      <c r="AC650" s="134">
        <f t="shared" ca="1" si="101"/>
        <v>22</v>
      </c>
      <c r="AD650" s="135">
        <f t="shared" ca="1" si="102"/>
        <v>-30.093506944445835</v>
      </c>
      <c r="AE650" s="127" t="str">
        <f t="shared" ca="1" si="96"/>
        <v>VENCIDO</v>
      </c>
    </row>
    <row r="651" spans="1:31" customFormat="1" ht="15" x14ac:dyDescent="0.25">
      <c r="A651" s="126">
        <v>23502220</v>
      </c>
      <c r="B651" s="128" t="e">
        <f>VLOOKUP(A651,[1]BASE!$A:$A,1,0)</f>
        <v>#N/A</v>
      </c>
      <c r="C651" s="128" t="e">
        <f>VLOOKUP(A651,'INGRESO DIARIO'!A:A,1,0)</f>
        <v>#N/A</v>
      </c>
      <c r="D651" s="129" t="s">
        <v>1620</v>
      </c>
      <c r="E651" s="129" t="s">
        <v>412</v>
      </c>
      <c r="F651" s="130">
        <v>45875.77076388889</v>
      </c>
      <c r="G651" s="130">
        <v>45901.906944444447</v>
      </c>
      <c r="H651" s="129">
        <v>1098806826</v>
      </c>
      <c r="I651" s="129" t="s">
        <v>1618</v>
      </c>
      <c r="J651" s="129" t="s">
        <v>2750</v>
      </c>
      <c r="K651" s="129" t="s">
        <v>15</v>
      </c>
      <c r="L651" s="129" t="s">
        <v>1622</v>
      </c>
      <c r="M651" s="129" t="s">
        <v>18</v>
      </c>
      <c r="N651" s="129" t="s">
        <v>26</v>
      </c>
      <c r="O651" s="129"/>
      <c r="P651" s="129"/>
      <c r="Q651" s="129"/>
      <c r="R651" s="129"/>
      <c r="S651" s="129"/>
      <c r="T651" s="129"/>
      <c r="U651" s="129"/>
      <c r="V651" s="129"/>
      <c r="W651" s="133">
        <f t="shared" si="103"/>
        <v>45909.906944444447</v>
      </c>
      <c r="X651" s="134">
        <f t="shared" si="104"/>
        <v>8</v>
      </c>
      <c r="Y651" s="134">
        <f t="shared" ca="1" si="97"/>
        <v>40.093055555553292</v>
      </c>
      <c r="Z651" s="134">
        <f t="shared" ca="1" si="98"/>
        <v>30</v>
      </c>
      <c r="AA651" s="134">
        <f t="shared" ca="1" si="99"/>
        <v>10.093055555553292</v>
      </c>
      <c r="AB651" s="134">
        <f t="shared" ca="1" si="100"/>
        <v>30</v>
      </c>
      <c r="AC651" s="134">
        <f t="shared" ca="1" si="101"/>
        <v>22</v>
      </c>
      <c r="AD651" s="135">
        <f t="shared" ca="1" si="102"/>
        <v>-30.093055555553292</v>
      </c>
      <c r="AE651" s="127" t="str">
        <f t="shared" ref="AE651:AE714" ca="1" si="105">IF(S651&lt;&gt;"OK",IF(AC651&gt;=0,"VENCIDO",IF(AND(AC651&lt;0,AC651&gt;=-2.1),"ALERTA","A TIEMPO")),"EJECUTADO")</f>
        <v>VENCIDO</v>
      </c>
    </row>
    <row r="652" spans="1:31" customFormat="1" ht="15" x14ac:dyDescent="0.25">
      <c r="A652" s="126">
        <v>23512332</v>
      </c>
      <c r="B652" s="128" t="e">
        <f>VLOOKUP(A652,[1]BASE!$A:$A,1,0)</f>
        <v>#N/A</v>
      </c>
      <c r="C652" s="128" t="e">
        <f>VLOOKUP(A652,'INGRESO DIARIO'!A:A,1,0)</f>
        <v>#N/A</v>
      </c>
      <c r="D652" s="129" t="s">
        <v>1717</v>
      </c>
      <c r="E652" s="129" t="s">
        <v>589</v>
      </c>
      <c r="F652" s="130">
        <v>45882.596030092594</v>
      </c>
      <c r="G652" s="130">
        <v>45901.906724537039</v>
      </c>
      <c r="H652" s="129">
        <v>98772278</v>
      </c>
      <c r="I652" s="129" t="s">
        <v>1716</v>
      </c>
      <c r="J652" s="129" t="s">
        <v>2766</v>
      </c>
      <c r="K652" s="129" t="s">
        <v>15</v>
      </c>
      <c r="L652" s="129" t="s">
        <v>1719</v>
      </c>
      <c r="M652" s="129" t="s">
        <v>18</v>
      </c>
      <c r="N652" s="129" t="s">
        <v>26</v>
      </c>
      <c r="O652" s="129"/>
      <c r="P652" s="129"/>
      <c r="Q652" s="129"/>
      <c r="R652" s="129"/>
      <c r="S652" s="129"/>
      <c r="T652" s="129"/>
      <c r="U652" s="129"/>
      <c r="V652" s="129"/>
      <c r="W652" s="133">
        <f t="shared" si="103"/>
        <v>45909.906724537039</v>
      </c>
      <c r="X652" s="134">
        <f t="shared" si="104"/>
        <v>8</v>
      </c>
      <c r="Y652" s="134">
        <f t="shared" ca="1" si="97"/>
        <v>40.093275462961174</v>
      </c>
      <c r="Z652" s="134">
        <f t="shared" ca="1" si="98"/>
        <v>30</v>
      </c>
      <c r="AA652" s="134">
        <f t="shared" ca="1" si="99"/>
        <v>10.093275462961174</v>
      </c>
      <c r="AB652" s="134">
        <f t="shared" ca="1" si="100"/>
        <v>30</v>
      </c>
      <c r="AC652" s="134">
        <f t="shared" ca="1" si="101"/>
        <v>22</v>
      </c>
      <c r="AD652" s="135">
        <f t="shared" ca="1" si="102"/>
        <v>-30.093275462961174</v>
      </c>
      <c r="AE652" s="127" t="str">
        <f t="shared" ca="1" si="105"/>
        <v>VENCIDO</v>
      </c>
    </row>
    <row r="653" spans="1:31" customFormat="1" ht="15" x14ac:dyDescent="0.25">
      <c r="A653" s="126">
        <v>23513843</v>
      </c>
      <c r="B653" s="128" t="e">
        <f>VLOOKUP(A653,[1]BASE!$A:$A,1,0)</f>
        <v>#N/A</v>
      </c>
      <c r="C653" s="128" t="e">
        <f>VLOOKUP(A653,'INGRESO DIARIO'!A:A,1,0)</f>
        <v>#N/A</v>
      </c>
      <c r="D653" s="129" t="s">
        <v>1754</v>
      </c>
      <c r="E653" s="129" t="s">
        <v>589</v>
      </c>
      <c r="F653" s="130">
        <v>45883.694513888891</v>
      </c>
      <c r="G653" s="130">
        <v>45901.906828703701</v>
      </c>
      <c r="H653" s="129">
        <v>1040731625</v>
      </c>
      <c r="I653" s="129" t="s">
        <v>1752</v>
      </c>
      <c r="J653" s="129" t="s">
        <v>2772</v>
      </c>
      <c r="K653" s="129" t="s">
        <v>15</v>
      </c>
      <c r="L653" s="129" t="s">
        <v>1756</v>
      </c>
      <c r="M653" s="129" t="s">
        <v>18</v>
      </c>
      <c r="N653" s="129" t="s">
        <v>26</v>
      </c>
      <c r="O653" s="129"/>
      <c r="P653" s="129"/>
      <c r="Q653" s="129"/>
      <c r="R653" s="129"/>
      <c r="S653" s="129"/>
      <c r="T653" s="129"/>
      <c r="U653" s="129"/>
      <c r="V653" s="129"/>
      <c r="W653" s="133">
        <f t="shared" si="103"/>
        <v>45909.906828703701</v>
      </c>
      <c r="X653" s="134">
        <f t="shared" si="104"/>
        <v>8</v>
      </c>
      <c r="Y653" s="134">
        <f t="shared" ca="1" si="97"/>
        <v>40.093171296299261</v>
      </c>
      <c r="Z653" s="134">
        <f t="shared" ca="1" si="98"/>
        <v>30</v>
      </c>
      <c r="AA653" s="134">
        <f t="shared" ca="1" si="99"/>
        <v>10.093171296299261</v>
      </c>
      <c r="AB653" s="134">
        <f t="shared" ca="1" si="100"/>
        <v>30</v>
      </c>
      <c r="AC653" s="134">
        <f t="shared" ca="1" si="101"/>
        <v>22</v>
      </c>
      <c r="AD653" s="135">
        <f t="shared" ca="1" si="102"/>
        <v>-30.093171296299261</v>
      </c>
      <c r="AE653" s="127" t="str">
        <f t="shared" ca="1" si="105"/>
        <v>VENCIDO</v>
      </c>
    </row>
    <row r="654" spans="1:31" customFormat="1" ht="15" x14ac:dyDescent="0.25">
      <c r="A654" s="126">
        <v>23513890</v>
      </c>
      <c r="B654" s="128" t="e">
        <f>VLOOKUP(A654,[1]BASE!$A:$A,1,0)</f>
        <v>#N/A</v>
      </c>
      <c r="C654" s="128" t="e">
        <f>VLOOKUP(A654,'INGRESO DIARIO'!A:A,1,0)</f>
        <v>#N/A</v>
      </c>
      <c r="D654" s="129" t="s">
        <v>1759</v>
      </c>
      <c r="E654" s="129" t="s">
        <v>589</v>
      </c>
      <c r="F654" s="130">
        <v>45883.743900462963</v>
      </c>
      <c r="G654" s="130">
        <v>45901.906666666669</v>
      </c>
      <c r="H654" s="129">
        <v>1026160496</v>
      </c>
      <c r="I654" s="129" t="s">
        <v>1758</v>
      </c>
      <c r="J654" s="129" t="s">
        <v>2773</v>
      </c>
      <c r="K654" s="129" t="s">
        <v>15</v>
      </c>
      <c r="L654" s="129" t="s">
        <v>1761</v>
      </c>
      <c r="M654" s="129" t="s">
        <v>18</v>
      </c>
      <c r="N654" s="129" t="s">
        <v>26</v>
      </c>
      <c r="O654" s="129"/>
      <c r="P654" s="129"/>
      <c r="Q654" s="129"/>
      <c r="R654" s="129"/>
      <c r="S654" s="129"/>
      <c r="T654" s="129"/>
      <c r="U654" s="129"/>
      <c r="V654" s="129"/>
      <c r="W654" s="133">
        <f t="shared" si="103"/>
        <v>45909.906666666669</v>
      </c>
      <c r="X654" s="134">
        <f t="shared" si="104"/>
        <v>8</v>
      </c>
      <c r="Y654" s="134">
        <f t="shared" ca="1" si="97"/>
        <v>40.09333333333052</v>
      </c>
      <c r="Z654" s="134">
        <f t="shared" ca="1" si="98"/>
        <v>30</v>
      </c>
      <c r="AA654" s="134">
        <f t="shared" ca="1" si="99"/>
        <v>10.09333333333052</v>
      </c>
      <c r="AB654" s="134">
        <f t="shared" ca="1" si="100"/>
        <v>30</v>
      </c>
      <c r="AC654" s="134">
        <f t="shared" ca="1" si="101"/>
        <v>22</v>
      </c>
      <c r="AD654" s="135">
        <f t="shared" ca="1" si="102"/>
        <v>-30.09333333333052</v>
      </c>
      <c r="AE654" s="127" t="str">
        <f t="shared" ca="1" si="105"/>
        <v>VENCIDO</v>
      </c>
    </row>
    <row r="655" spans="1:31" customFormat="1" ht="15" x14ac:dyDescent="0.25">
      <c r="A655" s="126">
        <v>23516175</v>
      </c>
      <c r="B655" s="128" t="e">
        <f>VLOOKUP(A655,[1]BASE!$A:$A,1,0)</f>
        <v>#N/A</v>
      </c>
      <c r="C655" s="128" t="e">
        <f>VLOOKUP(A655,'INGRESO DIARIO'!A:A,1,0)</f>
        <v>#N/A</v>
      </c>
      <c r="D655" s="129" t="s">
        <v>1832</v>
      </c>
      <c r="E655" s="129" t="s">
        <v>589</v>
      </c>
      <c r="F655" s="130">
        <v>45888.592256944445</v>
      </c>
      <c r="G655" s="130">
        <v>45901.906666666669</v>
      </c>
      <c r="H655" s="129">
        <v>1039286928</v>
      </c>
      <c r="I655" s="129" t="s">
        <v>1830</v>
      </c>
      <c r="J655" s="129" t="s">
        <v>2785</v>
      </c>
      <c r="K655" s="129" t="s">
        <v>15</v>
      </c>
      <c r="L655" s="129" t="s">
        <v>1834</v>
      </c>
      <c r="M655" s="129" t="s">
        <v>18</v>
      </c>
      <c r="N655" s="129" t="s">
        <v>26</v>
      </c>
      <c r="O655" s="129"/>
      <c r="P655" s="129"/>
      <c r="Q655" s="129"/>
      <c r="R655" s="129"/>
      <c r="S655" s="129"/>
      <c r="T655" s="129"/>
      <c r="U655" s="129"/>
      <c r="V655" s="129"/>
      <c r="W655" s="133">
        <f t="shared" si="103"/>
        <v>45909.906666666669</v>
      </c>
      <c r="X655" s="134">
        <f t="shared" si="104"/>
        <v>8</v>
      </c>
      <c r="Y655" s="134">
        <f t="shared" ca="1" si="97"/>
        <v>40.09333333333052</v>
      </c>
      <c r="Z655" s="134">
        <f t="shared" ca="1" si="98"/>
        <v>30</v>
      </c>
      <c r="AA655" s="134">
        <f t="shared" ca="1" si="99"/>
        <v>10.09333333333052</v>
      </c>
      <c r="AB655" s="134">
        <f t="shared" ca="1" si="100"/>
        <v>30</v>
      </c>
      <c r="AC655" s="134">
        <f t="shared" ca="1" si="101"/>
        <v>22</v>
      </c>
      <c r="AD655" s="135">
        <f t="shared" ca="1" si="102"/>
        <v>-30.09333333333052</v>
      </c>
      <c r="AE655" s="127" t="str">
        <f t="shared" ca="1" si="105"/>
        <v>VENCIDO</v>
      </c>
    </row>
    <row r="656" spans="1:31" customFormat="1" ht="15" x14ac:dyDescent="0.25">
      <c r="A656" s="126">
        <v>23516267</v>
      </c>
      <c r="B656" s="128" t="e">
        <f>VLOOKUP(A656,[1]BASE!$A:$A,1,0)</f>
        <v>#N/A</v>
      </c>
      <c r="C656" s="128" t="e">
        <f>VLOOKUP(A656,'INGRESO DIARIO'!A:A,1,0)</f>
        <v>#N/A</v>
      </c>
      <c r="D656" s="129" t="s">
        <v>1838</v>
      </c>
      <c r="E656" s="129" t="s">
        <v>589</v>
      </c>
      <c r="F656" s="130">
        <v>45888.617951388886</v>
      </c>
      <c r="G656" s="130">
        <v>45901.906828703701</v>
      </c>
      <c r="H656" s="129">
        <v>15254482</v>
      </c>
      <c r="I656" s="129" t="s">
        <v>1836</v>
      </c>
      <c r="J656" s="129" t="s">
        <v>2786</v>
      </c>
      <c r="K656" s="129" t="s">
        <v>15</v>
      </c>
      <c r="L656" s="129" t="s">
        <v>1840</v>
      </c>
      <c r="M656" s="129" t="s">
        <v>18</v>
      </c>
      <c r="N656" s="129" t="s">
        <v>26</v>
      </c>
      <c r="O656" s="129"/>
      <c r="P656" s="129"/>
      <c r="Q656" s="129"/>
      <c r="R656" s="129"/>
      <c r="S656" s="129"/>
      <c r="T656" s="129"/>
      <c r="U656" s="129"/>
      <c r="V656" s="129"/>
      <c r="W656" s="133">
        <f t="shared" si="103"/>
        <v>45909.906828703701</v>
      </c>
      <c r="X656" s="134">
        <f t="shared" si="104"/>
        <v>8</v>
      </c>
      <c r="Y656" s="134">
        <f t="shared" ca="1" si="97"/>
        <v>40.093171296299261</v>
      </c>
      <c r="Z656" s="134">
        <f t="shared" ca="1" si="98"/>
        <v>30</v>
      </c>
      <c r="AA656" s="134">
        <f t="shared" ca="1" si="99"/>
        <v>10.093171296299261</v>
      </c>
      <c r="AB656" s="134">
        <f t="shared" ca="1" si="100"/>
        <v>30</v>
      </c>
      <c r="AC656" s="134">
        <f t="shared" ca="1" si="101"/>
        <v>22</v>
      </c>
      <c r="AD656" s="135">
        <f t="shared" ca="1" si="102"/>
        <v>-30.093171296299261</v>
      </c>
      <c r="AE656" s="127" t="str">
        <f t="shared" ca="1" si="105"/>
        <v>VENCIDO</v>
      </c>
    </row>
    <row r="657" spans="1:31" customFormat="1" ht="15" x14ac:dyDescent="0.25">
      <c r="A657" s="126">
        <v>23517487</v>
      </c>
      <c r="B657" s="128" t="e">
        <f>VLOOKUP(A657,[1]BASE!$A:$A,1,0)</f>
        <v>#N/A</v>
      </c>
      <c r="C657" s="128" t="e">
        <f>VLOOKUP(A657,'INGRESO DIARIO'!A:A,1,0)</f>
        <v>#N/A</v>
      </c>
      <c r="D657" s="129" t="s">
        <v>1897</v>
      </c>
      <c r="E657" s="129" t="s">
        <v>589</v>
      </c>
      <c r="F657" s="130">
        <v>45889.658101851855</v>
      </c>
      <c r="G657" s="130">
        <v>45901.906574074077</v>
      </c>
      <c r="H657" s="129">
        <v>43688992</v>
      </c>
      <c r="I657" s="129" t="s">
        <v>1895</v>
      </c>
      <c r="J657" s="129" t="s">
        <v>2794</v>
      </c>
      <c r="K657" s="129" t="s">
        <v>15</v>
      </c>
      <c r="L657" s="129" t="s">
        <v>1899</v>
      </c>
      <c r="M657" s="129" t="s">
        <v>18</v>
      </c>
      <c r="N657" s="129" t="s">
        <v>26</v>
      </c>
      <c r="O657" s="129"/>
      <c r="P657" s="129"/>
      <c r="Q657" s="129"/>
      <c r="R657" s="129"/>
      <c r="S657" s="129"/>
      <c r="T657" s="129"/>
      <c r="U657" s="129"/>
      <c r="V657" s="129"/>
      <c r="W657" s="133">
        <f t="shared" si="103"/>
        <v>45909.906574074077</v>
      </c>
      <c r="X657" s="134">
        <f t="shared" si="104"/>
        <v>8</v>
      </c>
      <c r="Y657" s="134">
        <f t="shared" ca="1" si="97"/>
        <v>40.093425925922929</v>
      </c>
      <c r="Z657" s="134">
        <f t="shared" ca="1" si="98"/>
        <v>30</v>
      </c>
      <c r="AA657" s="134">
        <f t="shared" ca="1" si="99"/>
        <v>10.093425925922929</v>
      </c>
      <c r="AB657" s="134">
        <f t="shared" ca="1" si="100"/>
        <v>30</v>
      </c>
      <c r="AC657" s="134">
        <f t="shared" ca="1" si="101"/>
        <v>22</v>
      </c>
      <c r="AD657" s="135">
        <f t="shared" ca="1" si="102"/>
        <v>-30.093425925922929</v>
      </c>
      <c r="AE657" s="127" t="str">
        <f t="shared" ca="1" si="105"/>
        <v>VENCIDO</v>
      </c>
    </row>
    <row r="658" spans="1:31" customFormat="1" ht="15" x14ac:dyDescent="0.25">
      <c r="A658" s="126">
        <v>23523800</v>
      </c>
      <c r="B658" s="128" t="e">
        <f>VLOOKUP(A658,[1]BASE!$A:$A,1,0)</f>
        <v>#N/A</v>
      </c>
      <c r="C658" s="128" t="e">
        <f>VLOOKUP(A658,'INGRESO DIARIO'!A:A,1,0)</f>
        <v>#N/A</v>
      </c>
      <c r="D658" s="129" t="s">
        <v>2204</v>
      </c>
      <c r="E658" s="129" t="s">
        <v>412</v>
      </c>
      <c r="F658" s="130">
        <v>45896.346041666664</v>
      </c>
      <c r="G658" s="130">
        <v>45901.906736111108</v>
      </c>
      <c r="H658" s="129">
        <v>43688005</v>
      </c>
      <c r="I658" s="129" t="s">
        <v>2202</v>
      </c>
      <c r="J658" s="129" t="s">
        <v>2849</v>
      </c>
      <c r="K658" s="129" t="s">
        <v>15</v>
      </c>
      <c r="L658" s="129" t="s">
        <v>2206</v>
      </c>
      <c r="M658" s="129" t="s">
        <v>18</v>
      </c>
      <c r="N658" s="129" t="s">
        <v>26</v>
      </c>
      <c r="O658" s="129"/>
      <c r="P658" s="129"/>
      <c r="Q658" s="129"/>
      <c r="R658" s="129"/>
      <c r="S658" s="129"/>
      <c r="T658" s="129"/>
      <c r="U658" s="129"/>
      <c r="V658" s="129"/>
      <c r="W658" s="133">
        <f t="shared" si="103"/>
        <v>45909.906736111108</v>
      </c>
      <c r="X658" s="134">
        <f t="shared" si="104"/>
        <v>8</v>
      </c>
      <c r="Y658" s="134">
        <f t="shared" ca="1" si="97"/>
        <v>40.09326388889167</v>
      </c>
      <c r="Z658" s="134">
        <f t="shared" ca="1" si="98"/>
        <v>30</v>
      </c>
      <c r="AA658" s="134">
        <f t="shared" ca="1" si="99"/>
        <v>10.09326388889167</v>
      </c>
      <c r="AB658" s="134">
        <f t="shared" ca="1" si="100"/>
        <v>30</v>
      </c>
      <c r="AC658" s="134">
        <f t="shared" ca="1" si="101"/>
        <v>22</v>
      </c>
      <c r="AD658" s="135">
        <f t="shared" ca="1" si="102"/>
        <v>-30.09326388889167</v>
      </c>
      <c r="AE658" s="127" t="str">
        <f t="shared" ca="1" si="105"/>
        <v>VENCIDO</v>
      </c>
    </row>
    <row r="659" spans="1:31" customFormat="1" ht="15" x14ac:dyDescent="0.25">
      <c r="A659" s="126">
        <v>23524192</v>
      </c>
      <c r="B659" s="128" t="e">
        <f>VLOOKUP(A659,[1]BASE!$A:$A,1,0)</f>
        <v>#N/A</v>
      </c>
      <c r="C659" s="128" t="e">
        <f>VLOOKUP(A659,'INGRESO DIARIO'!A:A,1,0)</f>
        <v>#N/A</v>
      </c>
      <c r="D659" s="129" t="s">
        <v>2270</v>
      </c>
      <c r="E659" s="129" t="s">
        <v>412</v>
      </c>
      <c r="F659" s="130">
        <v>45896.484293981484</v>
      </c>
      <c r="G659" s="130">
        <v>45901.90697916667</v>
      </c>
      <c r="H659" s="129">
        <v>1012357139</v>
      </c>
      <c r="I659" s="129" t="s">
        <v>2267</v>
      </c>
      <c r="J659" s="129" t="s">
        <v>2860</v>
      </c>
      <c r="K659" s="129" t="s">
        <v>15</v>
      </c>
      <c r="L659" s="129" t="s">
        <v>2272</v>
      </c>
      <c r="M659" s="129" t="s">
        <v>18</v>
      </c>
      <c r="N659" s="129" t="s">
        <v>26</v>
      </c>
      <c r="O659" s="129"/>
      <c r="P659" s="129"/>
      <c r="Q659" s="129"/>
      <c r="R659" s="129"/>
      <c r="S659" s="129"/>
      <c r="T659" s="129"/>
      <c r="U659" s="129"/>
      <c r="V659" s="129"/>
      <c r="W659" s="133">
        <f t="shared" si="103"/>
        <v>45909.90697916667</v>
      </c>
      <c r="X659" s="134">
        <f t="shared" si="104"/>
        <v>8</v>
      </c>
      <c r="Y659" s="134">
        <f t="shared" ca="1" si="97"/>
        <v>40.093020833330229</v>
      </c>
      <c r="Z659" s="134">
        <f t="shared" ca="1" si="98"/>
        <v>30</v>
      </c>
      <c r="AA659" s="134">
        <f t="shared" ca="1" si="99"/>
        <v>10.093020833330229</v>
      </c>
      <c r="AB659" s="134">
        <f t="shared" ca="1" si="100"/>
        <v>30</v>
      </c>
      <c r="AC659" s="134">
        <f t="shared" ca="1" si="101"/>
        <v>22</v>
      </c>
      <c r="AD659" s="135">
        <f t="shared" ca="1" si="102"/>
        <v>-30.093020833330229</v>
      </c>
      <c r="AE659" s="127" t="str">
        <f t="shared" ca="1" si="105"/>
        <v>VENCIDO</v>
      </c>
    </row>
    <row r="660" spans="1:31" customFormat="1" ht="15" x14ac:dyDescent="0.25">
      <c r="A660" s="126">
        <v>23526897</v>
      </c>
      <c r="B660" s="128" t="e">
        <f>VLOOKUP(A660,[1]BASE!$A:$A,1,0)</f>
        <v>#N/A</v>
      </c>
      <c r="C660" s="128" t="e">
        <f>VLOOKUP(A660,'INGRESO DIARIO'!A:A,1,0)</f>
        <v>#N/A</v>
      </c>
      <c r="D660" s="129" t="s">
        <v>2530</v>
      </c>
      <c r="E660" s="129" t="s">
        <v>413</v>
      </c>
      <c r="F660" s="130">
        <v>45898.740995370368</v>
      </c>
      <c r="G660" s="130">
        <v>45901.906655092593</v>
      </c>
      <c r="H660" s="129">
        <v>1038263376</v>
      </c>
      <c r="I660" s="129" t="s">
        <v>2528</v>
      </c>
      <c r="J660" s="129" t="s">
        <v>2902</v>
      </c>
      <c r="K660" s="129" t="s">
        <v>15</v>
      </c>
      <c r="L660" s="129" t="s">
        <v>2532</v>
      </c>
      <c r="M660" s="129" t="s">
        <v>18</v>
      </c>
      <c r="N660" s="129" t="s">
        <v>26</v>
      </c>
      <c r="O660" s="129"/>
      <c r="P660" s="129"/>
      <c r="Q660" s="129"/>
      <c r="R660" s="129"/>
      <c r="S660" s="129"/>
      <c r="T660" s="129"/>
      <c r="U660" s="129"/>
      <c r="V660" s="129"/>
      <c r="W660" s="133">
        <f t="shared" si="103"/>
        <v>45909.906655092593</v>
      </c>
      <c r="X660" s="134">
        <f t="shared" si="104"/>
        <v>8</v>
      </c>
      <c r="Y660" s="134">
        <f t="shared" ca="1" si="97"/>
        <v>40.0933449074073</v>
      </c>
      <c r="Z660" s="134">
        <f t="shared" ca="1" si="98"/>
        <v>30</v>
      </c>
      <c r="AA660" s="134">
        <f t="shared" ca="1" si="99"/>
        <v>10.0933449074073</v>
      </c>
      <c r="AB660" s="134">
        <f t="shared" ca="1" si="100"/>
        <v>30</v>
      </c>
      <c r="AC660" s="134">
        <f t="shared" ca="1" si="101"/>
        <v>22</v>
      </c>
      <c r="AD660" s="135">
        <f t="shared" ca="1" si="102"/>
        <v>-30.0933449074073</v>
      </c>
      <c r="AE660" s="127" t="str">
        <f t="shared" ca="1" si="105"/>
        <v>VENCIDO</v>
      </c>
    </row>
    <row r="661" spans="1:31" customFormat="1" ht="15" x14ac:dyDescent="0.25">
      <c r="A661" s="126">
        <v>23527899</v>
      </c>
      <c r="B661" s="128" t="e">
        <f>VLOOKUP(A661,[1]BASE!$A:$A,1,0)</f>
        <v>#N/A</v>
      </c>
      <c r="C661" s="128" t="e">
        <f>VLOOKUP(A661,'INGRESO DIARIO'!A:A,1,0)</f>
        <v>#N/A</v>
      </c>
      <c r="D661" s="129" t="s">
        <v>2649</v>
      </c>
      <c r="E661" s="129" t="s">
        <v>412</v>
      </c>
      <c r="F661" s="130">
        <v>45901.566458333335</v>
      </c>
      <c r="G661" s="130">
        <v>45901.906550925924</v>
      </c>
      <c r="H661" s="129">
        <v>1026157192</v>
      </c>
      <c r="I661" s="129" t="s">
        <v>2647</v>
      </c>
      <c r="J661" s="129" t="s">
        <v>2919</v>
      </c>
      <c r="K661" s="129" t="s">
        <v>15</v>
      </c>
      <c r="L661" s="129" t="s">
        <v>2651</v>
      </c>
      <c r="M661" s="129" t="s">
        <v>18</v>
      </c>
      <c r="N661" s="129" t="s">
        <v>26</v>
      </c>
      <c r="O661" s="129"/>
      <c r="P661" s="129"/>
      <c r="Q661" s="129"/>
      <c r="R661" s="129"/>
      <c r="S661" s="129"/>
      <c r="T661" s="129"/>
      <c r="U661" s="129"/>
      <c r="V661" s="129"/>
      <c r="W661" s="133">
        <f t="shared" si="103"/>
        <v>45909.906550925924</v>
      </c>
      <c r="X661" s="134">
        <f t="shared" si="104"/>
        <v>8</v>
      </c>
      <c r="Y661" s="134">
        <f t="shared" ca="1" si="97"/>
        <v>40.093449074076489</v>
      </c>
      <c r="Z661" s="134">
        <f t="shared" ca="1" si="98"/>
        <v>30</v>
      </c>
      <c r="AA661" s="134">
        <f t="shared" ca="1" si="99"/>
        <v>10.093449074076489</v>
      </c>
      <c r="AB661" s="134">
        <f t="shared" ca="1" si="100"/>
        <v>30</v>
      </c>
      <c r="AC661" s="134">
        <f t="shared" ca="1" si="101"/>
        <v>22</v>
      </c>
      <c r="AD661" s="135">
        <f t="shared" ca="1" si="102"/>
        <v>-30.093449074076489</v>
      </c>
      <c r="AE661" s="127" t="str">
        <f t="shared" ca="1" si="105"/>
        <v>VENCIDO</v>
      </c>
    </row>
    <row r="662" spans="1:31" customFormat="1" ht="15" x14ac:dyDescent="0.25">
      <c r="A662" s="126">
        <v>23527957</v>
      </c>
      <c r="B662" s="128" t="e">
        <f>VLOOKUP(A662,[1]BASE!$A:$A,1,0)</f>
        <v>#N/A</v>
      </c>
      <c r="C662" s="128" t="e">
        <f>VLOOKUP(A662,'INGRESO DIARIO'!A:A,1,0)</f>
        <v>#N/A</v>
      </c>
      <c r="D662" s="129" t="s">
        <v>2667</v>
      </c>
      <c r="E662" s="129" t="s">
        <v>412</v>
      </c>
      <c r="F662" s="130">
        <v>45901.600601851853</v>
      </c>
      <c r="G662" s="130">
        <v>45901.906550925924</v>
      </c>
      <c r="H662" s="129">
        <v>1026161956</v>
      </c>
      <c r="I662" s="129" t="s">
        <v>2665</v>
      </c>
      <c r="J662" s="129" t="s">
        <v>2922</v>
      </c>
      <c r="K662" s="129" t="s">
        <v>15</v>
      </c>
      <c r="L662" s="129" t="s">
        <v>2669</v>
      </c>
      <c r="M662" s="129" t="s">
        <v>18</v>
      </c>
      <c r="N662" s="129" t="s">
        <v>26</v>
      </c>
      <c r="O662" s="129"/>
      <c r="P662" s="129"/>
      <c r="Q662" s="129"/>
      <c r="R662" s="129"/>
      <c r="S662" s="129"/>
      <c r="T662" s="129"/>
      <c r="U662" s="129"/>
      <c r="V662" s="129"/>
      <c r="W662" s="133">
        <f t="shared" si="103"/>
        <v>45909.906550925924</v>
      </c>
      <c r="X662" s="134">
        <f t="shared" si="104"/>
        <v>8</v>
      </c>
      <c r="Y662" s="134">
        <f t="shared" ca="1" si="97"/>
        <v>40.093449074076489</v>
      </c>
      <c r="Z662" s="134">
        <f t="shared" ca="1" si="98"/>
        <v>30</v>
      </c>
      <c r="AA662" s="134">
        <f t="shared" ca="1" si="99"/>
        <v>10.093449074076489</v>
      </c>
      <c r="AB662" s="134">
        <f t="shared" ca="1" si="100"/>
        <v>30</v>
      </c>
      <c r="AC662" s="134">
        <f t="shared" ca="1" si="101"/>
        <v>22</v>
      </c>
      <c r="AD662" s="135">
        <f t="shared" ca="1" si="102"/>
        <v>-30.093449074076489</v>
      </c>
      <c r="AE662" s="127" t="str">
        <f t="shared" ca="1" si="105"/>
        <v>VENCIDO</v>
      </c>
    </row>
    <row r="663" spans="1:31" customFormat="1" ht="15" x14ac:dyDescent="0.25">
      <c r="A663" s="126">
        <v>23527969</v>
      </c>
      <c r="B663" s="128" t="e">
        <f>VLOOKUP(A663,[1]BASE!$A:$A,1,0)</f>
        <v>#N/A</v>
      </c>
      <c r="C663" s="128" t="e">
        <f>VLOOKUP(A663,'INGRESO DIARIO'!A:A,1,0)</f>
        <v>#N/A</v>
      </c>
      <c r="D663" s="129" t="s">
        <v>2673</v>
      </c>
      <c r="E663" s="129" t="s">
        <v>412</v>
      </c>
      <c r="F663" s="130">
        <v>45901.607488425929</v>
      </c>
      <c r="G663" s="130">
        <v>45901.906828703701</v>
      </c>
      <c r="H663" s="129">
        <v>1000656766</v>
      </c>
      <c r="I663" s="129" t="s">
        <v>2671</v>
      </c>
      <c r="J663" s="129" t="s">
        <v>2923</v>
      </c>
      <c r="K663" s="129" t="s">
        <v>15</v>
      </c>
      <c r="L663" s="129" t="s">
        <v>2675</v>
      </c>
      <c r="M663" s="129" t="s">
        <v>18</v>
      </c>
      <c r="N663" s="129" t="s">
        <v>26</v>
      </c>
      <c r="O663" s="129"/>
      <c r="P663" s="129"/>
      <c r="Q663" s="129"/>
      <c r="R663" s="129"/>
      <c r="S663" s="129"/>
      <c r="T663" s="129"/>
      <c r="U663" s="129"/>
      <c r="V663" s="129"/>
      <c r="W663" s="133">
        <f t="shared" si="103"/>
        <v>45909.906828703701</v>
      </c>
      <c r="X663" s="134">
        <f t="shared" si="104"/>
        <v>8</v>
      </c>
      <c r="Y663" s="134">
        <f t="shared" ca="1" si="97"/>
        <v>40.093171296299261</v>
      </c>
      <c r="Z663" s="134">
        <f t="shared" ca="1" si="98"/>
        <v>30</v>
      </c>
      <c r="AA663" s="134">
        <f t="shared" ca="1" si="99"/>
        <v>10.093171296299261</v>
      </c>
      <c r="AB663" s="134">
        <f t="shared" ca="1" si="100"/>
        <v>30</v>
      </c>
      <c r="AC663" s="134">
        <f t="shared" ca="1" si="101"/>
        <v>22</v>
      </c>
      <c r="AD663" s="135">
        <f t="shared" ca="1" si="102"/>
        <v>-30.093171296299261</v>
      </c>
      <c r="AE663" s="127" t="str">
        <f t="shared" ca="1" si="105"/>
        <v>VENCIDO</v>
      </c>
    </row>
    <row r="664" spans="1:31" customFormat="1" ht="15" x14ac:dyDescent="0.25">
      <c r="A664" s="126">
        <v>23333910</v>
      </c>
      <c r="B664" s="128" t="e">
        <f>VLOOKUP(A664,[1]BASE!$A:$A,1,0)</f>
        <v>#N/A</v>
      </c>
      <c r="C664" s="128" t="e">
        <f>VLOOKUP(A664,'INGRESO DIARIO'!A:A,1,0)</f>
        <v>#N/A</v>
      </c>
      <c r="D664" s="136" t="s">
        <v>3068</v>
      </c>
      <c r="E664" s="129" t="s">
        <v>19</v>
      </c>
      <c r="F664" s="130">
        <v>45678.422731481478</v>
      </c>
      <c r="G664" s="130">
        <v>45901.906736111108</v>
      </c>
      <c r="H664" s="129">
        <v>1133775202</v>
      </c>
      <c r="I664" s="129" t="s">
        <v>1359</v>
      </c>
      <c r="J664" s="129" t="s">
        <v>2707</v>
      </c>
      <c r="K664" s="129" t="s">
        <v>15</v>
      </c>
      <c r="L664" s="129" t="s">
        <v>1363</v>
      </c>
      <c r="M664" s="129" t="s">
        <v>16</v>
      </c>
      <c r="N664" s="129" t="s">
        <v>22</v>
      </c>
      <c r="O664" s="129"/>
      <c r="P664" s="129"/>
      <c r="Q664" s="129"/>
      <c r="R664" s="129"/>
      <c r="S664" s="129"/>
      <c r="T664" s="129"/>
      <c r="U664" s="129"/>
      <c r="V664" s="129"/>
      <c r="W664" s="133">
        <f t="shared" si="103"/>
        <v>45905.906736111108</v>
      </c>
      <c r="X664" s="134">
        <f t="shared" si="104"/>
        <v>4</v>
      </c>
      <c r="Y664" s="134">
        <f t="shared" ca="1" si="97"/>
        <v>40.09326388889167</v>
      </c>
      <c r="Z664" s="134">
        <f t="shared" ca="1" si="98"/>
        <v>30</v>
      </c>
      <c r="AA664" s="134">
        <f t="shared" ca="1" si="99"/>
        <v>10.09326388889167</v>
      </c>
      <c r="AB664" s="134">
        <f t="shared" ca="1" si="100"/>
        <v>30</v>
      </c>
      <c r="AC664" s="134">
        <f t="shared" ca="1" si="101"/>
        <v>26</v>
      </c>
      <c r="AD664" s="135">
        <f t="shared" ca="1" si="102"/>
        <v>-34.09326388889167</v>
      </c>
      <c r="AE664" s="127" t="str">
        <f t="shared" ca="1" si="105"/>
        <v>VENCIDO</v>
      </c>
    </row>
    <row r="665" spans="1:31" customFormat="1" ht="15" x14ac:dyDescent="0.25">
      <c r="A665" s="126">
        <v>23386577</v>
      </c>
      <c r="B665" s="128" t="e">
        <f>VLOOKUP(A665,[1]BASE!$A:$A,1,0)</f>
        <v>#N/A</v>
      </c>
      <c r="C665" s="128" t="e">
        <f>VLOOKUP(A665,'INGRESO DIARIO'!A:A,1,0)</f>
        <v>#N/A</v>
      </c>
      <c r="D665" s="136" t="s">
        <v>3071</v>
      </c>
      <c r="E665" s="129" t="s">
        <v>19</v>
      </c>
      <c r="F665" s="130">
        <v>45734.717812499999</v>
      </c>
      <c r="G665" s="130">
        <v>45901.906840277778</v>
      </c>
      <c r="H665" s="129">
        <v>4831837</v>
      </c>
      <c r="I665" s="129" t="s">
        <v>1387</v>
      </c>
      <c r="J665" s="129" t="s">
        <v>2711</v>
      </c>
      <c r="K665" s="129" t="s">
        <v>15</v>
      </c>
      <c r="L665" s="129" t="s">
        <v>1391</v>
      </c>
      <c r="M665" s="129" t="s">
        <v>16</v>
      </c>
      <c r="N665" s="129" t="s">
        <v>22</v>
      </c>
      <c r="O665" s="129"/>
      <c r="P665" s="129"/>
      <c r="Q665" s="129"/>
      <c r="R665" s="129"/>
      <c r="S665" s="129"/>
      <c r="T665" s="129"/>
      <c r="U665" s="129"/>
      <c r="V665" s="129"/>
      <c r="W665" s="133">
        <f t="shared" si="103"/>
        <v>45905.906840277778</v>
      </c>
      <c r="X665" s="134">
        <f t="shared" si="104"/>
        <v>4</v>
      </c>
      <c r="Y665" s="134">
        <f t="shared" ca="1" si="97"/>
        <v>40.093159722222481</v>
      </c>
      <c r="Z665" s="134">
        <f t="shared" ca="1" si="98"/>
        <v>30</v>
      </c>
      <c r="AA665" s="134">
        <f t="shared" ca="1" si="99"/>
        <v>10.093159722222481</v>
      </c>
      <c r="AB665" s="134">
        <f t="shared" ca="1" si="100"/>
        <v>30</v>
      </c>
      <c r="AC665" s="134">
        <f t="shared" ca="1" si="101"/>
        <v>26</v>
      </c>
      <c r="AD665" s="135">
        <f t="shared" ca="1" si="102"/>
        <v>-34.093159722222481</v>
      </c>
      <c r="AE665" s="127" t="str">
        <f t="shared" ca="1" si="105"/>
        <v>VENCIDO</v>
      </c>
    </row>
    <row r="666" spans="1:31" customFormat="1" ht="15" x14ac:dyDescent="0.25">
      <c r="A666" s="126">
        <v>23406595</v>
      </c>
      <c r="B666" s="128">
        <f>VLOOKUP(A666,[1]BASE!$A:$A,1,0)</f>
        <v>23406595</v>
      </c>
      <c r="C666" s="128" t="e">
        <f>VLOOKUP(A666,'INGRESO DIARIO'!A:A,1,0)</f>
        <v>#N/A</v>
      </c>
      <c r="D666" s="129" t="s">
        <v>1408</v>
      </c>
      <c r="E666" s="129" t="s">
        <v>19</v>
      </c>
      <c r="F666" s="130">
        <v>45751.420995370368</v>
      </c>
      <c r="G666" s="130">
        <v>45901.906574074077</v>
      </c>
      <c r="H666" s="129">
        <v>43045056</v>
      </c>
      <c r="I666" s="129" t="s">
        <v>1406</v>
      </c>
      <c r="J666" s="129" t="s">
        <v>2714</v>
      </c>
      <c r="K666" s="129" t="s">
        <v>15</v>
      </c>
      <c r="L666" s="129" t="s">
        <v>1410</v>
      </c>
      <c r="M666" s="129" t="s">
        <v>16</v>
      </c>
      <c r="N666" s="129" t="s">
        <v>22</v>
      </c>
      <c r="O666" s="129"/>
      <c r="P666" s="129"/>
      <c r="Q666" s="129"/>
      <c r="R666" s="129"/>
      <c r="S666" s="129"/>
      <c r="T666" s="129"/>
      <c r="U666" s="129"/>
      <c r="V666" s="129"/>
      <c r="W666" s="133">
        <f t="shared" si="103"/>
        <v>45905.906574074077</v>
      </c>
      <c r="X666" s="134">
        <f t="shared" si="104"/>
        <v>4</v>
      </c>
      <c r="Y666" s="134">
        <f t="shared" ca="1" si="97"/>
        <v>40.093425925922929</v>
      </c>
      <c r="Z666" s="134">
        <f t="shared" ca="1" si="98"/>
        <v>30</v>
      </c>
      <c r="AA666" s="134">
        <f t="shared" ca="1" si="99"/>
        <v>10.093425925922929</v>
      </c>
      <c r="AB666" s="134">
        <f t="shared" ca="1" si="100"/>
        <v>30</v>
      </c>
      <c r="AC666" s="134">
        <f t="shared" ca="1" si="101"/>
        <v>26</v>
      </c>
      <c r="AD666" s="135">
        <f t="shared" ca="1" si="102"/>
        <v>-34.093425925922929</v>
      </c>
      <c r="AE666" s="127" t="str">
        <f t="shared" ca="1" si="105"/>
        <v>VENCIDO</v>
      </c>
    </row>
    <row r="667" spans="1:31" customFormat="1" ht="15" x14ac:dyDescent="0.25">
      <c r="A667" s="126">
        <v>23436886</v>
      </c>
      <c r="B667" s="128" t="e">
        <f>VLOOKUP(A667,[1]BASE!$A:$A,1,0)</f>
        <v>#N/A</v>
      </c>
      <c r="C667" s="128" t="e">
        <f>VLOOKUP(A667,'INGRESO DIARIO'!A:A,1,0)</f>
        <v>#N/A</v>
      </c>
      <c r="D667" s="136" t="s">
        <v>3076</v>
      </c>
      <c r="E667" s="129" t="s">
        <v>19</v>
      </c>
      <c r="F667" s="130">
        <v>45790.534270833334</v>
      </c>
      <c r="G667" s="130">
        <v>45901.90697916667</v>
      </c>
      <c r="H667" s="129">
        <v>71930087</v>
      </c>
      <c r="I667" s="129" t="s">
        <v>1444</v>
      </c>
      <c r="J667" s="129" t="s">
        <v>2721</v>
      </c>
      <c r="K667" s="129" t="s">
        <v>15</v>
      </c>
      <c r="L667" s="129" t="s">
        <v>1447</v>
      </c>
      <c r="M667" s="129" t="s">
        <v>16</v>
      </c>
      <c r="N667" s="129" t="s">
        <v>22</v>
      </c>
      <c r="O667" s="129"/>
      <c r="P667" s="129"/>
      <c r="Q667" s="129"/>
      <c r="R667" s="129"/>
      <c r="S667" s="129"/>
      <c r="T667" s="129"/>
      <c r="U667" s="129"/>
      <c r="V667" s="129"/>
      <c r="W667" s="133">
        <f t="shared" si="103"/>
        <v>45905.90697916667</v>
      </c>
      <c r="X667" s="134">
        <f t="shared" si="104"/>
        <v>4</v>
      </c>
      <c r="Y667" s="134">
        <f t="shared" ca="1" si="97"/>
        <v>40.093020833330229</v>
      </c>
      <c r="Z667" s="134">
        <f t="shared" ca="1" si="98"/>
        <v>30</v>
      </c>
      <c r="AA667" s="134">
        <f t="shared" ca="1" si="99"/>
        <v>10.093020833330229</v>
      </c>
      <c r="AB667" s="134">
        <f t="shared" ca="1" si="100"/>
        <v>30</v>
      </c>
      <c r="AC667" s="134">
        <f t="shared" ca="1" si="101"/>
        <v>26</v>
      </c>
      <c r="AD667" s="135">
        <f t="shared" ca="1" si="102"/>
        <v>-34.093020833330229</v>
      </c>
      <c r="AE667" s="127" t="str">
        <f t="shared" ca="1" si="105"/>
        <v>VENCIDO</v>
      </c>
    </row>
    <row r="668" spans="1:31" customFormat="1" ht="15" x14ac:dyDescent="0.25">
      <c r="A668" s="126">
        <v>23469972</v>
      </c>
      <c r="B668" s="128" t="e">
        <f>VLOOKUP(A668,[1]BASE!$A:$A,1,0)</f>
        <v>#N/A</v>
      </c>
      <c r="C668" s="128" t="e">
        <f>VLOOKUP(A668,'INGRESO DIARIO'!A:A,1,0)</f>
        <v>#N/A</v>
      </c>
      <c r="D668" s="136" t="s">
        <v>3078</v>
      </c>
      <c r="E668" s="129" t="s">
        <v>19</v>
      </c>
      <c r="F668" s="130">
        <v>45827.492465277777</v>
      </c>
      <c r="G668" s="130">
        <v>45901.906678240739</v>
      </c>
      <c r="H668" s="129">
        <v>43531581</v>
      </c>
      <c r="I668" s="129" t="s">
        <v>1485</v>
      </c>
      <c r="J668" s="129" t="s">
        <v>2728</v>
      </c>
      <c r="K668" s="129" t="s">
        <v>15</v>
      </c>
      <c r="L668" s="129" t="s">
        <v>1489</v>
      </c>
      <c r="M668" s="129" t="s">
        <v>16</v>
      </c>
      <c r="N668" s="129" t="s">
        <v>20</v>
      </c>
      <c r="O668" s="129"/>
      <c r="P668" s="129"/>
      <c r="Q668" s="129"/>
      <c r="R668" s="129"/>
      <c r="S668" s="129"/>
      <c r="T668" s="129"/>
      <c r="U668" s="129"/>
      <c r="V668" s="129"/>
      <c r="W668" s="133">
        <f t="shared" si="103"/>
        <v>45905.906678240739</v>
      </c>
      <c r="X668" s="134">
        <f t="shared" si="104"/>
        <v>4</v>
      </c>
      <c r="Y668" s="134">
        <f t="shared" ca="1" si="97"/>
        <v>40.093321759261016</v>
      </c>
      <c r="Z668" s="134">
        <f t="shared" ca="1" si="98"/>
        <v>30</v>
      </c>
      <c r="AA668" s="134">
        <f t="shared" ca="1" si="99"/>
        <v>10.093321759261016</v>
      </c>
      <c r="AB668" s="134">
        <f t="shared" ca="1" si="100"/>
        <v>30</v>
      </c>
      <c r="AC668" s="134">
        <f t="shared" ca="1" si="101"/>
        <v>26</v>
      </c>
      <c r="AD668" s="135">
        <f t="shared" ca="1" si="102"/>
        <v>-34.093321759261016</v>
      </c>
      <c r="AE668" s="127" t="str">
        <f t="shared" ca="1" si="105"/>
        <v>VENCIDO</v>
      </c>
    </row>
    <row r="669" spans="1:31" customFormat="1" ht="15" x14ac:dyDescent="0.25">
      <c r="A669" s="126">
        <v>23489902</v>
      </c>
      <c r="B669" s="128" t="e">
        <f>VLOOKUP(A669,[1]BASE!$A:$A,1,0)</f>
        <v>#N/A</v>
      </c>
      <c r="C669" s="128" t="e">
        <f>VLOOKUP(A669,'INGRESO DIARIO'!A:A,1,0)</f>
        <v>#N/A</v>
      </c>
      <c r="D669" s="136" t="s">
        <v>3080</v>
      </c>
      <c r="E669" s="129" t="s">
        <v>19</v>
      </c>
      <c r="F669" s="130">
        <v>45854.737812500003</v>
      </c>
      <c r="G669" s="130">
        <v>45901.906770833331</v>
      </c>
      <c r="H669" s="129">
        <v>98526855</v>
      </c>
      <c r="I669" s="129" t="s">
        <v>1539</v>
      </c>
      <c r="J669" s="129" t="s">
        <v>2736</v>
      </c>
      <c r="K669" s="129" t="s">
        <v>15</v>
      </c>
      <c r="L669" s="129" t="s">
        <v>1543</v>
      </c>
      <c r="M669" s="129" t="s">
        <v>16</v>
      </c>
      <c r="N669" s="129" t="s">
        <v>26</v>
      </c>
      <c r="O669" s="129"/>
      <c r="P669" s="129"/>
      <c r="Q669" s="129"/>
      <c r="R669" s="129"/>
      <c r="S669" s="129"/>
      <c r="T669" s="129"/>
      <c r="U669" s="129"/>
      <c r="V669" s="129"/>
      <c r="W669" s="133">
        <f t="shared" si="103"/>
        <v>45905.906770833331</v>
      </c>
      <c r="X669" s="134">
        <f t="shared" si="104"/>
        <v>4</v>
      </c>
      <c r="Y669" s="134">
        <f t="shared" ca="1" si="97"/>
        <v>40.093229166668607</v>
      </c>
      <c r="Z669" s="134">
        <f t="shared" ca="1" si="98"/>
        <v>30</v>
      </c>
      <c r="AA669" s="134">
        <f t="shared" ca="1" si="99"/>
        <v>10.093229166668607</v>
      </c>
      <c r="AB669" s="134">
        <f t="shared" ca="1" si="100"/>
        <v>30</v>
      </c>
      <c r="AC669" s="134">
        <f t="shared" ca="1" si="101"/>
        <v>26</v>
      </c>
      <c r="AD669" s="135">
        <f t="shared" ca="1" si="102"/>
        <v>-34.093229166668607</v>
      </c>
      <c r="AE669" s="127" t="str">
        <f t="shared" ca="1" si="105"/>
        <v>VENCIDO</v>
      </c>
    </row>
    <row r="670" spans="1:31" customFormat="1" ht="15" x14ac:dyDescent="0.25">
      <c r="A670" s="126">
        <v>23491849</v>
      </c>
      <c r="B670" s="128" t="e">
        <f>VLOOKUP(A670,[1]BASE!$A:$A,1,0)</f>
        <v>#N/A</v>
      </c>
      <c r="C670" s="128" t="e">
        <f>VLOOKUP(A670,'INGRESO DIARIO'!A:A,1,0)</f>
        <v>#N/A</v>
      </c>
      <c r="D670" s="136" t="s">
        <v>3082</v>
      </c>
      <c r="E670" s="129" t="s">
        <v>19</v>
      </c>
      <c r="F670" s="130">
        <v>45856.604618055557</v>
      </c>
      <c r="G670" s="130">
        <v>45901.906898148147</v>
      </c>
      <c r="H670" s="129">
        <v>10248763</v>
      </c>
      <c r="I670" s="129" t="s">
        <v>1551</v>
      </c>
      <c r="J670" s="129" t="s">
        <v>2738</v>
      </c>
      <c r="K670" s="129" t="s">
        <v>15</v>
      </c>
      <c r="L670" s="129" t="s">
        <v>1554</v>
      </c>
      <c r="M670" s="129" t="s">
        <v>16</v>
      </c>
      <c r="N670" s="129" t="s">
        <v>22</v>
      </c>
      <c r="O670" s="129"/>
      <c r="P670" s="129"/>
      <c r="Q670" s="129"/>
      <c r="R670" s="129"/>
      <c r="S670" s="129"/>
      <c r="T670" s="129"/>
      <c r="U670" s="129"/>
      <c r="V670" s="129"/>
      <c r="W670" s="133">
        <f t="shared" si="103"/>
        <v>45905.906898148147</v>
      </c>
      <c r="X670" s="134">
        <f t="shared" si="104"/>
        <v>4</v>
      </c>
      <c r="Y670" s="134">
        <f t="shared" ca="1" si="97"/>
        <v>40.093101851853135</v>
      </c>
      <c r="Z670" s="134">
        <f t="shared" ca="1" si="98"/>
        <v>30</v>
      </c>
      <c r="AA670" s="134">
        <f t="shared" ca="1" si="99"/>
        <v>10.093101851853135</v>
      </c>
      <c r="AB670" s="134">
        <f t="shared" ca="1" si="100"/>
        <v>30</v>
      </c>
      <c r="AC670" s="134">
        <f t="shared" ca="1" si="101"/>
        <v>26</v>
      </c>
      <c r="AD670" s="135">
        <f t="shared" ca="1" si="102"/>
        <v>-34.093101851853135</v>
      </c>
      <c r="AE670" s="127" t="str">
        <f t="shared" ca="1" si="105"/>
        <v>VENCIDO</v>
      </c>
    </row>
    <row r="671" spans="1:31" customFormat="1" ht="15" x14ac:dyDescent="0.25">
      <c r="A671" s="126">
        <v>23496466</v>
      </c>
      <c r="B671" s="128" t="e">
        <f>VLOOKUP(A671,[1]BASE!$A:$A,1,0)</f>
        <v>#N/A</v>
      </c>
      <c r="C671" s="128" t="e">
        <f>VLOOKUP(A671,'INGRESO DIARIO'!A:A,1,0)</f>
        <v>#N/A</v>
      </c>
      <c r="D671" s="129" t="s">
        <v>1587</v>
      </c>
      <c r="E671" s="129" t="s">
        <v>19</v>
      </c>
      <c r="F671" s="130">
        <v>45869.363379629627</v>
      </c>
      <c r="G671" s="130">
        <v>45901.906886574077</v>
      </c>
      <c r="H671" s="129">
        <v>39177130</v>
      </c>
      <c r="I671" s="129" t="s">
        <v>1585</v>
      </c>
      <c r="J671" s="129" t="s">
        <v>2744</v>
      </c>
      <c r="K671" s="129" t="s">
        <v>15</v>
      </c>
      <c r="L671" s="129" t="s">
        <v>1589</v>
      </c>
      <c r="M671" s="129" t="s">
        <v>16</v>
      </c>
      <c r="N671" s="129" t="s">
        <v>22</v>
      </c>
      <c r="O671" s="129"/>
      <c r="P671" s="129"/>
      <c r="Q671" s="129"/>
      <c r="R671" s="129"/>
      <c r="S671" s="129"/>
      <c r="T671" s="129"/>
      <c r="U671" s="129"/>
      <c r="V671" s="129"/>
      <c r="W671" s="133">
        <f t="shared" si="103"/>
        <v>45905.906886574077</v>
      </c>
      <c r="X671" s="134">
        <f t="shared" si="104"/>
        <v>4</v>
      </c>
      <c r="Y671" s="134">
        <f t="shared" ca="1" si="97"/>
        <v>40.093113425922638</v>
      </c>
      <c r="Z671" s="134">
        <f t="shared" ca="1" si="98"/>
        <v>30</v>
      </c>
      <c r="AA671" s="134">
        <f t="shared" ca="1" si="99"/>
        <v>10.093113425922638</v>
      </c>
      <c r="AB671" s="134">
        <f t="shared" ca="1" si="100"/>
        <v>30</v>
      </c>
      <c r="AC671" s="134">
        <f t="shared" ca="1" si="101"/>
        <v>26</v>
      </c>
      <c r="AD671" s="135">
        <f t="shared" ca="1" si="102"/>
        <v>-34.093113425922638</v>
      </c>
      <c r="AE671" s="127" t="str">
        <f t="shared" ca="1" si="105"/>
        <v>VENCIDO</v>
      </c>
    </row>
    <row r="672" spans="1:31" customFormat="1" ht="15" x14ac:dyDescent="0.25">
      <c r="A672" s="126">
        <v>23504791</v>
      </c>
      <c r="B672" s="128" t="e">
        <f>VLOOKUP(A672,[1]BASE!$A:$A,1,0)</f>
        <v>#N/A</v>
      </c>
      <c r="C672" s="128" t="e">
        <f>VLOOKUP(A672,'INGRESO DIARIO'!A:A,1,0)</f>
        <v>#N/A</v>
      </c>
      <c r="D672" s="136" t="s">
        <v>3087</v>
      </c>
      <c r="E672" s="129" t="s">
        <v>19</v>
      </c>
      <c r="F672" s="130">
        <v>45899.372523148151</v>
      </c>
      <c r="G672" s="130">
        <v>45901.906851851854</v>
      </c>
      <c r="H672" s="129">
        <v>1152209985</v>
      </c>
      <c r="I672" s="129" t="s">
        <v>1635</v>
      </c>
      <c r="J672" s="129" t="s">
        <v>2753</v>
      </c>
      <c r="K672" s="129" t="s">
        <v>15</v>
      </c>
      <c r="L672" s="129" t="s">
        <v>1639</v>
      </c>
      <c r="M672" s="129" t="s">
        <v>16</v>
      </c>
      <c r="N672" s="129" t="s">
        <v>22</v>
      </c>
      <c r="O672" s="129"/>
      <c r="P672" s="129"/>
      <c r="Q672" s="129"/>
      <c r="R672" s="129"/>
      <c r="S672" s="129"/>
      <c r="T672" s="129"/>
      <c r="U672" s="129"/>
      <c r="V672" s="129"/>
      <c r="W672" s="133">
        <f t="shared" si="103"/>
        <v>45905.906851851854</v>
      </c>
      <c r="X672" s="134">
        <f t="shared" si="104"/>
        <v>4</v>
      </c>
      <c r="Y672" s="134">
        <f t="shared" ca="1" si="97"/>
        <v>40.093148148145701</v>
      </c>
      <c r="Z672" s="134">
        <f t="shared" ca="1" si="98"/>
        <v>30</v>
      </c>
      <c r="AA672" s="134">
        <f t="shared" ca="1" si="99"/>
        <v>10.093148148145701</v>
      </c>
      <c r="AB672" s="134">
        <f t="shared" ca="1" si="100"/>
        <v>30</v>
      </c>
      <c r="AC672" s="134">
        <f t="shared" ca="1" si="101"/>
        <v>26</v>
      </c>
      <c r="AD672" s="135">
        <f t="shared" ca="1" si="102"/>
        <v>-34.093148148145701</v>
      </c>
      <c r="AE672" s="127" t="str">
        <f t="shared" ca="1" si="105"/>
        <v>VENCIDO</v>
      </c>
    </row>
    <row r="673" spans="1:31" customFormat="1" ht="15" x14ac:dyDescent="0.25">
      <c r="A673" s="126">
        <v>23508974</v>
      </c>
      <c r="B673" s="128" t="e">
        <f>VLOOKUP(A673,[1]BASE!$A:$A,1,0)</f>
        <v>#N/A</v>
      </c>
      <c r="C673" s="128" t="e">
        <f>VLOOKUP(A673,'INGRESO DIARIO'!A:A,1,0)</f>
        <v>#N/A</v>
      </c>
      <c r="D673" s="136" t="s">
        <v>3089</v>
      </c>
      <c r="E673" s="129" t="s">
        <v>19</v>
      </c>
      <c r="F673" s="130">
        <v>45877.605486111112</v>
      </c>
      <c r="G673" s="130">
        <v>45901.90697916667</v>
      </c>
      <c r="H673" s="129">
        <v>70471058</v>
      </c>
      <c r="I673" s="129" t="s">
        <v>1657</v>
      </c>
      <c r="J673" s="129" t="s">
        <v>2757</v>
      </c>
      <c r="K673" s="129" t="s">
        <v>15</v>
      </c>
      <c r="L673" s="129" t="s">
        <v>1660</v>
      </c>
      <c r="M673" s="129" t="s">
        <v>16</v>
      </c>
      <c r="N673" s="129" t="s">
        <v>20</v>
      </c>
      <c r="O673" s="129"/>
      <c r="P673" s="129"/>
      <c r="Q673" s="129"/>
      <c r="R673" s="129"/>
      <c r="S673" s="129"/>
      <c r="T673" s="129"/>
      <c r="U673" s="129"/>
      <c r="V673" s="129"/>
      <c r="W673" s="133">
        <f t="shared" si="103"/>
        <v>45905.90697916667</v>
      </c>
      <c r="X673" s="134">
        <f t="shared" si="104"/>
        <v>4</v>
      </c>
      <c r="Y673" s="134">
        <f t="shared" ca="1" si="97"/>
        <v>40.093020833330229</v>
      </c>
      <c r="Z673" s="134">
        <f t="shared" ca="1" si="98"/>
        <v>30</v>
      </c>
      <c r="AA673" s="134">
        <f t="shared" ca="1" si="99"/>
        <v>10.093020833330229</v>
      </c>
      <c r="AB673" s="134">
        <f t="shared" ca="1" si="100"/>
        <v>30</v>
      </c>
      <c r="AC673" s="134">
        <f t="shared" ca="1" si="101"/>
        <v>26</v>
      </c>
      <c r="AD673" s="135">
        <f t="shared" ca="1" si="102"/>
        <v>-34.093020833330229</v>
      </c>
      <c r="AE673" s="127" t="str">
        <f t="shared" ca="1" si="105"/>
        <v>VENCIDO</v>
      </c>
    </row>
    <row r="674" spans="1:31" customFormat="1" ht="15" x14ac:dyDescent="0.25">
      <c r="A674" s="126">
        <v>23514560</v>
      </c>
      <c r="B674" s="128" t="e">
        <f>VLOOKUP(A674,[1]BASE!$A:$A,1,0)</f>
        <v>#N/A</v>
      </c>
      <c r="C674" s="128" t="e">
        <f>VLOOKUP(A674,'INGRESO DIARIO'!A:A,1,0)</f>
        <v>#N/A</v>
      </c>
      <c r="D674" s="136" t="s">
        <v>3097</v>
      </c>
      <c r="E674" s="129" t="s">
        <v>19</v>
      </c>
      <c r="F674" s="130">
        <v>45884.569143518522</v>
      </c>
      <c r="G674" s="130">
        <v>45901.906493055554</v>
      </c>
      <c r="H674" s="129">
        <v>1017225702</v>
      </c>
      <c r="I674" s="129" t="s">
        <v>1773</v>
      </c>
      <c r="J674" s="129" t="s">
        <v>2776</v>
      </c>
      <c r="K674" s="129" t="s">
        <v>15</v>
      </c>
      <c r="L674" s="129" t="s">
        <v>1778</v>
      </c>
      <c r="M674" s="129" t="s">
        <v>16</v>
      </c>
      <c r="N674" s="129" t="s">
        <v>22</v>
      </c>
      <c r="O674" s="129"/>
      <c r="P674" s="129"/>
      <c r="Q674" s="129"/>
      <c r="R674" s="129"/>
      <c r="S674" s="129"/>
      <c r="T674" s="129"/>
      <c r="U674" s="129"/>
      <c r="V674" s="129"/>
      <c r="W674" s="133">
        <f t="shared" si="103"/>
        <v>45905.906493055554</v>
      </c>
      <c r="X674" s="134">
        <f t="shared" si="104"/>
        <v>4</v>
      </c>
      <c r="Y674" s="134">
        <f t="shared" ca="1" si="97"/>
        <v>40.093506944445835</v>
      </c>
      <c r="Z674" s="134">
        <f t="shared" ca="1" si="98"/>
        <v>30</v>
      </c>
      <c r="AA674" s="134">
        <f t="shared" ca="1" si="99"/>
        <v>10.093506944445835</v>
      </c>
      <c r="AB674" s="134">
        <f t="shared" ca="1" si="100"/>
        <v>30</v>
      </c>
      <c r="AC674" s="134">
        <f t="shared" ca="1" si="101"/>
        <v>26</v>
      </c>
      <c r="AD674" s="135">
        <f t="shared" ca="1" si="102"/>
        <v>-34.093506944445835</v>
      </c>
      <c r="AE674" s="127" t="str">
        <f t="shared" ca="1" si="105"/>
        <v>VENCIDO</v>
      </c>
    </row>
    <row r="675" spans="1:31" customFormat="1" ht="15" x14ac:dyDescent="0.25">
      <c r="A675" s="126">
        <v>23516154</v>
      </c>
      <c r="B675" s="128" t="e">
        <f>VLOOKUP(A675,[1]BASE!$A:$A,1,0)</f>
        <v>#N/A</v>
      </c>
      <c r="C675" s="128" t="e">
        <f>VLOOKUP(A675,'INGRESO DIARIO'!A:A,1,0)</f>
        <v>#N/A</v>
      </c>
      <c r="D675" s="136" t="s">
        <v>3099</v>
      </c>
      <c r="E675" s="129" t="s">
        <v>19</v>
      </c>
      <c r="F675" s="130">
        <v>45888.5858912037</v>
      </c>
      <c r="G675" s="130">
        <v>45901.90697916667</v>
      </c>
      <c r="H675" s="129">
        <v>1007222528</v>
      </c>
      <c r="I675" s="129" t="s">
        <v>1824</v>
      </c>
      <c r="J675" s="129" t="s">
        <v>2784</v>
      </c>
      <c r="K675" s="129" t="s">
        <v>15</v>
      </c>
      <c r="L675" s="129" t="s">
        <v>1828</v>
      </c>
      <c r="M675" s="129" t="s">
        <v>16</v>
      </c>
      <c r="N675" s="129" t="s">
        <v>22</v>
      </c>
      <c r="O675" s="129"/>
      <c r="P675" s="129"/>
      <c r="Q675" s="129"/>
      <c r="R675" s="129"/>
      <c r="S675" s="129"/>
      <c r="T675" s="129"/>
      <c r="U675" s="129"/>
      <c r="V675" s="129"/>
      <c r="W675" s="133">
        <f t="shared" si="103"/>
        <v>45905.90697916667</v>
      </c>
      <c r="X675" s="134">
        <f t="shared" si="104"/>
        <v>4</v>
      </c>
      <c r="Y675" s="134">
        <f t="shared" ca="1" si="97"/>
        <v>40.093020833330229</v>
      </c>
      <c r="Z675" s="134">
        <f t="shared" ca="1" si="98"/>
        <v>30</v>
      </c>
      <c r="AA675" s="134">
        <f t="shared" ca="1" si="99"/>
        <v>10.093020833330229</v>
      </c>
      <c r="AB675" s="134">
        <f t="shared" ca="1" si="100"/>
        <v>30</v>
      </c>
      <c r="AC675" s="134">
        <f t="shared" ca="1" si="101"/>
        <v>26</v>
      </c>
      <c r="AD675" s="135">
        <f t="shared" ca="1" si="102"/>
        <v>-34.093020833330229</v>
      </c>
      <c r="AE675" s="127" t="str">
        <f t="shared" ca="1" si="105"/>
        <v>VENCIDO</v>
      </c>
    </row>
    <row r="676" spans="1:31" customFormat="1" ht="15" x14ac:dyDescent="0.25">
      <c r="A676" s="126">
        <v>23518122</v>
      </c>
      <c r="B676" s="128" t="e">
        <f>VLOOKUP(A676,[1]BASE!$A:$A,1,0)</f>
        <v>#N/A</v>
      </c>
      <c r="C676" s="128" t="e">
        <f>VLOOKUP(A676,'INGRESO DIARIO'!A:A,1,0)</f>
        <v>#N/A</v>
      </c>
      <c r="D676" s="136" t="s">
        <v>3104</v>
      </c>
      <c r="E676" s="129" t="s">
        <v>19</v>
      </c>
      <c r="F676" s="130">
        <v>45895.661307870374</v>
      </c>
      <c r="G676" s="130">
        <v>45901.90697916667</v>
      </c>
      <c r="H676" s="129">
        <v>1128432840</v>
      </c>
      <c r="I676" s="129" t="s">
        <v>1913</v>
      </c>
      <c r="J676" s="129" t="s">
        <v>2797</v>
      </c>
      <c r="K676" s="129" t="s">
        <v>15</v>
      </c>
      <c r="L676" s="129" t="s">
        <v>1917</v>
      </c>
      <c r="M676" s="129" t="s">
        <v>16</v>
      </c>
      <c r="N676" s="129" t="s">
        <v>20</v>
      </c>
      <c r="O676" s="129"/>
      <c r="P676" s="129"/>
      <c r="Q676" s="132"/>
      <c r="R676" s="129"/>
      <c r="S676" s="129"/>
      <c r="T676" s="129"/>
      <c r="U676" s="129"/>
      <c r="V676" s="129"/>
      <c r="W676" s="133">
        <f t="shared" si="103"/>
        <v>45905.90697916667</v>
      </c>
      <c r="X676" s="134">
        <f t="shared" si="104"/>
        <v>4</v>
      </c>
      <c r="Y676" s="134">
        <f t="shared" ca="1" si="97"/>
        <v>40.093020833330229</v>
      </c>
      <c r="Z676" s="134">
        <f t="shared" ca="1" si="98"/>
        <v>30</v>
      </c>
      <c r="AA676" s="134">
        <f t="shared" ca="1" si="99"/>
        <v>10.093020833330229</v>
      </c>
      <c r="AB676" s="134">
        <f t="shared" ca="1" si="100"/>
        <v>30</v>
      </c>
      <c r="AC676" s="134">
        <f t="shared" ca="1" si="101"/>
        <v>26</v>
      </c>
      <c r="AD676" s="135">
        <f t="shared" ca="1" si="102"/>
        <v>-34.093020833330229</v>
      </c>
      <c r="AE676" s="127" t="str">
        <f t="shared" ca="1" si="105"/>
        <v>VENCIDO</v>
      </c>
    </row>
    <row r="677" spans="1:31" customFormat="1" ht="15" x14ac:dyDescent="0.25">
      <c r="A677" s="126">
        <v>23519436</v>
      </c>
      <c r="B677" s="128" t="e">
        <f>VLOOKUP(A677,[1]BASE!$A:$A,1,0)</f>
        <v>#N/A</v>
      </c>
      <c r="C677" s="128" t="e">
        <f>VLOOKUP(A677,'INGRESO DIARIO'!A:A,1,0)</f>
        <v>#N/A</v>
      </c>
      <c r="D677" s="129" t="s">
        <v>1941</v>
      </c>
      <c r="E677" s="129" t="s">
        <v>19</v>
      </c>
      <c r="F677" s="130">
        <v>45897.676724537036</v>
      </c>
      <c r="G677" s="130">
        <v>45901.906504629631</v>
      </c>
      <c r="H677" s="129">
        <v>98603907</v>
      </c>
      <c r="I677" s="129" t="s">
        <v>1939</v>
      </c>
      <c r="J677" s="129" t="s">
        <v>2802</v>
      </c>
      <c r="K677" s="129" t="s">
        <v>15</v>
      </c>
      <c r="L677" s="129" t="s">
        <v>1943</v>
      </c>
      <c r="M677" s="129" t="s">
        <v>16</v>
      </c>
      <c r="N677" s="129" t="s">
        <v>22</v>
      </c>
      <c r="O677" s="129"/>
      <c r="P677" s="129"/>
      <c r="Q677" s="129"/>
      <c r="R677" s="129"/>
      <c r="S677" s="129"/>
      <c r="T677" s="129"/>
      <c r="U677" s="129"/>
      <c r="V677" s="129"/>
      <c r="W677" s="133">
        <f t="shared" si="103"/>
        <v>45905.906504629631</v>
      </c>
      <c r="X677" s="134">
        <f t="shared" si="104"/>
        <v>4</v>
      </c>
      <c r="Y677" s="134">
        <f t="shared" ca="1" si="97"/>
        <v>40.093495370369055</v>
      </c>
      <c r="Z677" s="134">
        <f t="shared" ca="1" si="98"/>
        <v>30</v>
      </c>
      <c r="AA677" s="134">
        <f t="shared" ca="1" si="99"/>
        <v>10.093495370369055</v>
      </c>
      <c r="AB677" s="134">
        <f t="shared" ca="1" si="100"/>
        <v>30</v>
      </c>
      <c r="AC677" s="134">
        <f t="shared" ca="1" si="101"/>
        <v>26</v>
      </c>
      <c r="AD677" s="135">
        <f t="shared" ca="1" si="102"/>
        <v>-34.093495370369055</v>
      </c>
      <c r="AE677" s="127" t="str">
        <f t="shared" ca="1" si="105"/>
        <v>VENCIDO</v>
      </c>
    </row>
    <row r="678" spans="1:31" customFormat="1" ht="15" x14ac:dyDescent="0.25">
      <c r="A678" s="126">
        <v>23519503</v>
      </c>
      <c r="B678" s="128" t="e">
        <f>VLOOKUP(A678,[1]BASE!$A:$A,1,0)</f>
        <v>#N/A</v>
      </c>
      <c r="C678" s="128" t="e">
        <f>VLOOKUP(A678,'INGRESO DIARIO'!A:A,1,0)</f>
        <v>#N/A</v>
      </c>
      <c r="D678" s="136" t="s">
        <v>3108</v>
      </c>
      <c r="E678" s="129" t="s">
        <v>19</v>
      </c>
      <c r="F678" s="130">
        <v>45895.662824074076</v>
      </c>
      <c r="G678" s="130">
        <v>45901.906944444447</v>
      </c>
      <c r="H678" s="129">
        <v>71622832</v>
      </c>
      <c r="I678" s="129" t="s">
        <v>1950</v>
      </c>
      <c r="J678" s="129" t="s">
        <v>2804</v>
      </c>
      <c r="K678" s="129" t="s">
        <v>15</v>
      </c>
      <c r="L678" s="129" t="s">
        <v>1953</v>
      </c>
      <c r="M678" s="129" t="s">
        <v>16</v>
      </c>
      <c r="N678" s="129" t="s">
        <v>22</v>
      </c>
      <c r="O678" s="129"/>
      <c r="P678" s="129"/>
      <c r="Q678" s="129"/>
      <c r="R678" s="129"/>
      <c r="S678" s="129"/>
      <c r="T678" s="129"/>
      <c r="U678" s="129"/>
      <c r="V678" s="129"/>
      <c r="W678" s="133">
        <f t="shared" si="103"/>
        <v>45905.906944444447</v>
      </c>
      <c r="X678" s="134">
        <f t="shared" si="104"/>
        <v>4</v>
      </c>
      <c r="Y678" s="134">
        <f t="shared" ca="1" si="97"/>
        <v>40.093055555553292</v>
      </c>
      <c r="Z678" s="134">
        <f t="shared" ca="1" si="98"/>
        <v>30</v>
      </c>
      <c r="AA678" s="134">
        <f t="shared" ca="1" si="99"/>
        <v>10.093055555553292</v>
      </c>
      <c r="AB678" s="134">
        <f t="shared" ca="1" si="100"/>
        <v>30</v>
      </c>
      <c r="AC678" s="134">
        <f t="shared" ca="1" si="101"/>
        <v>26</v>
      </c>
      <c r="AD678" s="135">
        <f t="shared" ca="1" si="102"/>
        <v>-34.093055555553292</v>
      </c>
      <c r="AE678" s="127" t="str">
        <f t="shared" ca="1" si="105"/>
        <v>VENCIDO</v>
      </c>
    </row>
    <row r="679" spans="1:31" customFormat="1" ht="15" x14ac:dyDescent="0.25">
      <c r="A679" s="126">
        <v>23520043</v>
      </c>
      <c r="B679" s="128" t="e">
        <f>VLOOKUP(A679,[1]BASE!$A:$A,1,0)</f>
        <v>#N/A</v>
      </c>
      <c r="C679" s="128" t="e">
        <f>VLOOKUP(A679,'INGRESO DIARIO'!A:A,1,0)</f>
        <v>#N/A</v>
      </c>
      <c r="D679" s="129" t="s">
        <v>1966</v>
      </c>
      <c r="E679" s="129" t="s">
        <v>19</v>
      </c>
      <c r="F679" s="130">
        <v>45896.70553240741</v>
      </c>
      <c r="G679" s="130">
        <v>45901.906909722224</v>
      </c>
      <c r="H679" s="129">
        <v>1015187878</v>
      </c>
      <c r="I679" s="129" t="s">
        <v>1964</v>
      </c>
      <c r="J679" s="129" t="s">
        <v>2807</v>
      </c>
      <c r="K679" s="129" t="s">
        <v>15</v>
      </c>
      <c r="L679" s="129" t="s">
        <v>1968</v>
      </c>
      <c r="M679" s="129" t="s">
        <v>16</v>
      </c>
      <c r="N679" s="129" t="s">
        <v>22</v>
      </c>
      <c r="O679" s="129"/>
      <c r="P679" s="129"/>
      <c r="Q679" s="129"/>
      <c r="R679" s="129"/>
      <c r="S679" s="129"/>
      <c r="T679" s="129"/>
      <c r="U679" s="129"/>
      <c r="V679" s="129"/>
      <c r="W679" s="133">
        <f t="shared" si="103"/>
        <v>45905.906909722224</v>
      </c>
      <c r="X679" s="134">
        <f t="shared" si="104"/>
        <v>4</v>
      </c>
      <c r="Y679" s="134">
        <f t="shared" ca="1" si="97"/>
        <v>40.093090277776355</v>
      </c>
      <c r="Z679" s="134">
        <f t="shared" ca="1" si="98"/>
        <v>30</v>
      </c>
      <c r="AA679" s="134">
        <f t="shared" ca="1" si="99"/>
        <v>10.093090277776355</v>
      </c>
      <c r="AB679" s="134">
        <f t="shared" ca="1" si="100"/>
        <v>30</v>
      </c>
      <c r="AC679" s="134">
        <f t="shared" ca="1" si="101"/>
        <v>26</v>
      </c>
      <c r="AD679" s="135">
        <f t="shared" ca="1" si="102"/>
        <v>-34.093090277776355</v>
      </c>
      <c r="AE679" s="127" t="str">
        <f t="shared" ca="1" si="105"/>
        <v>VENCIDO</v>
      </c>
    </row>
    <row r="680" spans="1:31" customFormat="1" ht="15" x14ac:dyDescent="0.25">
      <c r="A680" s="126">
        <v>23520279</v>
      </c>
      <c r="B680" s="128" t="e">
        <f>VLOOKUP(A680,[1]BASE!$A:$A,1,0)</f>
        <v>#N/A</v>
      </c>
      <c r="C680" s="128" t="e">
        <f>VLOOKUP(A680,'INGRESO DIARIO'!A:A,1,0)</f>
        <v>#N/A</v>
      </c>
      <c r="D680" s="136" t="s">
        <v>3110</v>
      </c>
      <c r="E680" s="129" t="s">
        <v>19</v>
      </c>
      <c r="F680" s="130">
        <v>45897.682951388888</v>
      </c>
      <c r="G680" s="130">
        <v>45901.906956018516</v>
      </c>
      <c r="H680" s="129">
        <v>1152200140</v>
      </c>
      <c r="I680" s="129" t="s">
        <v>1978</v>
      </c>
      <c r="J680" s="129" t="s">
        <v>2809</v>
      </c>
      <c r="K680" s="129" t="s">
        <v>15</v>
      </c>
      <c r="L680" s="129" t="s">
        <v>1982</v>
      </c>
      <c r="M680" s="129" t="s">
        <v>16</v>
      </c>
      <c r="N680" s="129" t="s">
        <v>22</v>
      </c>
      <c r="O680" s="129"/>
      <c r="P680" s="129"/>
      <c r="Q680" s="129"/>
      <c r="R680" s="129"/>
      <c r="S680" s="129"/>
      <c r="T680" s="129"/>
      <c r="U680" s="129"/>
      <c r="V680" s="129"/>
      <c r="W680" s="133">
        <f t="shared" si="103"/>
        <v>45905.906956018516</v>
      </c>
      <c r="X680" s="134">
        <f t="shared" si="104"/>
        <v>4</v>
      </c>
      <c r="Y680" s="134">
        <f t="shared" ca="1" si="97"/>
        <v>40.093043981483788</v>
      </c>
      <c r="Z680" s="134">
        <f t="shared" ca="1" si="98"/>
        <v>30</v>
      </c>
      <c r="AA680" s="134">
        <f t="shared" ca="1" si="99"/>
        <v>10.093043981483788</v>
      </c>
      <c r="AB680" s="134">
        <f t="shared" ca="1" si="100"/>
        <v>30</v>
      </c>
      <c r="AC680" s="134">
        <f t="shared" ca="1" si="101"/>
        <v>26</v>
      </c>
      <c r="AD680" s="135">
        <f t="shared" ca="1" si="102"/>
        <v>-34.093043981483788</v>
      </c>
      <c r="AE680" s="127" t="str">
        <f t="shared" ca="1" si="105"/>
        <v>VENCIDO</v>
      </c>
    </row>
    <row r="681" spans="1:31" customFormat="1" ht="15" x14ac:dyDescent="0.25">
      <c r="A681" s="126">
        <v>23521596</v>
      </c>
      <c r="B681" s="128" t="e">
        <f>VLOOKUP(A681,[1]BASE!$A:$A,1,0)</f>
        <v>#N/A</v>
      </c>
      <c r="C681" s="128" t="e">
        <f>VLOOKUP(A681,'INGRESO DIARIO'!A:A,1,0)</f>
        <v>#N/A</v>
      </c>
      <c r="D681" s="129" t="s">
        <v>2078</v>
      </c>
      <c r="E681" s="129" t="s">
        <v>19</v>
      </c>
      <c r="F681" s="130">
        <v>45894.58766203704</v>
      </c>
      <c r="G681" s="130">
        <v>45901.906666666669</v>
      </c>
      <c r="H681" s="129">
        <v>8414035</v>
      </c>
      <c r="I681" s="129" t="s">
        <v>2077</v>
      </c>
      <c r="J681" s="129" t="s">
        <v>2828</v>
      </c>
      <c r="K681" s="129" t="s">
        <v>15</v>
      </c>
      <c r="L681" s="129" t="s">
        <v>2080</v>
      </c>
      <c r="M681" s="129" t="s">
        <v>16</v>
      </c>
      <c r="N681" s="129" t="s">
        <v>22</v>
      </c>
      <c r="O681" s="129"/>
      <c r="P681" s="129"/>
      <c r="Q681" s="129"/>
      <c r="R681" s="129"/>
      <c r="S681" s="129"/>
      <c r="T681" s="129"/>
      <c r="U681" s="129"/>
      <c r="V681" s="129"/>
      <c r="W681" s="133">
        <f t="shared" si="103"/>
        <v>45905.906666666669</v>
      </c>
      <c r="X681" s="134">
        <f t="shared" si="104"/>
        <v>4</v>
      </c>
      <c r="Y681" s="134">
        <f t="shared" ca="1" si="97"/>
        <v>40.09333333333052</v>
      </c>
      <c r="Z681" s="134">
        <f t="shared" ca="1" si="98"/>
        <v>30</v>
      </c>
      <c r="AA681" s="134">
        <f t="shared" ca="1" si="99"/>
        <v>10.09333333333052</v>
      </c>
      <c r="AB681" s="134">
        <f t="shared" ca="1" si="100"/>
        <v>30</v>
      </c>
      <c r="AC681" s="134">
        <f t="shared" ca="1" si="101"/>
        <v>26</v>
      </c>
      <c r="AD681" s="135">
        <f t="shared" ca="1" si="102"/>
        <v>-34.09333333333052</v>
      </c>
      <c r="AE681" s="127" t="str">
        <f t="shared" ca="1" si="105"/>
        <v>VENCIDO</v>
      </c>
    </row>
    <row r="682" spans="1:31" customFormat="1" ht="15" x14ac:dyDescent="0.25">
      <c r="A682" s="126">
        <v>23522681</v>
      </c>
      <c r="B682" s="128" t="e">
        <f>VLOOKUP(A682,[1]BASE!$A:$A,1,0)</f>
        <v>#N/A</v>
      </c>
      <c r="C682" s="128" t="e">
        <f>VLOOKUP(A682,'INGRESO DIARIO'!A:A,1,0)</f>
        <v>#N/A</v>
      </c>
      <c r="D682" s="136" t="s">
        <v>3124</v>
      </c>
      <c r="E682" s="129" t="s">
        <v>19</v>
      </c>
      <c r="F682" s="130">
        <v>45895.434803240743</v>
      </c>
      <c r="G682" s="130">
        <v>45901.906678240739</v>
      </c>
      <c r="H682" s="129">
        <v>1020471092</v>
      </c>
      <c r="I682" s="129" t="s">
        <v>2129</v>
      </c>
      <c r="J682" s="129" t="s">
        <v>2836</v>
      </c>
      <c r="K682" s="129" t="s">
        <v>15</v>
      </c>
      <c r="L682" s="129" t="s">
        <v>2133</v>
      </c>
      <c r="M682" s="129" t="s">
        <v>16</v>
      </c>
      <c r="N682" s="129" t="s">
        <v>20</v>
      </c>
      <c r="O682" s="129"/>
      <c r="P682" s="129"/>
      <c r="Q682" s="129"/>
      <c r="R682" s="129"/>
      <c r="S682" s="129"/>
      <c r="T682" s="129"/>
      <c r="U682" s="129"/>
      <c r="V682" s="129"/>
      <c r="W682" s="133">
        <f t="shared" si="103"/>
        <v>45905.906678240739</v>
      </c>
      <c r="X682" s="134">
        <f t="shared" si="104"/>
        <v>4</v>
      </c>
      <c r="Y682" s="134">
        <f t="shared" ca="1" si="97"/>
        <v>40.093321759261016</v>
      </c>
      <c r="Z682" s="134">
        <f t="shared" ca="1" si="98"/>
        <v>30</v>
      </c>
      <c r="AA682" s="134">
        <f t="shared" ca="1" si="99"/>
        <v>10.093321759261016</v>
      </c>
      <c r="AB682" s="134">
        <f t="shared" ca="1" si="100"/>
        <v>30</v>
      </c>
      <c r="AC682" s="134">
        <f t="shared" ca="1" si="101"/>
        <v>26</v>
      </c>
      <c r="AD682" s="135">
        <f t="shared" ca="1" si="102"/>
        <v>-34.093321759261016</v>
      </c>
      <c r="AE682" s="127" t="str">
        <f t="shared" ca="1" si="105"/>
        <v>VENCIDO</v>
      </c>
    </row>
    <row r="683" spans="1:31" customFormat="1" ht="15" x14ac:dyDescent="0.25">
      <c r="A683" s="126">
        <v>23522886</v>
      </c>
      <c r="B683" s="128" t="e">
        <f>VLOOKUP(A683,[1]BASE!$A:$A,1,0)</f>
        <v>#N/A</v>
      </c>
      <c r="C683" s="128" t="e">
        <f>VLOOKUP(A683,'INGRESO DIARIO'!A:A,1,0)</f>
        <v>#N/A</v>
      </c>
      <c r="D683" s="136" t="s">
        <v>3127</v>
      </c>
      <c r="E683" s="129" t="s">
        <v>19</v>
      </c>
      <c r="F683" s="130">
        <v>45895.515960648147</v>
      </c>
      <c r="G683" s="130">
        <v>45901.906886574077</v>
      </c>
      <c r="H683" s="129">
        <v>1000292072</v>
      </c>
      <c r="I683" s="129" t="s">
        <v>2157</v>
      </c>
      <c r="J683" s="129" t="s">
        <v>2841</v>
      </c>
      <c r="K683" s="129" t="s">
        <v>15</v>
      </c>
      <c r="L683" s="129" t="s">
        <v>2160</v>
      </c>
      <c r="M683" s="129" t="s">
        <v>16</v>
      </c>
      <c r="N683" s="129" t="s">
        <v>20</v>
      </c>
      <c r="O683" s="129"/>
      <c r="P683" s="129"/>
      <c r="Q683" s="129"/>
      <c r="R683" s="129"/>
      <c r="S683" s="129"/>
      <c r="T683" s="129"/>
      <c r="U683" s="129"/>
      <c r="V683" s="129"/>
      <c r="W683" s="133">
        <f t="shared" si="103"/>
        <v>45905.906886574077</v>
      </c>
      <c r="X683" s="134">
        <f t="shared" si="104"/>
        <v>4</v>
      </c>
      <c r="Y683" s="134">
        <f t="shared" ca="1" si="97"/>
        <v>40.093113425922638</v>
      </c>
      <c r="Z683" s="134">
        <f t="shared" ca="1" si="98"/>
        <v>30</v>
      </c>
      <c r="AA683" s="134">
        <f t="shared" ca="1" si="99"/>
        <v>10.093113425922638</v>
      </c>
      <c r="AB683" s="134">
        <f t="shared" ca="1" si="100"/>
        <v>30</v>
      </c>
      <c r="AC683" s="134">
        <f t="shared" ca="1" si="101"/>
        <v>26</v>
      </c>
      <c r="AD683" s="135">
        <f t="shared" ca="1" si="102"/>
        <v>-34.093113425922638</v>
      </c>
      <c r="AE683" s="127" t="str">
        <f t="shared" ca="1" si="105"/>
        <v>VENCIDO</v>
      </c>
    </row>
    <row r="684" spans="1:31" customFormat="1" ht="15" x14ac:dyDescent="0.25">
      <c r="A684" s="126">
        <v>23522946</v>
      </c>
      <c r="B684" s="128" t="e">
        <f>VLOOKUP(A684,[1]BASE!$A:$A,1,0)</f>
        <v>#N/A</v>
      </c>
      <c r="C684" s="128" t="e">
        <f>VLOOKUP(A684,'INGRESO DIARIO'!A:A,1,0)</f>
        <v>#N/A</v>
      </c>
      <c r="D684" s="136" t="s">
        <v>3128</v>
      </c>
      <c r="E684" s="129" t="s">
        <v>19</v>
      </c>
      <c r="F684" s="130">
        <v>45895.547210648147</v>
      </c>
      <c r="G684" s="130">
        <v>45901.906944444447</v>
      </c>
      <c r="H684" s="129">
        <v>43347644</v>
      </c>
      <c r="I684" s="129" t="s">
        <v>2162</v>
      </c>
      <c r="J684" s="129" t="s">
        <v>2842</v>
      </c>
      <c r="K684" s="129" t="s">
        <v>15</v>
      </c>
      <c r="L684" s="129" t="s">
        <v>2165</v>
      </c>
      <c r="M684" s="129" t="s">
        <v>16</v>
      </c>
      <c r="N684" s="129" t="s">
        <v>20</v>
      </c>
      <c r="O684" s="129"/>
      <c r="P684" s="129"/>
      <c r="Q684" s="129"/>
      <c r="R684" s="129"/>
      <c r="S684" s="129"/>
      <c r="T684" s="129"/>
      <c r="U684" s="129"/>
      <c r="V684" s="129"/>
      <c r="W684" s="133">
        <f t="shared" si="103"/>
        <v>45905.906944444447</v>
      </c>
      <c r="X684" s="134">
        <f t="shared" si="104"/>
        <v>4</v>
      </c>
      <c r="Y684" s="134">
        <f t="shared" ca="1" si="97"/>
        <v>40.093055555553292</v>
      </c>
      <c r="Z684" s="134">
        <f t="shared" ca="1" si="98"/>
        <v>30</v>
      </c>
      <c r="AA684" s="134">
        <f t="shared" ca="1" si="99"/>
        <v>10.093055555553292</v>
      </c>
      <c r="AB684" s="134">
        <f t="shared" ca="1" si="100"/>
        <v>30</v>
      </c>
      <c r="AC684" s="134">
        <f t="shared" ca="1" si="101"/>
        <v>26</v>
      </c>
      <c r="AD684" s="135">
        <f t="shared" ca="1" si="102"/>
        <v>-34.093055555553292</v>
      </c>
      <c r="AE684" s="127" t="str">
        <f t="shared" ca="1" si="105"/>
        <v>VENCIDO</v>
      </c>
    </row>
    <row r="685" spans="1:31" customFormat="1" ht="15" x14ac:dyDescent="0.25">
      <c r="A685" s="126">
        <v>23523055</v>
      </c>
      <c r="B685" s="128" t="e">
        <f>VLOOKUP(A685,[1]BASE!$A:$A,1,0)</f>
        <v>#N/A</v>
      </c>
      <c r="C685" s="128" t="e">
        <f>VLOOKUP(A685,'INGRESO DIARIO'!A:A,1,0)</f>
        <v>#N/A</v>
      </c>
      <c r="D685" s="136" t="s">
        <v>3130</v>
      </c>
      <c r="E685" s="129" t="s">
        <v>19</v>
      </c>
      <c r="F685" s="130">
        <v>45895.593321759261</v>
      </c>
      <c r="G685" s="130">
        <v>45901.906585648147</v>
      </c>
      <c r="H685" s="129">
        <v>43570733</v>
      </c>
      <c r="I685" s="129" t="s">
        <v>2173</v>
      </c>
      <c r="J685" s="129" t="s">
        <v>2844</v>
      </c>
      <c r="K685" s="129" t="s">
        <v>15</v>
      </c>
      <c r="L685" s="129" t="s">
        <v>2177</v>
      </c>
      <c r="M685" s="129" t="s">
        <v>16</v>
      </c>
      <c r="N685" s="129" t="s">
        <v>22</v>
      </c>
      <c r="O685" s="129"/>
      <c r="P685" s="129"/>
      <c r="Q685" s="129"/>
      <c r="R685" s="129"/>
      <c r="S685" s="129"/>
      <c r="T685" s="129"/>
      <c r="U685" s="129"/>
      <c r="V685" s="129"/>
      <c r="W685" s="133">
        <f t="shared" si="103"/>
        <v>45905.906585648147</v>
      </c>
      <c r="X685" s="134">
        <f t="shared" si="104"/>
        <v>4</v>
      </c>
      <c r="Y685" s="134">
        <f t="shared" ca="1" si="97"/>
        <v>40.093414351853426</v>
      </c>
      <c r="Z685" s="134">
        <f t="shared" ca="1" si="98"/>
        <v>30</v>
      </c>
      <c r="AA685" s="134">
        <f t="shared" ca="1" si="99"/>
        <v>10.093414351853426</v>
      </c>
      <c r="AB685" s="134">
        <f t="shared" ca="1" si="100"/>
        <v>30</v>
      </c>
      <c r="AC685" s="134">
        <f t="shared" ca="1" si="101"/>
        <v>26</v>
      </c>
      <c r="AD685" s="135">
        <f t="shared" ca="1" si="102"/>
        <v>-34.093414351853426</v>
      </c>
      <c r="AE685" s="127" t="str">
        <f t="shared" ca="1" si="105"/>
        <v>VENCIDO</v>
      </c>
    </row>
    <row r="686" spans="1:31" customFormat="1" ht="15" x14ac:dyDescent="0.25">
      <c r="A686" s="126">
        <v>23523827</v>
      </c>
      <c r="B686" s="128" t="e">
        <f>VLOOKUP(A686,[1]BASE!$A:$A,1,0)</f>
        <v>#N/A</v>
      </c>
      <c r="C686" s="128" t="e">
        <f>VLOOKUP(A686,'INGRESO DIARIO'!A:A,1,0)</f>
        <v>#N/A</v>
      </c>
      <c r="D686" s="136" t="s">
        <v>3134</v>
      </c>
      <c r="E686" s="129" t="s">
        <v>19</v>
      </c>
      <c r="F686" s="130">
        <v>45896.362141203703</v>
      </c>
      <c r="G686" s="130">
        <v>45901.906678240739</v>
      </c>
      <c r="H686" s="129">
        <v>43902812</v>
      </c>
      <c r="I686" s="129" t="s">
        <v>2220</v>
      </c>
      <c r="J686" s="129" t="s">
        <v>2852</v>
      </c>
      <c r="K686" s="129" t="s">
        <v>15</v>
      </c>
      <c r="L686" s="129" t="s">
        <v>2224</v>
      </c>
      <c r="M686" s="129" t="s">
        <v>16</v>
      </c>
      <c r="N686" s="129" t="s">
        <v>22</v>
      </c>
      <c r="O686" s="129"/>
      <c r="P686" s="129"/>
      <c r="Q686" s="132"/>
      <c r="R686" s="129"/>
      <c r="S686" s="129"/>
      <c r="T686" s="129"/>
      <c r="U686" s="129"/>
      <c r="V686" s="129"/>
      <c r="W686" s="133">
        <f t="shared" si="103"/>
        <v>45905.906678240739</v>
      </c>
      <c r="X686" s="134">
        <f t="shared" si="104"/>
        <v>4</v>
      </c>
      <c r="Y686" s="134">
        <f t="shared" ca="1" si="97"/>
        <v>40.093321759261016</v>
      </c>
      <c r="Z686" s="134">
        <f t="shared" ca="1" si="98"/>
        <v>30</v>
      </c>
      <c r="AA686" s="134">
        <f t="shared" ca="1" si="99"/>
        <v>10.093321759261016</v>
      </c>
      <c r="AB686" s="134">
        <f t="shared" ca="1" si="100"/>
        <v>30</v>
      </c>
      <c r="AC686" s="134">
        <f t="shared" ca="1" si="101"/>
        <v>26</v>
      </c>
      <c r="AD686" s="135">
        <f t="shared" ca="1" si="102"/>
        <v>-34.093321759261016</v>
      </c>
      <c r="AE686" s="127" t="str">
        <f t="shared" ca="1" si="105"/>
        <v>VENCIDO</v>
      </c>
    </row>
    <row r="687" spans="1:31" customFormat="1" ht="15" x14ac:dyDescent="0.25">
      <c r="A687" s="126">
        <v>23524174</v>
      </c>
      <c r="B687" s="128" t="e">
        <f>VLOOKUP(A687,[1]BASE!$A:$A,1,0)</f>
        <v>#N/A</v>
      </c>
      <c r="C687" s="128" t="e">
        <f>VLOOKUP(A687,'INGRESO DIARIO'!A:A,1,0)</f>
        <v>#N/A</v>
      </c>
      <c r="D687" s="136" t="s">
        <v>3137</v>
      </c>
      <c r="E687" s="129" t="s">
        <v>19</v>
      </c>
      <c r="F687" s="130">
        <v>45896.478506944448</v>
      </c>
      <c r="G687" s="130">
        <v>45901.906782407408</v>
      </c>
      <c r="H687" s="129">
        <v>1000395861</v>
      </c>
      <c r="I687" s="129" t="s">
        <v>2256</v>
      </c>
      <c r="J687" s="129" t="s">
        <v>2858</v>
      </c>
      <c r="K687" s="129" t="s">
        <v>15</v>
      </c>
      <c r="L687" s="129" t="s">
        <v>2260</v>
      </c>
      <c r="M687" s="129" t="s">
        <v>16</v>
      </c>
      <c r="N687" s="129" t="s">
        <v>22</v>
      </c>
      <c r="O687" s="129"/>
      <c r="P687" s="129"/>
      <c r="Q687" s="129"/>
      <c r="R687" s="129"/>
      <c r="S687" s="129"/>
      <c r="T687" s="129"/>
      <c r="U687" s="129"/>
      <c r="V687" s="129"/>
      <c r="W687" s="133">
        <f t="shared" si="103"/>
        <v>45905.906782407408</v>
      </c>
      <c r="X687" s="134">
        <f t="shared" si="104"/>
        <v>4</v>
      </c>
      <c r="Y687" s="134">
        <f t="shared" ca="1" si="97"/>
        <v>40.093217592591827</v>
      </c>
      <c r="Z687" s="134">
        <f t="shared" ca="1" si="98"/>
        <v>30</v>
      </c>
      <c r="AA687" s="134">
        <f t="shared" ca="1" si="99"/>
        <v>10.093217592591827</v>
      </c>
      <c r="AB687" s="134">
        <f t="shared" ca="1" si="100"/>
        <v>30</v>
      </c>
      <c r="AC687" s="134">
        <f t="shared" ca="1" si="101"/>
        <v>26</v>
      </c>
      <c r="AD687" s="135">
        <f t="shared" ca="1" si="102"/>
        <v>-34.093217592591827</v>
      </c>
      <c r="AE687" s="127" t="str">
        <f t="shared" ca="1" si="105"/>
        <v>VENCIDO</v>
      </c>
    </row>
    <row r="688" spans="1:31" customFormat="1" ht="15" x14ac:dyDescent="0.25">
      <c r="A688" s="126">
        <v>23524498</v>
      </c>
      <c r="B688" s="128" t="e">
        <f>VLOOKUP(A688,[1]BASE!$A:$A,1,0)</f>
        <v>#N/A</v>
      </c>
      <c r="C688" s="128" t="e">
        <f>VLOOKUP(A688,'INGRESO DIARIO'!A:A,1,0)</f>
        <v>#N/A</v>
      </c>
      <c r="D688" s="136" t="s">
        <v>3141</v>
      </c>
      <c r="E688" s="129" t="s">
        <v>19</v>
      </c>
      <c r="F688" s="130">
        <v>45896.611319444448</v>
      </c>
      <c r="G688" s="130">
        <v>45901.90697916667</v>
      </c>
      <c r="H688" s="129">
        <v>8247215</v>
      </c>
      <c r="I688" s="129" t="s">
        <v>2309</v>
      </c>
      <c r="J688" s="129" t="s">
        <v>2866</v>
      </c>
      <c r="K688" s="129" t="s">
        <v>15</v>
      </c>
      <c r="L688" s="129" t="s">
        <v>2312</v>
      </c>
      <c r="M688" s="129" t="s">
        <v>16</v>
      </c>
      <c r="N688" s="129" t="s">
        <v>20</v>
      </c>
      <c r="O688" s="129"/>
      <c r="P688" s="129"/>
      <c r="Q688" s="129"/>
      <c r="R688" s="129"/>
      <c r="S688" s="129"/>
      <c r="T688" s="129"/>
      <c r="U688" s="129"/>
      <c r="V688" s="129"/>
      <c r="W688" s="133">
        <f t="shared" si="103"/>
        <v>45905.90697916667</v>
      </c>
      <c r="X688" s="134">
        <f t="shared" si="104"/>
        <v>4</v>
      </c>
      <c r="Y688" s="134">
        <f t="shared" ca="1" si="97"/>
        <v>40.093020833330229</v>
      </c>
      <c r="Z688" s="134">
        <f t="shared" ca="1" si="98"/>
        <v>30</v>
      </c>
      <c r="AA688" s="134">
        <f t="shared" ca="1" si="99"/>
        <v>10.093020833330229</v>
      </c>
      <c r="AB688" s="134">
        <f t="shared" ca="1" si="100"/>
        <v>30</v>
      </c>
      <c r="AC688" s="134">
        <f t="shared" ca="1" si="101"/>
        <v>26</v>
      </c>
      <c r="AD688" s="135">
        <f t="shared" ca="1" si="102"/>
        <v>-34.093020833330229</v>
      </c>
      <c r="AE688" s="127" t="str">
        <f t="shared" ca="1" si="105"/>
        <v>VENCIDO</v>
      </c>
    </row>
    <row r="689" spans="1:31" customFormat="1" ht="15" x14ac:dyDescent="0.25">
      <c r="A689" s="126">
        <v>23525254</v>
      </c>
      <c r="B689" s="128" t="e">
        <f>VLOOKUP(A689,[1]BASE!$A:$A,1,0)</f>
        <v>#N/A</v>
      </c>
      <c r="C689" s="128" t="e">
        <f>VLOOKUP(A689,'INGRESO DIARIO'!A:A,1,0)</f>
        <v>#N/A</v>
      </c>
      <c r="D689" s="136" t="s">
        <v>3151</v>
      </c>
      <c r="E689" s="129" t="s">
        <v>19</v>
      </c>
      <c r="F689" s="130">
        <v>45897.420856481483</v>
      </c>
      <c r="G689" s="130">
        <v>45901.906585648147</v>
      </c>
      <c r="H689" s="129">
        <v>39176590</v>
      </c>
      <c r="I689" s="129" t="s">
        <v>2396</v>
      </c>
      <c r="J689" s="129" t="s">
        <v>2880</v>
      </c>
      <c r="K689" s="129" t="s">
        <v>15</v>
      </c>
      <c r="L689" s="129" t="s">
        <v>2400</v>
      </c>
      <c r="M689" s="129" t="s">
        <v>16</v>
      </c>
      <c r="N689" s="129" t="s">
        <v>22</v>
      </c>
      <c r="O689" s="129"/>
      <c r="P689" s="129"/>
      <c r="Q689" s="129"/>
      <c r="R689" s="129"/>
      <c r="S689" s="129"/>
      <c r="T689" s="129"/>
      <c r="U689" s="129"/>
      <c r="V689" s="129"/>
      <c r="W689" s="133">
        <f t="shared" si="103"/>
        <v>45905.906585648147</v>
      </c>
      <c r="X689" s="134">
        <f t="shared" si="104"/>
        <v>4</v>
      </c>
      <c r="Y689" s="134">
        <f t="shared" ca="1" si="97"/>
        <v>40.093414351853426</v>
      </c>
      <c r="Z689" s="134">
        <f t="shared" ca="1" si="98"/>
        <v>30</v>
      </c>
      <c r="AA689" s="134">
        <f t="shared" ca="1" si="99"/>
        <v>10.093414351853426</v>
      </c>
      <c r="AB689" s="134">
        <f t="shared" ca="1" si="100"/>
        <v>30</v>
      </c>
      <c r="AC689" s="134">
        <f t="shared" ca="1" si="101"/>
        <v>26</v>
      </c>
      <c r="AD689" s="135">
        <f t="shared" ca="1" si="102"/>
        <v>-34.093414351853426</v>
      </c>
      <c r="AE689" s="127" t="str">
        <f t="shared" ca="1" si="105"/>
        <v>VENCIDO</v>
      </c>
    </row>
    <row r="690" spans="1:31" customFormat="1" ht="15" x14ac:dyDescent="0.25">
      <c r="A690" s="126">
        <v>23526557</v>
      </c>
      <c r="B690" s="128" t="e">
        <f>VLOOKUP(A690,[1]BASE!$A:$A,1,0)</f>
        <v>#N/A</v>
      </c>
      <c r="C690" s="128" t="e">
        <f>VLOOKUP(A690,'INGRESO DIARIO'!A:A,1,0)</f>
        <v>#N/A</v>
      </c>
      <c r="D690" s="136" t="s">
        <v>3161</v>
      </c>
      <c r="E690" s="129" t="s">
        <v>19</v>
      </c>
      <c r="F690" s="130">
        <v>45898.475405092591</v>
      </c>
      <c r="G690" s="130">
        <v>45901.90693287037</v>
      </c>
      <c r="H690" s="129">
        <v>1045077194</v>
      </c>
      <c r="I690" s="129" t="s">
        <v>2493</v>
      </c>
      <c r="J690" s="129" t="s">
        <v>2896</v>
      </c>
      <c r="K690" s="129" t="s">
        <v>15</v>
      </c>
      <c r="L690" s="129" t="s">
        <v>2497</v>
      </c>
      <c r="M690" s="129" t="s">
        <v>16</v>
      </c>
      <c r="N690" s="129" t="s">
        <v>22</v>
      </c>
      <c r="O690" s="129"/>
      <c r="P690" s="129"/>
      <c r="Q690" s="129"/>
      <c r="R690" s="129"/>
      <c r="S690" s="129"/>
      <c r="T690" s="129"/>
      <c r="U690" s="129"/>
      <c r="V690" s="129"/>
      <c r="W690" s="133">
        <f t="shared" si="103"/>
        <v>45905.90693287037</v>
      </c>
      <c r="X690" s="134">
        <f t="shared" si="104"/>
        <v>4</v>
      </c>
      <c r="Y690" s="134">
        <f t="shared" ca="1" si="97"/>
        <v>40.093067129630072</v>
      </c>
      <c r="Z690" s="134">
        <f t="shared" ca="1" si="98"/>
        <v>30</v>
      </c>
      <c r="AA690" s="134">
        <f t="shared" ca="1" si="99"/>
        <v>10.093067129630072</v>
      </c>
      <c r="AB690" s="134">
        <f t="shared" ca="1" si="100"/>
        <v>30</v>
      </c>
      <c r="AC690" s="134">
        <f t="shared" ca="1" si="101"/>
        <v>26</v>
      </c>
      <c r="AD690" s="135">
        <f t="shared" ca="1" si="102"/>
        <v>-34.093067129630072</v>
      </c>
      <c r="AE690" s="127" t="str">
        <f t="shared" ca="1" si="105"/>
        <v>VENCIDO</v>
      </c>
    </row>
    <row r="691" spans="1:31" customFormat="1" ht="15" x14ac:dyDescent="0.25">
      <c r="A691" s="126">
        <v>23526606</v>
      </c>
      <c r="B691" s="128" t="e">
        <f>VLOOKUP(A691,[1]BASE!$A:$A,1,0)</f>
        <v>#N/A</v>
      </c>
      <c r="C691" s="128" t="e">
        <f>VLOOKUP(A691,'INGRESO DIARIO'!A:A,1,0)</f>
        <v>#N/A</v>
      </c>
      <c r="D691" s="136" t="s">
        <v>3162</v>
      </c>
      <c r="E691" s="129" t="s">
        <v>19</v>
      </c>
      <c r="F691" s="130">
        <v>45898.499907407408</v>
      </c>
      <c r="G691" s="130">
        <v>45901.906828703701</v>
      </c>
      <c r="H691" s="129">
        <v>43592832</v>
      </c>
      <c r="I691" s="129" t="s">
        <v>2499</v>
      </c>
      <c r="J691" s="129" t="s">
        <v>2897</v>
      </c>
      <c r="K691" s="129" t="s">
        <v>15</v>
      </c>
      <c r="L691" s="129" t="s">
        <v>2503</v>
      </c>
      <c r="M691" s="129" t="s">
        <v>16</v>
      </c>
      <c r="N691" s="129" t="s">
        <v>22</v>
      </c>
      <c r="O691" s="129"/>
      <c r="P691" s="129"/>
      <c r="Q691" s="129"/>
      <c r="R691" s="129"/>
      <c r="S691" s="129"/>
      <c r="T691" s="129"/>
      <c r="U691" s="129"/>
      <c r="V691" s="129"/>
      <c r="W691" s="133">
        <f t="shared" si="103"/>
        <v>45905.906828703701</v>
      </c>
      <c r="X691" s="134">
        <f t="shared" si="104"/>
        <v>4</v>
      </c>
      <c r="Y691" s="134">
        <f t="shared" ca="1" si="97"/>
        <v>40.093171296299261</v>
      </c>
      <c r="Z691" s="134">
        <f t="shared" ca="1" si="98"/>
        <v>30</v>
      </c>
      <c r="AA691" s="134">
        <f t="shared" ca="1" si="99"/>
        <v>10.093171296299261</v>
      </c>
      <c r="AB691" s="134">
        <f t="shared" ca="1" si="100"/>
        <v>30</v>
      </c>
      <c r="AC691" s="134">
        <f t="shared" ca="1" si="101"/>
        <v>26</v>
      </c>
      <c r="AD691" s="135">
        <f t="shared" ca="1" si="102"/>
        <v>-34.093171296299261</v>
      </c>
      <c r="AE691" s="127" t="str">
        <f t="shared" ca="1" si="105"/>
        <v>VENCIDO</v>
      </c>
    </row>
    <row r="692" spans="1:31" customFormat="1" ht="15" x14ac:dyDescent="0.25">
      <c r="A692" s="126">
        <v>23527432</v>
      </c>
      <c r="B692" s="128" t="e">
        <f>VLOOKUP(A692,[1]BASE!$A:$A,1,0)</f>
        <v>#N/A</v>
      </c>
      <c r="C692" s="128" t="e">
        <f>VLOOKUP(A692,'INGRESO DIARIO'!A:A,1,0)</f>
        <v>#N/A</v>
      </c>
      <c r="D692" s="136" t="s">
        <v>3169</v>
      </c>
      <c r="E692" s="129" t="s">
        <v>19</v>
      </c>
      <c r="F692" s="130">
        <v>45901.335034722222</v>
      </c>
      <c r="G692" s="130">
        <v>45901.906875000001</v>
      </c>
      <c r="H692" s="129">
        <v>71748961</v>
      </c>
      <c r="I692" s="129" t="s">
        <v>2560</v>
      </c>
      <c r="J692" s="129" t="s">
        <v>2907</v>
      </c>
      <c r="K692" s="129" t="s">
        <v>15</v>
      </c>
      <c r="L692" s="129" t="s">
        <v>2564</v>
      </c>
      <c r="M692" s="129" t="s">
        <v>16</v>
      </c>
      <c r="N692" s="129" t="s">
        <v>22</v>
      </c>
      <c r="O692" s="129"/>
      <c r="P692" s="129"/>
      <c r="Q692" s="129"/>
      <c r="R692" s="129"/>
      <c r="S692" s="129"/>
      <c r="T692" s="129"/>
      <c r="U692" s="129"/>
      <c r="V692" s="129"/>
      <c r="W692" s="133">
        <f t="shared" si="103"/>
        <v>45905.906875000001</v>
      </c>
      <c r="X692" s="134">
        <f t="shared" si="104"/>
        <v>4</v>
      </c>
      <c r="Y692" s="134">
        <f t="shared" ca="1" si="97"/>
        <v>40.093124999999418</v>
      </c>
      <c r="Z692" s="134">
        <f t="shared" ca="1" si="98"/>
        <v>30</v>
      </c>
      <c r="AA692" s="134">
        <f t="shared" ca="1" si="99"/>
        <v>10.093124999999418</v>
      </c>
      <c r="AB692" s="134">
        <f t="shared" ca="1" si="100"/>
        <v>30</v>
      </c>
      <c r="AC692" s="134">
        <f t="shared" ca="1" si="101"/>
        <v>26</v>
      </c>
      <c r="AD692" s="135">
        <f t="shared" ca="1" si="102"/>
        <v>-34.093124999999418</v>
      </c>
      <c r="AE692" s="127" t="str">
        <f t="shared" ca="1" si="105"/>
        <v>VENCIDO</v>
      </c>
    </row>
    <row r="693" spans="1:31" customFormat="1" ht="15" x14ac:dyDescent="0.25">
      <c r="A693" s="126">
        <v>23527489</v>
      </c>
      <c r="B693" s="128" t="e">
        <f>VLOOKUP(A693,[1]BASE!$A:$A,1,0)</f>
        <v>#N/A</v>
      </c>
      <c r="C693" s="128" t="e">
        <f>VLOOKUP(A693,'INGRESO DIARIO'!A:A,1,0)</f>
        <v>#N/A</v>
      </c>
      <c r="D693" s="136" t="s">
        <v>3170</v>
      </c>
      <c r="E693" s="129" t="s">
        <v>19</v>
      </c>
      <c r="F693" s="130">
        <v>45901.373865740738</v>
      </c>
      <c r="G693" s="130">
        <v>45901.906875000001</v>
      </c>
      <c r="H693" s="129">
        <v>1152685608</v>
      </c>
      <c r="I693" s="129" t="s">
        <v>2566</v>
      </c>
      <c r="J693" s="129" t="s">
        <v>2908</v>
      </c>
      <c r="K693" s="129" t="s">
        <v>15</v>
      </c>
      <c r="L693" s="129" t="s">
        <v>2570</v>
      </c>
      <c r="M693" s="129" t="s">
        <v>16</v>
      </c>
      <c r="N693" s="129" t="s">
        <v>22</v>
      </c>
      <c r="O693" s="129"/>
      <c r="P693" s="129"/>
      <c r="Q693" s="129"/>
      <c r="R693" s="129"/>
      <c r="S693" s="129"/>
      <c r="T693" s="129"/>
      <c r="U693" s="129"/>
      <c r="V693" s="129"/>
      <c r="W693" s="133">
        <f t="shared" si="103"/>
        <v>45905.906875000001</v>
      </c>
      <c r="X693" s="134">
        <f t="shared" si="104"/>
        <v>4</v>
      </c>
      <c r="Y693" s="134">
        <f t="shared" ca="1" si="97"/>
        <v>40.093124999999418</v>
      </c>
      <c r="Z693" s="134">
        <f t="shared" ca="1" si="98"/>
        <v>30</v>
      </c>
      <c r="AA693" s="134">
        <f t="shared" ca="1" si="99"/>
        <v>10.093124999999418</v>
      </c>
      <c r="AB693" s="134">
        <f t="shared" ca="1" si="100"/>
        <v>30</v>
      </c>
      <c r="AC693" s="134">
        <f t="shared" ca="1" si="101"/>
        <v>26</v>
      </c>
      <c r="AD693" s="135">
        <f t="shared" ca="1" si="102"/>
        <v>-34.093124999999418</v>
      </c>
      <c r="AE693" s="127" t="str">
        <f t="shared" ca="1" si="105"/>
        <v>VENCIDO</v>
      </c>
    </row>
    <row r="694" spans="1:31" customFormat="1" ht="15" x14ac:dyDescent="0.25">
      <c r="A694" s="126">
        <v>23527495</v>
      </c>
      <c r="B694" s="128" t="e">
        <f>VLOOKUP(A694,[1]BASE!$A:$A,1,0)</f>
        <v>#N/A</v>
      </c>
      <c r="C694" s="128" t="e">
        <f>VLOOKUP(A694,'INGRESO DIARIO'!A:A,1,0)</f>
        <v>#N/A</v>
      </c>
      <c r="D694" s="129" t="s">
        <v>2574</v>
      </c>
      <c r="E694" s="129" t="s">
        <v>19</v>
      </c>
      <c r="F694" s="130">
        <v>45901.377708333333</v>
      </c>
      <c r="G694" s="130">
        <v>45901.906655092593</v>
      </c>
      <c r="H694" s="129">
        <v>1017209389</v>
      </c>
      <c r="I694" s="129" t="s">
        <v>2572</v>
      </c>
      <c r="J694" s="129" t="s">
        <v>2909</v>
      </c>
      <c r="K694" s="129" t="s">
        <v>15</v>
      </c>
      <c r="L694" s="129" t="s">
        <v>2576</v>
      </c>
      <c r="M694" s="129" t="s">
        <v>16</v>
      </c>
      <c r="N694" s="129" t="s">
        <v>22</v>
      </c>
      <c r="O694" s="129"/>
      <c r="P694" s="129"/>
      <c r="Q694" s="129"/>
      <c r="R694" s="129"/>
      <c r="S694" s="129"/>
      <c r="T694" s="129"/>
      <c r="U694" s="129"/>
      <c r="V694" s="129"/>
      <c r="W694" s="133">
        <f t="shared" si="103"/>
        <v>45905.906655092593</v>
      </c>
      <c r="X694" s="134">
        <f t="shared" si="104"/>
        <v>4</v>
      </c>
      <c r="Y694" s="134">
        <f t="shared" ca="1" si="97"/>
        <v>40.0933449074073</v>
      </c>
      <c r="Z694" s="134">
        <f t="shared" ca="1" si="98"/>
        <v>30</v>
      </c>
      <c r="AA694" s="134">
        <f t="shared" ca="1" si="99"/>
        <v>10.0933449074073</v>
      </c>
      <c r="AB694" s="134">
        <f t="shared" ca="1" si="100"/>
        <v>30</v>
      </c>
      <c r="AC694" s="134">
        <f t="shared" ca="1" si="101"/>
        <v>26</v>
      </c>
      <c r="AD694" s="135">
        <f t="shared" ca="1" si="102"/>
        <v>-34.0933449074073</v>
      </c>
      <c r="AE694" s="127" t="str">
        <f t="shared" ca="1" si="105"/>
        <v>VENCIDO</v>
      </c>
    </row>
    <row r="695" spans="1:31" customFormat="1" ht="15" x14ac:dyDescent="0.25">
      <c r="A695" s="126">
        <v>23527505</v>
      </c>
      <c r="B695" s="128" t="e">
        <f>VLOOKUP(A695,[1]BASE!$A:$A,1,0)</f>
        <v>#N/A</v>
      </c>
      <c r="C695" s="128" t="e">
        <f>VLOOKUP(A695,'INGRESO DIARIO'!A:A,1,0)</f>
        <v>#N/A</v>
      </c>
      <c r="D695" s="136" t="s">
        <v>3171</v>
      </c>
      <c r="E695" s="129" t="s">
        <v>19</v>
      </c>
      <c r="F695" s="130">
        <v>45901.3828125</v>
      </c>
      <c r="G695" s="130">
        <v>45901.906724537039</v>
      </c>
      <c r="H695" s="129">
        <v>71599584</v>
      </c>
      <c r="I695" s="129" t="s">
        <v>2578</v>
      </c>
      <c r="J695" s="129" t="s">
        <v>2910</v>
      </c>
      <c r="K695" s="129" t="s">
        <v>15</v>
      </c>
      <c r="L695" s="129" t="s">
        <v>2583</v>
      </c>
      <c r="M695" s="129" t="s">
        <v>16</v>
      </c>
      <c r="N695" s="129" t="s">
        <v>22</v>
      </c>
      <c r="O695" s="129"/>
      <c r="P695" s="129"/>
      <c r="Q695" s="129"/>
      <c r="R695" s="129"/>
      <c r="S695" s="129"/>
      <c r="T695" s="129"/>
      <c r="U695" s="129"/>
      <c r="V695" s="129"/>
      <c r="W695" s="133">
        <f t="shared" si="103"/>
        <v>45905.906724537039</v>
      </c>
      <c r="X695" s="134">
        <f t="shared" si="104"/>
        <v>4</v>
      </c>
      <c r="Y695" s="134">
        <f t="shared" ca="1" si="97"/>
        <v>40.093275462961174</v>
      </c>
      <c r="Z695" s="134">
        <f t="shared" ca="1" si="98"/>
        <v>30</v>
      </c>
      <c r="AA695" s="134">
        <f t="shared" ca="1" si="99"/>
        <v>10.093275462961174</v>
      </c>
      <c r="AB695" s="134">
        <f t="shared" ca="1" si="100"/>
        <v>30</v>
      </c>
      <c r="AC695" s="134">
        <f t="shared" ca="1" si="101"/>
        <v>26</v>
      </c>
      <c r="AD695" s="135">
        <f t="shared" ca="1" si="102"/>
        <v>-34.093275462961174</v>
      </c>
      <c r="AE695" s="127" t="str">
        <f t="shared" ca="1" si="105"/>
        <v>VENCIDO</v>
      </c>
    </row>
    <row r="696" spans="1:31" customFormat="1" ht="15" x14ac:dyDescent="0.25">
      <c r="A696" s="126">
        <v>23527898</v>
      </c>
      <c r="B696" s="128" t="e">
        <f>VLOOKUP(A696,[1]BASE!$A:$A,1,0)</f>
        <v>#N/A</v>
      </c>
      <c r="C696" s="128" t="e">
        <f>VLOOKUP(A696,'INGRESO DIARIO'!A:A,1,0)</f>
        <v>#N/A</v>
      </c>
      <c r="D696" s="136" t="s">
        <v>3180</v>
      </c>
      <c r="E696" s="129" t="s">
        <v>19</v>
      </c>
      <c r="F696" s="130">
        <v>45901.566203703704</v>
      </c>
      <c r="G696" s="130">
        <v>45901.906967592593</v>
      </c>
      <c r="H696" s="129">
        <v>1151447992</v>
      </c>
      <c r="I696" s="129" t="s">
        <v>2642</v>
      </c>
      <c r="J696" s="129" t="s">
        <v>2918</v>
      </c>
      <c r="K696" s="129" t="s">
        <v>15</v>
      </c>
      <c r="L696" s="129" t="s">
        <v>2645</v>
      </c>
      <c r="M696" s="129" t="s">
        <v>16</v>
      </c>
      <c r="N696" s="129" t="s">
        <v>22</v>
      </c>
      <c r="O696" s="129"/>
      <c r="P696" s="129"/>
      <c r="Q696" s="129"/>
      <c r="R696" s="129"/>
      <c r="S696" s="129"/>
      <c r="T696" s="129"/>
      <c r="U696" s="129"/>
      <c r="V696" s="129"/>
      <c r="W696" s="133">
        <f t="shared" si="103"/>
        <v>45905.906967592593</v>
      </c>
      <c r="X696" s="134">
        <f t="shared" si="104"/>
        <v>4</v>
      </c>
      <c r="Y696" s="134">
        <f t="shared" ca="1" si="97"/>
        <v>40.093032407407009</v>
      </c>
      <c r="Z696" s="134">
        <f t="shared" ca="1" si="98"/>
        <v>30</v>
      </c>
      <c r="AA696" s="134">
        <f t="shared" ca="1" si="99"/>
        <v>10.093032407407009</v>
      </c>
      <c r="AB696" s="134">
        <f t="shared" ca="1" si="100"/>
        <v>30</v>
      </c>
      <c r="AC696" s="134">
        <f t="shared" ca="1" si="101"/>
        <v>26</v>
      </c>
      <c r="AD696" s="135">
        <f t="shared" ca="1" si="102"/>
        <v>-34.093032407407009</v>
      </c>
      <c r="AE696" s="127" t="str">
        <f t="shared" ca="1" si="105"/>
        <v>VENCIDO</v>
      </c>
    </row>
    <row r="697" spans="1:31" customFormat="1" ht="15" x14ac:dyDescent="0.25">
      <c r="A697" s="126">
        <v>23528075</v>
      </c>
      <c r="B697" s="128" t="e">
        <f>VLOOKUP(A697,[1]BASE!$A:$A,1,0)</f>
        <v>#N/A</v>
      </c>
      <c r="C697" s="128" t="e">
        <f>VLOOKUP(A697,'INGRESO DIARIO'!A:A,1,0)</f>
        <v>#N/A</v>
      </c>
      <c r="D697" s="136" t="s">
        <v>3184</v>
      </c>
      <c r="E697" s="129" t="s">
        <v>19</v>
      </c>
      <c r="F697" s="130">
        <v>45901.656041666669</v>
      </c>
      <c r="G697" s="130">
        <v>45901.90693287037</v>
      </c>
      <c r="H697" s="129">
        <v>21664489</v>
      </c>
      <c r="I697" s="129" t="s">
        <v>2688</v>
      </c>
      <c r="J697" s="129" t="s">
        <v>2926</v>
      </c>
      <c r="K697" s="129" t="s">
        <v>15</v>
      </c>
      <c r="L697" s="129" t="s">
        <v>2692</v>
      </c>
      <c r="M697" s="129" t="s">
        <v>16</v>
      </c>
      <c r="N697" s="129" t="s">
        <v>22</v>
      </c>
      <c r="O697" s="129"/>
      <c r="P697" s="129"/>
      <c r="Q697" s="129"/>
      <c r="R697" s="129"/>
      <c r="S697" s="129"/>
      <c r="T697" s="129"/>
      <c r="U697" s="129"/>
      <c r="V697" s="129"/>
      <c r="W697" s="133">
        <f t="shared" si="103"/>
        <v>45905.90693287037</v>
      </c>
      <c r="X697" s="134">
        <f t="shared" si="104"/>
        <v>4</v>
      </c>
      <c r="Y697" s="134">
        <f t="shared" ca="1" si="97"/>
        <v>40.093067129630072</v>
      </c>
      <c r="Z697" s="134">
        <f t="shared" ca="1" si="98"/>
        <v>30</v>
      </c>
      <c r="AA697" s="134">
        <f t="shared" ca="1" si="99"/>
        <v>10.093067129630072</v>
      </c>
      <c r="AB697" s="134">
        <f t="shared" ca="1" si="100"/>
        <v>30</v>
      </c>
      <c r="AC697" s="134">
        <f t="shared" ca="1" si="101"/>
        <v>26</v>
      </c>
      <c r="AD697" s="135">
        <f t="shared" ca="1" si="102"/>
        <v>-34.093067129630072</v>
      </c>
      <c r="AE697" s="127" t="str">
        <f t="shared" ca="1" si="105"/>
        <v>VENCIDO</v>
      </c>
    </row>
    <row r="698" spans="1:31" customFormat="1" ht="15" x14ac:dyDescent="0.25">
      <c r="A698" s="111">
        <v>23529943</v>
      </c>
      <c r="B698" s="181" t="e">
        <f>VLOOKUP(A698,[1]BASE!$A:$A,1,0)</f>
        <v>#N/A</v>
      </c>
      <c r="C698" s="39" t="e">
        <f>VLOOKUP(A698,'INGRESO DIARIO'!A:A,1,0)</f>
        <v>#N/A</v>
      </c>
      <c r="D698" s="60" t="s">
        <v>205</v>
      </c>
      <c r="E698" s="60" t="s">
        <v>410</v>
      </c>
      <c r="F698" s="99">
        <v>45903.385520833333</v>
      </c>
      <c r="G698" s="99">
        <v>45903.385555555556</v>
      </c>
      <c r="H698" s="60">
        <v>19296927</v>
      </c>
      <c r="I698" s="60" t="s">
        <v>206</v>
      </c>
      <c r="J698" s="60" t="s">
        <v>330</v>
      </c>
      <c r="K698" s="60" t="s">
        <v>15</v>
      </c>
      <c r="L698" s="60" t="s">
        <v>207</v>
      </c>
      <c r="M698" s="60" t="s">
        <v>18</v>
      </c>
      <c r="N698" s="60" t="str">
        <f>VLOOKUP(A698,[2]Hoja2!A:G,7,0)</f>
        <v>LA ESTRELLA</v>
      </c>
      <c r="O698" s="60"/>
      <c r="P698" s="60"/>
      <c r="Q698" s="60"/>
      <c r="R698" s="60"/>
      <c r="S698" s="60"/>
      <c r="T698" s="60"/>
      <c r="U698" s="60"/>
      <c r="V698" s="60"/>
      <c r="W698" s="101">
        <f t="shared" si="103"/>
        <v>45911.385555555556</v>
      </c>
      <c r="X698" s="102">
        <f t="shared" si="104"/>
        <v>8</v>
      </c>
      <c r="Y698" s="102">
        <f t="shared" ca="1" si="97"/>
        <v>38.614444444443507</v>
      </c>
      <c r="Z698" s="102">
        <f t="shared" ca="1" si="98"/>
        <v>28</v>
      </c>
      <c r="AA698" s="102">
        <f t="shared" ca="1" si="99"/>
        <v>10.614444444443507</v>
      </c>
      <c r="AB698" s="102">
        <f t="shared" ca="1" si="100"/>
        <v>28</v>
      </c>
      <c r="AC698" s="102">
        <f t="shared" ca="1" si="101"/>
        <v>20</v>
      </c>
      <c r="AD698" s="103">
        <f t="shared" ca="1" si="102"/>
        <v>-28.614444444443507</v>
      </c>
      <c r="AE698" s="42" t="str">
        <f t="shared" ca="1" si="105"/>
        <v>VENCIDO</v>
      </c>
    </row>
    <row r="699" spans="1:31" customFormat="1" ht="15" x14ac:dyDescent="0.25">
      <c r="A699" s="111">
        <v>23533893</v>
      </c>
      <c r="B699" s="181" t="e">
        <f>VLOOKUP(A699,[1]BASE!$A:$A,1,0)</f>
        <v>#N/A</v>
      </c>
      <c r="C699" s="39" t="e">
        <f>VLOOKUP(A699,'INGRESO DIARIO'!A:A,1,0)</f>
        <v>#N/A</v>
      </c>
      <c r="D699" s="60" t="s">
        <v>776</v>
      </c>
      <c r="E699" s="60" t="s">
        <v>589</v>
      </c>
      <c r="F699" s="99">
        <v>45908.620439814818</v>
      </c>
      <c r="G699" s="99">
        <v>45908.620474537034</v>
      </c>
      <c r="H699" s="60">
        <v>1032401002</v>
      </c>
      <c r="I699" s="60" t="s">
        <v>777</v>
      </c>
      <c r="J699" s="60" t="s">
        <v>870</v>
      </c>
      <c r="K699" s="60" t="s">
        <v>15</v>
      </c>
      <c r="L699" s="60" t="s">
        <v>778</v>
      </c>
      <c r="M699" s="60" t="s">
        <v>18</v>
      </c>
      <c r="N699" s="60" t="s">
        <v>26</v>
      </c>
      <c r="O699" s="60"/>
      <c r="P699" s="60" t="s">
        <v>17</v>
      </c>
      <c r="Q699" s="60"/>
      <c r="R699" s="60"/>
      <c r="S699" s="60"/>
      <c r="T699" s="60"/>
      <c r="U699" s="60" t="s">
        <v>17</v>
      </c>
      <c r="V699" s="60" t="s">
        <v>17</v>
      </c>
      <c r="W699" s="101">
        <f t="shared" si="103"/>
        <v>45916.620474537034</v>
      </c>
      <c r="X699" s="102">
        <f t="shared" si="104"/>
        <v>8</v>
      </c>
      <c r="Y699" s="102">
        <f t="shared" ca="1" si="97"/>
        <v>33.37952546296583</v>
      </c>
      <c r="Z699" s="102">
        <f t="shared" ca="1" si="98"/>
        <v>25</v>
      </c>
      <c r="AA699" s="102">
        <f t="shared" ca="1" si="99"/>
        <v>8.3795254629658302</v>
      </c>
      <c r="AB699" s="102">
        <f t="shared" ca="1" si="100"/>
        <v>25</v>
      </c>
      <c r="AC699" s="102">
        <f t="shared" ca="1" si="101"/>
        <v>17</v>
      </c>
      <c r="AD699" s="103">
        <f t="shared" ca="1" si="102"/>
        <v>-23.37952546296583</v>
      </c>
      <c r="AE699" s="42" t="str">
        <f t="shared" ca="1" si="105"/>
        <v>VENCIDO</v>
      </c>
    </row>
    <row r="700" spans="1:31" customFormat="1" ht="15" x14ac:dyDescent="0.25">
      <c r="A700" s="110">
        <v>23534613</v>
      </c>
      <c r="B700" s="39" t="e">
        <f>VLOOKUP(A700,[1]BASE!$A:$A,1,0)</f>
        <v>#N/A</v>
      </c>
      <c r="C700" s="39">
        <f>VLOOKUP(A700,'INGRESO DIARIO'!A:A,1,0)</f>
        <v>23534613</v>
      </c>
      <c r="D700" s="1" t="s">
        <v>851</v>
      </c>
      <c r="E700" s="1" t="s">
        <v>19</v>
      </c>
      <c r="F700" s="41">
        <v>45909.412256944444</v>
      </c>
      <c r="G700" s="41">
        <v>45909.412303240744</v>
      </c>
      <c r="H700" s="1">
        <v>1096196932</v>
      </c>
      <c r="I700" s="1" t="s">
        <v>852</v>
      </c>
      <c r="J700" s="1" t="s">
        <v>901</v>
      </c>
      <c r="K700" s="1" t="s">
        <v>15</v>
      </c>
      <c r="L700" s="1" t="s">
        <v>853</v>
      </c>
      <c r="M700" s="1" t="s">
        <v>18</v>
      </c>
      <c r="N700" s="1" t="s">
        <v>22</v>
      </c>
      <c r="O700" s="1"/>
      <c r="P700" s="1" t="s">
        <v>17</v>
      </c>
      <c r="Q700" s="1"/>
      <c r="R700" s="1"/>
      <c r="S700" s="1"/>
      <c r="T700" s="1"/>
      <c r="U700" s="1" t="s">
        <v>17</v>
      </c>
      <c r="V700" s="1" t="s">
        <v>17</v>
      </c>
      <c r="W700" s="46">
        <f t="shared" si="103"/>
        <v>45917.412303240744</v>
      </c>
      <c r="X700" s="47">
        <f t="shared" si="104"/>
        <v>8</v>
      </c>
      <c r="Y700" s="47">
        <f t="shared" ref="Y700:Y763" ca="1" si="106">+TODAY()-G700+1</f>
        <v>32.587696759255778</v>
      </c>
      <c r="Z700" s="47">
        <f t="shared" ref="Z700:Z763" ca="1" si="107">+NETWORKDAYS.INTL(G700,NOW(),1)-MOD(H700,1)</f>
        <v>24</v>
      </c>
      <c r="AA700" s="47">
        <f t="shared" ref="AA700:AA763" ca="1" si="108">+Y700-Z700</f>
        <v>8.5876967592557776</v>
      </c>
      <c r="AB700" s="47">
        <f t="shared" ref="AB700:AB763" ca="1" si="109">+(((TODAY()-G700)+1)-AA700)</f>
        <v>24</v>
      </c>
      <c r="AC700" s="47">
        <f t="shared" ref="AC700:AC763" ca="1" si="110">+AB700-X700</f>
        <v>16</v>
      </c>
      <c r="AD700" s="48">
        <f t="shared" ref="AD700:AD763" ca="1" si="111">IF(W700&lt;&gt;0,+W700-TODAY()+1,"")</f>
        <v>-22.587696759255778</v>
      </c>
      <c r="AE700" s="42" t="str">
        <f t="shared" ca="1" si="105"/>
        <v>VENCIDO</v>
      </c>
    </row>
    <row r="701" spans="1:31" customFormat="1" ht="15" x14ac:dyDescent="0.25">
      <c r="A701" s="110">
        <v>23536581</v>
      </c>
      <c r="B701" s="39" t="e">
        <f>VLOOKUP(A701,[1]BASE!$A:$A,1,0)</f>
        <v>#N/A</v>
      </c>
      <c r="C701" s="39">
        <f>VLOOKUP(A701,'INGRESO DIARIO'!A:A,1,0)</f>
        <v>23536581</v>
      </c>
      <c r="D701" s="1" t="s">
        <v>1180</v>
      </c>
      <c r="E701" s="1" t="s">
        <v>19</v>
      </c>
      <c r="F701" s="41">
        <v>45911.383738425924</v>
      </c>
      <c r="G701" s="41">
        <v>45911.383773148147</v>
      </c>
      <c r="H701" s="1">
        <v>98531013</v>
      </c>
      <c r="I701" s="1" t="s">
        <v>1181</v>
      </c>
      <c r="J701" s="1" t="s">
        <v>1227</v>
      </c>
      <c r="K701" s="1" t="s">
        <v>15</v>
      </c>
      <c r="L701" s="1" t="s">
        <v>1182</v>
      </c>
      <c r="M701" s="1" t="s">
        <v>18</v>
      </c>
      <c r="N701" s="1" t="s">
        <v>22</v>
      </c>
      <c r="O701" s="1"/>
      <c r="P701" s="1" t="s">
        <v>17</v>
      </c>
      <c r="Q701" s="1"/>
      <c r="R701" s="1"/>
      <c r="S701" s="1"/>
      <c r="T701" s="1"/>
      <c r="U701" s="1" t="s">
        <v>17</v>
      </c>
      <c r="V701" s="1" t="s">
        <v>475</v>
      </c>
      <c r="W701" s="46">
        <f t="shared" si="103"/>
        <v>45919.383773148147</v>
      </c>
      <c r="X701" s="47">
        <f t="shared" si="104"/>
        <v>8</v>
      </c>
      <c r="Y701" s="47">
        <f t="shared" ca="1" si="106"/>
        <v>30.616226851852844</v>
      </c>
      <c r="Z701" s="47">
        <f t="shared" ca="1" si="107"/>
        <v>22</v>
      </c>
      <c r="AA701" s="47">
        <f t="shared" ca="1" si="108"/>
        <v>8.6162268518528435</v>
      </c>
      <c r="AB701" s="47">
        <f t="shared" ca="1" si="109"/>
        <v>22</v>
      </c>
      <c r="AC701" s="47">
        <f t="shared" ca="1" si="110"/>
        <v>14</v>
      </c>
      <c r="AD701" s="48">
        <f t="shared" ca="1" si="111"/>
        <v>-20.616226851852844</v>
      </c>
      <c r="AE701" s="42" t="str">
        <f t="shared" ca="1" si="105"/>
        <v>VENCIDO</v>
      </c>
    </row>
    <row r="702" spans="1:31" customFormat="1" ht="15" x14ac:dyDescent="0.25">
      <c r="A702" s="111">
        <v>23534079</v>
      </c>
      <c r="B702" s="181" t="e">
        <f>VLOOKUP(A702,[1]BASE!$A:$A,1,0)</f>
        <v>#N/A</v>
      </c>
      <c r="C702" s="39" t="e">
        <f>VLOOKUP(A702,'INGRESO DIARIO'!A:A,1,0)</f>
        <v>#N/A</v>
      </c>
      <c r="D702" s="60" t="s">
        <v>769</v>
      </c>
      <c r="E702" s="60" t="s">
        <v>412</v>
      </c>
      <c r="F702" s="99">
        <v>45908.701122685183</v>
      </c>
      <c r="G702" s="99">
        <v>45908.701145833336</v>
      </c>
      <c r="H702" s="60">
        <v>32150609</v>
      </c>
      <c r="I702" s="60" t="s">
        <v>770</v>
      </c>
      <c r="J702" s="60" t="s">
        <v>867</v>
      </c>
      <c r="K702" s="60" t="s">
        <v>15</v>
      </c>
      <c r="L702" s="60" t="s">
        <v>771</v>
      </c>
      <c r="M702" s="60" t="s">
        <v>16</v>
      </c>
      <c r="N702" s="60" t="s">
        <v>26</v>
      </c>
      <c r="O702" s="60"/>
      <c r="P702" s="60" t="s">
        <v>17</v>
      </c>
      <c r="Q702" s="60"/>
      <c r="R702" s="60"/>
      <c r="S702" s="60"/>
      <c r="T702" s="60"/>
      <c r="U702" s="60" t="s">
        <v>17</v>
      </c>
      <c r="V702" s="60" t="s">
        <v>17</v>
      </c>
      <c r="W702" s="101">
        <f t="shared" si="103"/>
        <v>45912.701145833336</v>
      </c>
      <c r="X702" s="102">
        <f t="shared" si="104"/>
        <v>4</v>
      </c>
      <c r="Y702" s="102">
        <f t="shared" ca="1" si="106"/>
        <v>33.298854166663659</v>
      </c>
      <c r="Z702" s="102">
        <f t="shared" ca="1" si="107"/>
        <v>25</v>
      </c>
      <c r="AA702" s="102">
        <f t="shared" ca="1" si="108"/>
        <v>8.2988541666636593</v>
      </c>
      <c r="AB702" s="102">
        <f t="shared" ca="1" si="109"/>
        <v>25</v>
      </c>
      <c r="AC702" s="102">
        <f t="shared" ca="1" si="110"/>
        <v>21</v>
      </c>
      <c r="AD702" s="103">
        <f t="shared" ca="1" si="111"/>
        <v>-27.298854166663659</v>
      </c>
      <c r="AE702" s="42" t="str">
        <f t="shared" ca="1" si="105"/>
        <v>VENCIDO</v>
      </c>
    </row>
    <row r="703" spans="1:31" customFormat="1" ht="15" x14ac:dyDescent="0.25">
      <c r="A703" s="111">
        <v>23534946</v>
      </c>
      <c r="B703" s="181" t="e">
        <f>VLOOKUP(A703,[1]BASE!$A:$A,1,0)</f>
        <v>#N/A</v>
      </c>
      <c r="C703" s="39" t="e">
        <f>VLOOKUP(A703,'INGRESO DIARIO'!A:A,1,0)</f>
        <v>#N/A</v>
      </c>
      <c r="D703" s="100" t="s">
        <v>906</v>
      </c>
      <c r="E703" s="60" t="s">
        <v>589</v>
      </c>
      <c r="F703" s="99">
        <v>45909.607372685183</v>
      </c>
      <c r="G703" s="99">
        <v>45909.607418981483</v>
      </c>
      <c r="H703" s="60">
        <v>43922481</v>
      </c>
      <c r="I703" s="60" t="s">
        <v>774</v>
      </c>
      <c r="J703" s="60" t="s">
        <v>869</v>
      </c>
      <c r="K703" s="60" t="s">
        <v>15</v>
      </c>
      <c r="L703" s="60" t="s">
        <v>775</v>
      </c>
      <c r="M703" s="60" t="s">
        <v>16</v>
      </c>
      <c r="N703" s="60" t="s">
        <v>26</v>
      </c>
      <c r="O703" s="60"/>
      <c r="P703" s="60" t="s">
        <v>17</v>
      </c>
      <c r="Q703" s="60"/>
      <c r="R703" s="60"/>
      <c r="S703" s="60"/>
      <c r="T703" s="60"/>
      <c r="U703" s="60" t="s">
        <v>17</v>
      </c>
      <c r="V703" s="60" t="s">
        <v>17</v>
      </c>
      <c r="W703" s="101">
        <f t="shared" si="103"/>
        <v>45913.607418981483</v>
      </c>
      <c r="X703" s="102">
        <f t="shared" si="104"/>
        <v>4</v>
      </c>
      <c r="Y703" s="102">
        <f t="shared" ca="1" si="106"/>
        <v>32.392581018517376</v>
      </c>
      <c r="Z703" s="102">
        <f t="shared" ca="1" si="107"/>
        <v>24</v>
      </c>
      <c r="AA703" s="102">
        <f t="shared" ca="1" si="108"/>
        <v>8.3925810185173759</v>
      </c>
      <c r="AB703" s="102">
        <f t="shared" ca="1" si="109"/>
        <v>24</v>
      </c>
      <c r="AC703" s="102">
        <f t="shared" ca="1" si="110"/>
        <v>20</v>
      </c>
      <c r="AD703" s="103">
        <f t="shared" ca="1" si="111"/>
        <v>-26.392581018517376</v>
      </c>
      <c r="AE703" s="42" t="str">
        <f t="shared" ca="1" si="105"/>
        <v>VENCIDO</v>
      </c>
    </row>
    <row r="704" spans="1:31" customFormat="1" ht="15" x14ac:dyDescent="0.25">
      <c r="A704" s="110">
        <v>23532507</v>
      </c>
      <c r="B704" s="39">
        <f>VLOOKUP(A704,[1]BASE!$A:$A,1,0)</f>
        <v>23532507</v>
      </c>
      <c r="C704" s="39" t="e">
        <f>VLOOKUP(A704,'INGRESO DIARIO'!A:A,1,0)</f>
        <v>#N/A</v>
      </c>
      <c r="D704" s="40" t="s">
        <v>3198</v>
      </c>
      <c r="E704" s="1" t="s">
        <v>19</v>
      </c>
      <c r="F704" s="41">
        <v>45905.554340277777</v>
      </c>
      <c r="G704" s="41">
        <v>45905.554398148146</v>
      </c>
      <c r="H704" s="1">
        <v>32150084</v>
      </c>
      <c r="I704" s="1" t="s">
        <v>3000</v>
      </c>
      <c r="J704" s="1" t="s">
        <v>3045</v>
      </c>
      <c r="K704" s="1" t="s">
        <v>15</v>
      </c>
      <c r="L704" s="1" t="s">
        <v>3001</v>
      </c>
      <c r="M704" s="1" t="s">
        <v>16</v>
      </c>
      <c r="N704" s="1" t="s">
        <v>22</v>
      </c>
      <c r="O704" s="1"/>
      <c r="P704" s="1"/>
      <c r="Q704" s="1"/>
      <c r="R704" s="1"/>
      <c r="S704" s="1"/>
      <c r="T704" s="1"/>
      <c r="U704" s="1"/>
      <c r="V704" s="1"/>
      <c r="W704" s="133">
        <f t="shared" ref="W704:W767" si="112">+IF(M704="RURAL",(G704+8),IF(M704="URBANA",(G704+4),""))</f>
        <v>45909.554398148146</v>
      </c>
      <c r="X704" s="134">
        <f t="shared" ref="X704:X767" si="113">+IF(M704="URBANA",4,IF(M704="RURAL",8,0))</f>
        <v>4</v>
      </c>
      <c r="Y704" s="134">
        <f t="shared" ca="1" si="106"/>
        <v>36.445601851854008</v>
      </c>
      <c r="Z704" s="134">
        <f t="shared" ca="1" si="107"/>
        <v>26</v>
      </c>
      <c r="AA704" s="134">
        <f t="shared" ca="1" si="108"/>
        <v>10.445601851854008</v>
      </c>
      <c r="AB704" s="134">
        <f t="shared" ca="1" si="109"/>
        <v>26</v>
      </c>
      <c r="AC704" s="134">
        <f t="shared" ca="1" si="110"/>
        <v>22</v>
      </c>
      <c r="AD704" s="135">
        <f t="shared" ca="1" si="111"/>
        <v>-30.445601851854008</v>
      </c>
      <c r="AE704" s="127" t="str">
        <f t="shared" ca="1" si="105"/>
        <v>VENCIDO</v>
      </c>
    </row>
    <row r="705" spans="1:31" customFormat="1" ht="15" x14ac:dyDescent="0.25">
      <c r="A705" s="110">
        <v>23428454</v>
      </c>
      <c r="B705" s="39">
        <f>VLOOKUP(A705,[1]BASE!$A:$A,1,0)</f>
        <v>23428454</v>
      </c>
      <c r="C705" s="39" t="e">
        <f>VLOOKUP(A705,'INGRESO DIARIO'!A:A,1,0)</f>
        <v>#N/A</v>
      </c>
      <c r="D705" s="40" t="s">
        <v>3659</v>
      </c>
      <c r="E705" s="1" t="s">
        <v>19</v>
      </c>
      <c r="F705" s="41">
        <v>45779.623657407406</v>
      </c>
      <c r="G705" s="41">
        <v>45916.574699074074</v>
      </c>
      <c r="H705" s="1">
        <v>43576482</v>
      </c>
      <c r="I705" s="1" t="s">
        <v>3520</v>
      </c>
      <c r="J705" s="1" t="s">
        <v>3628</v>
      </c>
      <c r="K705" s="1" t="s">
        <v>15</v>
      </c>
      <c r="L705" s="1" t="s">
        <v>3521</v>
      </c>
      <c r="M705" s="1" t="s">
        <v>16</v>
      </c>
      <c r="N705" s="1" t="s">
        <v>22</v>
      </c>
      <c r="O705" s="1"/>
      <c r="P705" s="1"/>
      <c r="Q705" s="1"/>
      <c r="R705" s="1"/>
      <c r="S705" s="1"/>
      <c r="T705" s="1"/>
      <c r="U705" s="1" t="s">
        <v>17</v>
      </c>
      <c r="V705" s="1" t="s">
        <v>17</v>
      </c>
      <c r="W705" s="133">
        <f t="shared" si="112"/>
        <v>45920.574699074074</v>
      </c>
      <c r="X705" s="134">
        <f t="shared" si="113"/>
        <v>4</v>
      </c>
      <c r="Y705" s="134">
        <f t="shared" ca="1" si="106"/>
        <v>25.425300925926422</v>
      </c>
      <c r="Z705" s="134">
        <f t="shared" ca="1" si="107"/>
        <v>19</v>
      </c>
      <c r="AA705" s="134">
        <f t="shared" ca="1" si="108"/>
        <v>6.4253009259264218</v>
      </c>
      <c r="AB705" s="134">
        <f t="shared" ca="1" si="109"/>
        <v>19</v>
      </c>
      <c r="AC705" s="134">
        <f t="shared" ca="1" si="110"/>
        <v>15</v>
      </c>
      <c r="AD705" s="135">
        <f t="shared" ca="1" si="111"/>
        <v>-19.425300925926422</v>
      </c>
      <c r="AE705" s="127" t="str">
        <f t="shared" ca="1" si="105"/>
        <v>VENCIDO</v>
      </c>
    </row>
    <row r="706" spans="1:31" customFormat="1" ht="15" x14ac:dyDescent="0.25">
      <c r="A706" s="110">
        <v>23515689</v>
      </c>
      <c r="B706" s="39">
        <f>VLOOKUP(A706,[1]BASE!$A:$A,1,0)</f>
        <v>23515689</v>
      </c>
      <c r="C706" s="39" t="e">
        <f>VLOOKUP(A706,'INGRESO DIARIO'!A:A,1,0)</f>
        <v>#N/A</v>
      </c>
      <c r="D706" s="40" t="s">
        <v>3671</v>
      </c>
      <c r="E706" s="1" t="s">
        <v>409</v>
      </c>
      <c r="F706" s="41">
        <v>45888.437638888892</v>
      </c>
      <c r="G706" s="41">
        <v>45888.437685185185</v>
      </c>
      <c r="H706" s="1">
        <v>8359772</v>
      </c>
      <c r="I706" s="1" t="s">
        <v>3551</v>
      </c>
      <c r="J706" s="1" t="s">
        <v>3638</v>
      </c>
      <c r="K706" s="1" t="s">
        <v>15</v>
      </c>
      <c r="L706" s="1" t="s">
        <v>3552</v>
      </c>
      <c r="M706" s="1" t="s">
        <v>16</v>
      </c>
      <c r="N706" s="1" t="s">
        <v>26</v>
      </c>
      <c r="O706" s="1"/>
      <c r="P706" s="1"/>
      <c r="Q706" s="1"/>
      <c r="R706" s="1"/>
      <c r="S706" s="1"/>
      <c r="T706" s="1"/>
      <c r="U706" s="1" t="s">
        <v>17</v>
      </c>
      <c r="V706" s="1" t="s">
        <v>475</v>
      </c>
      <c r="W706" s="133">
        <f t="shared" si="112"/>
        <v>45892.437685185185</v>
      </c>
      <c r="X706" s="134">
        <f t="shared" si="113"/>
        <v>4</v>
      </c>
      <c r="Y706" s="134">
        <f t="shared" ca="1" si="106"/>
        <v>53.562314814815181</v>
      </c>
      <c r="Z706" s="134">
        <f t="shared" ca="1" si="107"/>
        <v>39</v>
      </c>
      <c r="AA706" s="134">
        <f t="shared" ca="1" si="108"/>
        <v>14.562314814815181</v>
      </c>
      <c r="AB706" s="134">
        <f t="shared" ca="1" si="109"/>
        <v>39</v>
      </c>
      <c r="AC706" s="134">
        <f t="shared" ca="1" si="110"/>
        <v>35</v>
      </c>
      <c r="AD706" s="135">
        <f t="shared" ca="1" si="111"/>
        <v>-47.562314814815181</v>
      </c>
      <c r="AE706" s="127" t="str">
        <f t="shared" ca="1" si="105"/>
        <v>VENCIDO</v>
      </c>
    </row>
    <row r="707" spans="1:31" customFormat="1" ht="15" x14ac:dyDescent="0.25">
      <c r="A707" s="110">
        <v>23484492</v>
      </c>
      <c r="B707" s="39">
        <f>VLOOKUP(A707,[1]BASE!$A:$A,1,0)</f>
        <v>23484492</v>
      </c>
      <c r="C707" s="39" t="e">
        <f>VLOOKUP(A707,'INGRESO DIARIO'!A:A,1,0)</f>
        <v>#N/A</v>
      </c>
      <c r="D707" s="40" t="s">
        <v>3872</v>
      </c>
      <c r="E707" s="1" t="s">
        <v>19</v>
      </c>
      <c r="F707" s="41">
        <v>45848.375462962962</v>
      </c>
      <c r="G707" s="41">
        <v>45848.375509259262</v>
      </c>
      <c r="H707" s="1">
        <v>32292611</v>
      </c>
      <c r="I707" s="1" t="s">
        <v>3766</v>
      </c>
      <c r="J707" s="1" t="s">
        <v>3846</v>
      </c>
      <c r="K707" s="1" t="s">
        <v>15</v>
      </c>
      <c r="L707" s="1" t="s">
        <v>3767</v>
      </c>
      <c r="M707" s="1" t="s">
        <v>16</v>
      </c>
      <c r="N707" s="1" t="s">
        <v>20</v>
      </c>
      <c r="O707" s="1"/>
      <c r="P707" s="1" t="s">
        <v>17</v>
      </c>
      <c r="Q707" s="1"/>
      <c r="R707" s="1"/>
      <c r="S707" s="1"/>
      <c r="T707" s="1"/>
      <c r="U707" s="1"/>
      <c r="V707" s="1"/>
      <c r="W707" s="133">
        <f t="shared" si="112"/>
        <v>45852.375509259262</v>
      </c>
      <c r="X707" s="134">
        <f t="shared" si="113"/>
        <v>4</v>
      </c>
      <c r="Y707" s="134">
        <f t="shared" ca="1" si="106"/>
        <v>93.624490740738111</v>
      </c>
      <c r="Z707" s="134">
        <f t="shared" ca="1" si="107"/>
        <v>67</v>
      </c>
      <c r="AA707" s="134">
        <f t="shared" ca="1" si="108"/>
        <v>26.624490740738111</v>
      </c>
      <c r="AB707" s="134">
        <f t="shared" ca="1" si="109"/>
        <v>67</v>
      </c>
      <c r="AC707" s="134">
        <f t="shared" ca="1" si="110"/>
        <v>63</v>
      </c>
      <c r="AD707" s="135">
        <f t="shared" ca="1" si="111"/>
        <v>-87.624490740738111</v>
      </c>
      <c r="AE707" s="127" t="str">
        <f t="shared" ca="1" si="105"/>
        <v>VENCIDO</v>
      </c>
    </row>
    <row r="708" spans="1:31" customFormat="1" ht="15" x14ac:dyDescent="0.25">
      <c r="A708" s="110">
        <v>23541243</v>
      </c>
      <c r="B708" s="39" t="e">
        <f>VLOOKUP(A708,[1]BASE!$A:$A,1,0)</f>
        <v>#N/A</v>
      </c>
      <c r="C708" s="39">
        <f>VLOOKUP(A708,'INGRESO DIARIO'!A:A,1,0)</f>
        <v>23541243</v>
      </c>
      <c r="D708" s="1" t="s">
        <v>3826</v>
      </c>
      <c r="E708" s="1" t="s">
        <v>19</v>
      </c>
      <c r="F708" s="41">
        <v>45917.365752314814</v>
      </c>
      <c r="G708" s="41">
        <v>45917.366469907407</v>
      </c>
      <c r="H708" s="1">
        <v>70811753</v>
      </c>
      <c r="I708" s="1" t="s">
        <v>3827</v>
      </c>
      <c r="J708" s="1" t="s">
        <v>3864</v>
      </c>
      <c r="K708" s="1" t="s">
        <v>15</v>
      </c>
      <c r="L708" s="1" t="s">
        <v>3828</v>
      </c>
      <c r="M708" s="1" t="s">
        <v>18</v>
      </c>
      <c r="N708" s="1" t="s">
        <v>22</v>
      </c>
      <c r="O708" s="1"/>
      <c r="P708" s="1" t="s">
        <v>17</v>
      </c>
      <c r="Q708" s="1"/>
      <c r="R708" s="1"/>
      <c r="S708" s="1"/>
      <c r="T708" s="1"/>
      <c r="U708" s="1"/>
      <c r="V708" s="1"/>
      <c r="W708" s="133">
        <f t="shared" si="112"/>
        <v>45925.366469907407</v>
      </c>
      <c r="X708" s="134">
        <f t="shared" si="113"/>
        <v>8</v>
      </c>
      <c r="Y708" s="134">
        <f t="shared" ca="1" si="106"/>
        <v>24.633530092592991</v>
      </c>
      <c r="Z708" s="134">
        <f t="shared" ca="1" si="107"/>
        <v>18</v>
      </c>
      <c r="AA708" s="134">
        <f t="shared" ca="1" si="108"/>
        <v>6.6335300925929914</v>
      </c>
      <c r="AB708" s="134">
        <f t="shared" ca="1" si="109"/>
        <v>18</v>
      </c>
      <c r="AC708" s="134">
        <f t="shared" ca="1" si="110"/>
        <v>10</v>
      </c>
      <c r="AD708" s="135">
        <f t="shared" ca="1" si="111"/>
        <v>-14.633530092592991</v>
      </c>
      <c r="AE708" s="127" t="str">
        <f t="shared" ca="1" si="105"/>
        <v>VENCIDO</v>
      </c>
    </row>
    <row r="709" spans="1:31" customFormat="1" ht="15" x14ac:dyDescent="0.25">
      <c r="A709" s="110">
        <v>23545870</v>
      </c>
      <c r="B709" s="39" t="e">
        <f>VLOOKUP(A709,[1]BASE!$A:$A,1,0)</f>
        <v>#N/A</v>
      </c>
      <c r="C709" s="39">
        <f>VLOOKUP(A709,'INGRESO DIARIO'!A:A,1,0)</f>
        <v>23545870</v>
      </c>
      <c r="D709" s="40" t="s">
        <v>4629</v>
      </c>
      <c r="E709" s="1" t="s">
        <v>19</v>
      </c>
      <c r="F709" s="41">
        <v>45922.603877314818</v>
      </c>
      <c r="G709" s="41">
        <v>45922.603912037041</v>
      </c>
      <c r="H709" s="1">
        <v>1152689616</v>
      </c>
      <c r="I709" s="1" t="s">
        <v>4235</v>
      </c>
      <c r="J709" s="1" t="s">
        <v>4577</v>
      </c>
      <c r="K709" s="1" t="s">
        <v>15</v>
      </c>
      <c r="L709" s="1" t="s">
        <v>4236</v>
      </c>
      <c r="M709" s="1" t="s">
        <v>16</v>
      </c>
      <c r="N709" s="1" t="s">
        <v>22</v>
      </c>
      <c r="O709" s="1"/>
      <c r="P709" s="1" t="s">
        <v>17</v>
      </c>
      <c r="Q709" s="1"/>
      <c r="R709" s="1"/>
      <c r="S709" s="1"/>
      <c r="T709" s="1"/>
      <c r="U709" s="1"/>
      <c r="V709" s="1"/>
      <c r="W709" s="133">
        <f t="shared" si="112"/>
        <v>45926.603912037041</v>
      </c>
      <c r="X709" s="134">
        <f t="shared" si="113"/>
        <v>4</v>
      </c>
      <c r="Y709" s="134">
        <f t="shared" ca="1" si="106"/>
        <v>19.396087962959427</v>
      </c>
      <c r="Z709" s="134">
        <f t="shared" ca="1" si="107"/>
        <v>15</v>
      </c>
      <c r="AA709" s="134">
        <f t="shared" ca="1" si="108"/>
        <v>4.3960879629594274</v>
      </c>
      <c r="AB709" s="134">
        <f t="shared" ca="1" si="109"/>
        <v>15</v>
      </c>
      <c r="AC709" s="134">
        <f t="shared" ca="1" si="110"/>
        <v>11</v>
      </c>
      <c r="AD709" s="135">
        <f t="shared" ca="1" si="111"/>
        <v>-13.396087962959427</v>
      </c>
      <c r="AE709" s="127" t="str">
        <f t="shared" ca="1" si="105"/>
        <v>VENCIDO</v>
      </c>
    </row>
    <row r="710" spans="1:31" customFormat="1" ht="15" x14ac:dyDescent="0.25">
      <c r="A710" s="110">
        <v>23448942</v>
      </c>
      <c r="B710" s="39" t="e">
        <f>VLOOKUP(A710,[1]BASE!$A:$A,1,0)</f>
        <v>#N/A</v>
      </c>
      <c r="C710" s="39">
        <f>VLOOKUP(A710,'INGRESO DIARIO'!A:A,1,0)</f>
        <v>23448942</v>
      </c>
      <c r="D710" s="40" t="s">
        <v>4631</v>
      </c>
      <c r="E710" s="1" t="s">
        <v>19</v>
      </c>
      <c r="F710" s="41">
        <v>45804.373692129629</v>
      </c>
      <c r="G710" s="41">
        <v>45922.341631944444</v>
      </c>
      <c r="H710" s="1">
        <v>43989924</v>
      </c>
      <c r="I710" s="1" t="s">
        <v>4246</v>
      </c>
      <c r="J710" s="1" t="s">
        <v>4579</v>
      </c>
      <c r="K710" s="1" t="s">
        <v>15</v>
      </c>
      <c r="L710" s="1" t="s">
        <v>4247</v>
      </c>
      <c r="M710" s="1" t="s">
        <v>16</v>
      </c>
      <c r="N710" s="1" t="s">
        <v>22</v>
      </c>
      <c r="O710" s="1"/>
      <c r="P710" s="1" t="s">
        <v>17</v>
      </c>
      <c r="Q710" s="1"/>
      <c r="R710" s="1"/>
      <c r="S710" s="1"/>
      <c r="T710" s="1"/>
      <c r="U710" s="1"/>
      <c r="V710" s="1"/>
      <c r="W710" s="133">
        <f t="shared" si="112"/>
        <v>45926.341631944444</v>
      </c>
      <c r="X710" s="134">
        <f t="shared" si="113"/>
        <v>4</v>
      </c>
      <c r="Y710" s="134">
        <f t="shared" ca="1" si="106"/>
        <v>19.658368055555911</v>
      </c>
      <c r="Z710" s="134">
        <f t="shared" ca="1" si="107"/>
        <v>15</v>
      </c>
      <c r="AA710" s="134">
        <f t="shared" ca="1" si="108"/>
        <v>4.6583680555559113</v>
      </c>
      <c r="AB710" s="134">
        <f t="shared" ca="1" si="109"/>
        <v>15</v>
      </c>
      <c r="AC710" s="134">
        <f t="shared" ca="1" si="110"/>
        <v>11</v>
      </c>
      <c r="AD710" s="135">
        <f t="shared" ca="1" si="111"/>
        <v>-13.658368055555911</v>
      </c>
      <c r="AE710" s="127" t="str">
        <f t="shared" ca="1" si="105"/>
        <v>VENCIDO</v>
      </c>
    </row>
    <row r="711" spans="1:31" customFormat="1" ht="15" x14ac:dyDescent="0.25">
      <c r="A711" s="110">
        <v>23524410</v>
      </c>
      <c r="B711" s="39">
        <f>VLOOKUP(A711,[1]BASE!$A:$A,1,0)</f>
        <v>23524410</v>
      </c>
      <c r="C711" s="39">
        <f>VLOOKUP(A711,'INGRESO DIARIO'!A:A,1,0)</f>
        <v>23524410</v>
      </c>
      <c r="D711" s="40" t="s">
        <v>4634</v>
      </c>
      <c r="E711" s="1" t="s">
        <v>19</v>
      </c>
      <c r="F711" s="41">
        <v>45896.574282407404</v>
      </c>
      <c r="G711" s="41">
        <v>45896.574328703704</v>
      </c>
      <c r="H711" s="1">
        <v>43732765</v>
      </c>
      <c r="I711" s="1" t="s">
        <v>4264</v>
      </c>
      <c r="J711" s="1" t="s">
        <v>4581</v>
      </c>
      <c r="K711" s="1" t="s">
        <v>15</v>
      </c>
      <c r="L711" s="1" t="s">
        <v>4265</v>
      </c>
      <c r="M711" s="1" t="s">
        <v>16</v>
      </c>
      <c r="N711" s="1" t="s">
        <v>22</v>
      </c>
      <c r="O711" s="1"/>
      <c r="P711" s="1" t="s">
        <v>17</v>
      </c>
      <c r="Q711" s="1"/>
      <c r="R711" s="1"/>
      <c r="S711" s="1"/>
      <c r="T711" s="1"/>
      <c r="U711" s="1"/>
      <c r="V711" s="1"/>
      <c r="W711" s="133">
        <f t="shared" si="112"/>
        <v>45900.574328703704</v>
      </c>
      <c r="X711" s="134">
        <f t="shared" si="113"/>
        <v>4</v>
      </c>
      <c r="Y711" s="134">
        <f t="shared" ca="1" si="106"/>
        <v>45.425671296296059</v>
      </c>
      <c r="Z711" s="134">
        <f t="shared" ca="1" si="107"/>
        <v>33</v>
      </c>
      <c r="AA711" s="134">
        <f t="shared" ca="1" si="108"/>
        <v>12.425671296296059</v>
      </c>
      <c r="AB711" s="134">
        <f t="shared" ca="1" si="109"/>
        <v>33</v>
      </c>
      <c r="AC711" s="134">
        <f t="shared" ca="1" si="110"/>
        <v>29</v>
      </c>
      <c r="AD711" s="135">
        <f t="shared" ca="1" si="111"/>
        <v>-39.425671296296059</v>
      </c>
      <c r="AE711" s="127" t="str">
        <f t="shared" ca="1" si="105"/>
        <v>VENCIDO</v>
      </c>
    </row>
    <row r="712" spans="1:31" customFormat="1" ht="15" x14ac:dyDescent="0.25">
      <c r="A712" s="110">
        <v>23543412</v>
      </c>
      <c r="B712" s="39" t="e">
        <f>VLOOKUP(A712,[1]BASE!$A:$A,1,0)</f>
        <v>#N/A</v>
      </c>
      <c r="C712" s="39">
        <f>VLOOKUP(A712,'INGRESO DIARIO'!A:A,1,0)</f>
        <v>23543412</v>
      </c>
      <c r="D712" s="40" t="s">
        <v>4638</v>
      </c>
      <c r="E712" s="1" t="s">
        <v>19</v>
      </c>
      <c r="F712" s="41">
        <v>45919.394490740742</v>
      </c>
      <c r="G712" s="41">
        <v>45919.394525462965</v>
      </c>
      <c r="H712" s="1">
        <v>1128482955</v>
      </c>
      <c r="I712" s="1" t="s">
        <v>4288</v>
      </c>
      <c r="J712" s="1" t="s">
        <v>4585</v>
      </c>
      <c r="K712" s="1" t="s">
        <v>15</v>
      </c>
      <c r="L712" s="1" t="s">
        <v>4289</v>
      </c>
      <c r="M712" s="1" t="s">
        <v>16</v>
      </c>
      <c r="N712" s="1" t="s">
        <v>22</v>
      </c>
      <c r="O712" s="1"/>
      <c r="P712" s="1" t="s">
        <v>17</v>
      </c>
      <c r="Q712" s="1"/>
      <c r="R712" s="1"/>
      <c r="S712" s="1"/>
      <c r="T712" s="1"/>
      <c r="U712" s="1"/>
      <c r="V712" s="1"/>
      <c r="W712" s="133">
        <f t="shared" si="112"/>
        <v>45923.394525462965</v>
      </c>
      <c r="X712" s="134">
        <f t="shared" si="113"/>
        <v>4</v>
      </c>
      <c r="Y712" s="134">
        <f t="shared" ca="1" si="106"/>
        <v>22.605474537034752</v>
      </c>
      <c r="Z712" s="134">
        <f t="shared" ca="1" si="107"/>
        <v>16</v>
      </c>
      <c r="AA712" s="134">
        <f t="shared" ca="1" si="108"/>
        <v>6.6054745370347518</v>
      </c>
      <c r="AB712" s="134">
        <f t="shared" ca="1" si="109"/>
        <v>16</v>
      </c>
      <c r="AC712" s="134">
        <f t="shared" ca="1" si="110"/>
        <v>12</v>
      </c>
      <c r="AD712" s="135">
        <f t="shared" ca="1" si="111"/>
        <v>-16.605474537034752</v>
      </c>
      <c r="AE712" s="127" t="str">
        <f t="shared" ca="1" si="105"/>
        <v>VENCIDO</v>
      </c>
    </row>
    <row r="713" spans="1:31" customFormat="1" ht="15" x14ac:dyDescent="0.25">
      <c r="A713" s="110">
        <v>23517054</v>
      </c>
      <c r="B713" s="39" t="e">
        <f>VLOOKUP(A713,[1]BASE!$A:$A,1,0)</f>
        <v>#N/A</v>
      </c>
      <c r="C713" s="39">
        <f>VLOOKUP(A713,'INGRESO DIARIO'!A:A,1,0)</f>
        <v>23517054</v>
      </c>
      <c r="D713" s="40" t="s">
        <v>4639</v>
      </c>
      <c r="E713" s="1" t="s">
        <v>19</v>
      </c>
      <c r="F713" s="41">
        <v>45889.457800925928</v>
      </c>
      <c r="G713" s="41">
        <v>45919.659409722219</v>
      </c>
      <c r="H713" s="1">
        <v>71747654</v>
      </c>
      <c r="I713" s="1" t="s">
        <v>4293</v>
      </c>
      <c r="J713" s="1" t="s">
        <v>4586</v>
      </c>
      <c r="K713" s="1" t="s">
        <v>15</v>
      </c>
      <c r="L713" s="1" t="s">
        <v>4294</v>
      </c>
      <c r="M713" s="1" t="s">
        <v>16</v>
      </c>
      <c r="N713" s="1" t="s">
        <v>22</v>
      </c>
      <c r="O713" s="1"/>
      <c r="P713" s="1" t="s">
        <v>17</v>
      </c>
      <c r="Q713" s="1"/>
      <c r="R713" s="1"/>
      <c r="S713" s="1"/>
      <c r="T713" s="1"/>
      <c r="U713" s="1"/>
      <c r="V713" s="1"/>
      <c r="W713" s="133">
        <f t="shared" si="112"/>
        <v>45923.659409722219</v>
      </c>
      <c r="X713" s="134">
        <f t="shared" si="113"/>
        <v>4</v>
      </c>
      <c r="Y713" s="134">
        <f t="shared" ca="1" si="106"/>
        <v>22.340590277781303</v>
      </c>
      <c r="Z713" s="134">
        <f t="shared" ca="1" si="107"/>
        <v>16</v>
      </c>
      <c r="AA713" s="134">
        <f t="shared" ca="1" si="108"/>
        <v>6.3405902777813026</v>
      </c>
      <c r="AB713" s="134">
        <f t="shared" ca="1" si="109"/>
        <v>16</v>
      </c>
      <c r="AC713" s="134">
        <f t="shared" ca="1" si="110"/>
        <v>12</v>
      </c>
      <c r="AD713" s="135">
        <f t="shared" ca="1" si="111"/>
        <v>-16.340590277781303</v>
      </c>
      <c r="AE713" s="127" t="str">
        <f t="shared" ca="1" si="105"/>
        <v>VENCIDO</v>
      </c>
    </row>
    <row r="714" spans="1:31" customFormat="1" ht="15" x14ac:dyDescent="0.25">
      <c r="A714" s="110">
        <v>23545807</v>
      </c>
      <c r="B714" s="39" t="e">
        <f>VLOOKUP(A714,[1]BASE!$A:$A,1,0)</f>
        <v>#N/A</v>
      </c>
      <c r="C714" s="39">
        <f>VLOOKUP(A714,'INGRESO DIARIO'!A:A,1,0)</f>
        <v>23545807</v>
      </c>
      <c r="D714" s="40" t="s">
        <v>4641</v>
      </c>
      <c r="E714" s="1" t="s">
        <v>19</v>
      </c>
      <c r="F714" s="41">
        <v>45922.577314814815</v>
      </c>
      <c r="G714" s="41">
        <v>45922.577349537038</v>
      </c>
      <c r="H714" s="1">
        <v>1000549237</v>
      </c>
      <c r="I714" s="1" t="s">
        <v>4304</v>
      </c>
      <c r="J714" s="1" t="s">
        <v>4588</v>
      </c>
      <c r="K714" s="1" t="s">
        <v>15</v>
      </c>
      <c r="L714" s="1" t="s">
        <v>4306</v>
      </c>
      <c r="M714" s="1" t="s">
        <v>16</v>
      </c>
      <c r="N714" s="1" t="s">
        <v>22</v>
      </c>
      <c r="O714" s="1"/>
      <c r="P714" s="1" t="s">
        <v>17</v>
      </c>
      <c r="Q714" s="1"/>
      <c r="R714" s="1"/>
      <c r="S714" s="1"/>
      <c r="T714" s="1"/>
      <c r="U714" s="1"/>
      <c r="V714" s="1"/>
      <c r="W714" s="133">
        <f t="shared" si="112"/>
        <v>45926.577349537038</v>
      </c>
      <c r="X714" s="134">
        <f t="shared" si="113"/>
        <v>4</v>
      </c>
      <c r="Y714" s="134">
        <f t="shared" ca="1" si="106"/>
        <v>19.422650462962338</v>
      </c>
      <c r="Z714" s="134">
        <f t="shared" ca="1" si="107"/>
        <v>15</v>
      </c>
      <c r="AA714" s="134">
        <f t="shared" ca="1" si="108"/>
        <v>4.4226504629623378</v>
      </c>
      <c r="AB714" s="134">
        <f t="shared" ca="1" si="109"/>
        <v>15</v>
      </c>
      <c r="AC714" s="134">
        <f t="shared" ca="1" si="110"/>
        <v>11</v>
      </c>
      <c r="AD714" s="135">
        <f t="shared" ca="1" si="111"/>
        <v>-13.422650462962338</v>
      </c>
      <c r="AE714" s="127" t="str">
        <f t="shared" ca="1" si="105"/>
        <v>VENCIDO</v>
      </c>
    </row>
    <row r="715" spans="1:31" customFormat="1" ht="15" x14ac:dyDescent="0.25">
      <c r="A715" s="110">
        <v>23545364</v>
      </c>
      <c r="B715" s="39" t="e">
        <f>VLOOKUP(A715,[1]BASE!$A:$A,1,0)</f>
        <v>#N/A</v>
      </c>
      <c r="C715" s="39">
        <f>VLOOKUP(A715,'INGRESO DIARIO'!A:A,1,0)</f>
        <v>23545364</v>
      </c>
      <c r="D715" s="40" t="s">
        <v>4643</v>
      </c>
      <c r="E715" s="1" t="s">
        <v>19</v>
      </c>
      <c r="F715" s="41">
        <v>45922.360034722224</v>
      </c>
      <c r="G715" s="41">
        <v>45922.360069444447</v>
      </c>
      <c r="H715" s="1">
        <v>24742181</v>
      </c>
      <c r="I715" s="1" t="s">
        <v>4325</v>
      </c>
      <c r="J715" s="1" t="s">
        <v>4591</v>
      </c>
      <c r="K715" s="1" t="s">
        <v>15</v>
      </c>
      <c r="L715" s="1" t="s">
        <v>4327</v>
      </c>
      <c r="M715" s="1" t="s">
        <v>16</v>
      </c>
      <c r="N715" s="1" t="s">
        <v>20</v>
      </c>
      <c r="O715" s="1"/>
      <c r="P715" s="1" t="s">
        <v>17</v>
      </c>
      <c r="Q715" s="1"/>
      <c r="R715" s="1"/>
      <c r="S715" s="1"/>
      <c r="T715" s="1"/>
      <c r="U715" s="1"/>
      <c r="V715" s="1"/>
      <c r="W715" s="133">
        <f t="shared" si="112"/>
        <v>45926.360069444447</v>
      </c>
      <c r="X715" s="134">
        <f t="shared" si="113"/>
        <v>4</v>
      </c>
      <c r="Y715" s="134">
        <f t="shared" ca="1" si="106"/>
        <v>19.639930555553292</v>
      </c>
      <c r="Z715" s="134">
        <f t="shared" ca="1" si="107"/>
        <v>15</v>
      </c>
      <c r="AA715" s="134">
        <f t="shared" ca="1" si="108"/>
        <v>4.6399305555532919</v>
      </c>
      <c r="AB715" s="134">
        <f t="shared" ca="1" si="109"/>
        <v>15</v>
      </c>
      <c r="AC715" s="134">
        <f t="shared" ca="1" si="110"/>
        <v>11</v>
      </c>
      <c r="AD715" s="135">
        <f t="shared" ca="1" si="111"/>
        <v>-13.639930555553292</v>
      </c>
      <c r="AE715" s="127" t="str">
        <f t="shared" ref="AE715:AE738" ca="1" si="114">IF(S715&lt;&gt;"OK",IF(AC715&gt;=0,"VENCIDO",IF(AND(AC715&lt;0,AC715&gt;=-2.1),"ALERTA","A TIEMPO")),"EJECUTADO")</f>
        <v>VENCIDO</v>
      </c>
    </row>
    <row r="716" spans="1:31" customFormat="1" ht="15" x14ac:dyDescent="0.25">
      <c r="A716" s="110">
        <v>23545825</v>
      </c>
      <c r="B716" s="39" t="e">
        <f>VLOOKUP(A716,[1]BASE!$A:$A,1,0)</f>
        <v>#N/A</v>
      </c>
      <c r="C716" s="39">
        <f>VLOOKUP(A716,'INGRESO DIARIO'!A:A,1,0)</f>
        <v>23545825</v>
      </c>
      <c r="D716" s="40" t="s">
        <v>4644</v>
      </c>
      <c r="E716" s="1" t="s">
        <v>19</v>
      </c>
      <c r="F716" s="41">
        <v>45922.586041666669</v>
      </c>
      <c r="G716" s="41">
        <v>45922.586076388892</v>
      </c>
      <c r="H716" s="1">
        <v>1017207463</v>
      </c>
      <c r="I716" s="1" t="s">
        <v>4331</v>
      </c>
      <c r="J716" s="1" t="s">
        <v>4592</v>
      </c>
      <c r="K716" s="1" t="s">
        <v>15</v>
      </c>
      <c r="L716" s="1" t="s">
        <v>4333</v>
      </c>
      <c r="M716" s="1" t="s">
        <v>16</v>
      </c>
      <c r="N716" s="1" t="s">
        <v>20</v>
      </c>
      <c r="O716" s="1"/>
      <c r="P716" s="1" t="s">
        <v>17</v>
      </c>
      <c r="Q716" s="1"/>
      <c r="R716" s="1"/>
      <c r="S716" s="1"/>
      <c r="T716" s="1"/>
      <c r="U716" s="1"/>
      <c r="V716" s="1"/>
      <c r="W716" s="133">
        <f t="shared" si="112"/>
        <v>45926.586076388892</v>
      </c>
      <c r="X716" s="134">
        <f t="shared" si="113"/>
        <v>4</v>
      </c>
      <c r="Y716" s="134">
        <f t="shared" ca="1" si="106"/>
        <v>19.413923611107748</v>
      </c>
      <c r="Z716" s="134">
        <f t="shared" ca="1" si="107"/>
        <v>15</v>
      </c>
      <c r="AA716" s="134">
        <f t="shared" ca="1" si="108"/>
        <v>4.413923611107748</v>
      </c>
      <c r="AB716" s="134">
        <f t="shared" ca="1" si="109"/>
        <v>15</v>
      </c>
      <c r="AC716" s="134">
        <f t="shared" ca="1" si="110"/>
        <v>11</v>
      </c>
      <c r="AD716" s="135">
        <f t="shared" ca="1" si="111"/>
        <v>-13.413923611107748</v>
      </c>
      <c r="AE716" s="127" t="str">
        <f t="shared" ca="1" si="114"/>
        <v>VENCIDO</v>
      </c>
    </row>
    <row r="717" spans="1:31" customFormat="1" ht="15" x14ac:dyDescent="0.25">
      <c r="A717" s="110">
        <v>23188502</v>
      </c>
      <c r="B717" s="39" t="e">
        <f>VLOOKUP(A717,[1]BASE!$A:$A,1,0)</f>
        <v>#N/A</v>
      </c>
      <c r="C717" s="39">
        <f>VLOOKUP(A717,'INGRESO DIARIO'!A:A,1,0)</f>
        <v>23188502</v>
      </c>
      <c r="D717" s="40" t="s">
        <v>4645</v>
      </c>
      <c r="E717" s="1" t="s">
        <v>19</v>
      </c>
      <c r="F717" s="41">
        <v>45525.429861111108</v>
      </c>
      <c r="G717" s="41">
        <v>45922.460520833331</v>
      </c>
      <c r="H717" s="1">
        <v>32456141</v>
      </c>
      <c r="I717" s="1" t="s">
        <v>4337</v>
      </c>
      <c r="J717" s="1" t="s">
        <v>4593</v>
      </c>
      <c r="K717" s="1" t="s">
        <v>15</v>
      </c>
      <c r="L717" s="1" t="s">
        <v>17</v>
      </c>
      <c r="M717" s="1" t="s">
        <v>16</v>
      </c>
      <c r="N717" s="1" t="s">
        <v>20</v>
      </c>
      <c r="O717" s="1"/>
      <c r="P717" s="1" t="s">
        <v>17</v>
      </c>
      <c r="Q717" s="1"/>
      <c r="R717" s="1"/>
      <c r="S717" s="1"/>
      <c r="T717" s="1"/>
      <c r="U717" s="1"/>
      <c r="V717" s="1"/>
      <c r="W717" s="133">
        <f t="shared" si="112"/>
        <v>45926.460520833331</v>
      </c>
      <c r="X717" s="134">
        <f t="shared" si="113"/>
        <v>4</v>
      </c>
      <c r="Y717" s="134">
        <f t="shared" ca="1" si="106"/>
        <v>19.53947916666948</v>
      </c>
      <c r="Z717" s="134">
        <f t="shared" ca="1" si="107"/>
        <v>15</v>
      </c>
      <c r="AA717" s="134">
        <f t="shared" ca="1" si="108"/>
        <v>4.53947916666948</v>
      </c>
      <c r="AB717" s="134">
        <f t="shared" ca="1" si="109"/>
        <v>15</v>
      </c>
      <c r="AC717" s="134">
        <f t="shared" ca="1" si="110"/>
        <v>11</v>
      </c>
      <c r="AD717" s="135">
        <f t="shared" ca="1" si="111"/>
        <v>-13.53947916666948</v>
      </c>
      <c r="AE717" s="127" t="str">
        <f t="shared" ca="1" si="114"/>
        <v>VENCIDO</v>
      </c>
    </row>
    <row r="718" spans="1:31" customFormat="1" ht="15" x14ac:dyDescent="0.25">
      <c r="A718" s="110">
        <v>23545722</v>
      </c>
      <c r="B718" s="39" t="e">
        <f>VLOOKUP(A718,[1]BASE!$A:$A,1,0)</f>
        <v>#N/A</v>
      </c>
      <c r="C718" s="39">
        <f>VLOOKUP(A718,'INGRESO DIARIO'!A:A,1,0)</f>
        <v>23545722</v>
      </c>
      <c r="D718" s="1" t="s">
        <v>4353</v>
      </c>
      <c r="E718" s="1" t="s">
        <v>19</v>
      </c>
      <c r="F718" s="41">
        <v>45922.496192129627</v>
      </c>
      <c r="G718" s="41">
        <v>45922.49622685185</v>
      </c>
      <c r="H718" s="1">
        <v>32341171</v>
      </c>
      <c r="I718" s="1" t="s">
        <v>4354</v>
      </c>
      <c r="J718" s="1" t="s">
        <v>4595</v>
      </c>
      <c r="K718" s="1" t="s">
        <v>15</v>
      </c>
      <c r="L718" s="1" t="s">
        <v>4355</v>
      </c>
      <c r="M718" s="1" t="s">
        <v>16</v>
      </c>
      <c r="N718" s="1" t="s">
        <v>20</v>
      </c>
      <c r="O718" s="1"/>
      <c r="P718" s="1" t="s">
        <v>17</v>
      </c>
      <c r="Q718" s="43"/>
      <c r="R718" s="1"/>
      <c r="S718" s="1"/>
      <c r="T718" s="1"/>
      <c r="U718" s="1"/>
      <c r="V718" s="1"/>
      <c r="W718" s="133">
        <f t="shared" si="112"/>
        <v>45926.49622685185</v>
      </c>
      <c r="X718" s="134">
        <f t="shared" si="113"/>
        <v>4</v>
      </c>
      <c r="Y718" s="134">
        <f t="shared" ca="1" si="106"/>
        <v>19.503773148149776</v>
      </c>
      <c r="Z718" s="134">
        <f t="shared" ca="1" si="107"/>
        <v>15</v>
      </c>
      <c r="AA718" s="134">
        <f t="shared" ca="1" si="108"/>
        <v>4.5037731481497758</v>
      </c>
      <c r="AB718" s="134">
        <f t="shared" ca="1" si="109"/>
        <v>15</v>
      </c>
      <c r="AC718" s="134">
        <f t="shared" ca="1" si="110"/>
        <v>11</v>
      </c>
      <c r="AD718" s="135">
        <f t="shared" ca="1" si="111"/>
        <v>-13.503773148149776</v>
      </c>
      <c r="AE718" s="127" t="str">
        <f t="shared" ca="1" si="114"/>
        <v>VENCIDO</v>
      </c>
    </row>
    <row r="719" spans="1:31" customFormat="1" ht="15" x14ac:dyDescent="0.25">
      <c r="A719" s="110">
        <v>23543924</v>
      </c>
      <c r="B719" s="39" t="e">
        <f>VLOOKUP(A719,[1]BASE!$A:$A,1,0)</f>
        <v>#N/A</v>
      </c>
      <c r="C719" s="39">
        <f>VLOOKUP(A719,'INGRESO DIARIO'!A:A,1,0)</f>
        <v>23543924</v>
      </c>
      <c r="D719" s="40" t="s">
        <v>4653</v>
      </c>
      <c r="E719" s="1" t="s">
        <v>19</v>
      </c>
      <c r="F719" s="41">
        <v>45919.686388888891</v>
      </c>
      <c r="G719" s="41">
        <v>45919.686423611114</v>
      </c>
      <c r="H719" s="1">
        <v>1039455639</v>
      </c>
      <c r="I719" s="1" t="s">
        <v>4395</v>
      </c>
      <c r="J719" s="1" t="s">
        <v>4600</v>
      </c>
      <c r="K719" s="1" t="s">
        <v>15</v>
      </c>
      <c r="L719" s="1" t="s">
        <v>4396</v>
      </c>
      <c r="M719" s="1" t="s">
        <v>16</v>
      </c>
      <c r="N719" s="1" t="s">
        <v>22</v>
      </c>
      <c r="O719" s="1"/>
      <c r="P719" s="1" t="s">
        <v>17</v>
      </c>
      <c r="Q719" s="1"/>
      <c r="R719" s="1"/>
      <c r="S719" s="1"/>
      <c r="T719" s="1"/>
      <c r="U719" s="1"/>
      <c r="V719" s="1"/>
      <c r="W719" s="133">
        <f t="shared" si="112"/>
        <v>45923.686423611114</v>
      </c>
      <c r="X719" s="134">
        <f t="shared" si="113"/>
        <v>4</v>
      </c>
      <c r="Y719" s="134">
        <f t="shared" ca="1" si="106"/>
        <v>22.313576388885849</v>
      </c>
      <c r="Z719" s="134">
        <f t="shared" ca="1" si="107"/>
        <v>16</v>
      </c>
      <c r="AA719" s="134">
        <f t="shared" ca="1" si="108"/>
        <v>6.3135763888858492</v>
      </c>
      <c r="AB719" s="134">
        <f t="shared" ca="1" si="109"/>
        <v>16</v>
      </c>
      <c r="AC719" s="134">
        <f t="shared" ca="1" si="110"/>
        <v>12</v>
      </c>
      <c r="AD719" s="135">
        <f t="shared" ca="1" si="111"/>
        <v>-16.313576388885849</v>
      </c>
      <c r="AE719" s="127" t="str">
        <f t="shared" ca="1" si="114"/>
        <v>VENCIDO</v>
      </c>
    </row>
    <row r="720" spans="1:31" customFormat="1" ht="15" x14ac:dyDescent="0.25">
      <c r="A720" s="110">
        <v>23543678</v>
      </c>
      <c r="B720" s="39" t="e">
        <f>VLOOKUP(A720,[1]BASE!$A:$A,1,0)</f>
        <v>#N/A</v>
      </c>
      <c r="C720" s="39">
        <f>VLOOKUP(A720,'INGRESO DIARIO'!A:A,1,0)</f>
        <v>23543678</v>
      </c>
      <c r="D720" s="40" t="s">
        <v>4654</v>
      </c>
      <c r="E720" s="1" t="s">
        <v>19</v>
      </c>
      <c r="F720" s="41">
        <v>45919.538287037038</v>
      </c>
      <c r="G720" s="41">
        <v>45919.538321759261</v>
      </c>
      <c r="H720" s="1">
        <v>71338315</v>
      </c>
      <c r="I720" s="1" t="s">
        <v>4400</v>
      </c>
      <c r="J720" s="1" t="s">
        <v>4601</v>
      </c>
      <c r="K720" s="1" t="s">
        <v>15</v>
      </c>
      <c r="L720" s="1" t="s">
        <v>4401</v>
      </c>
      <c r="M720" s="1" t="s">
        <v>16</v>
      </c>
      <c r="N720" s="1" t="s">
        <v>22</v>
      </c>
      <c r="O720" s="1"/>
      <c r="P720" s="1" t="s">
        <v>17</v>
      </c>
      <c r="Q720" s="1"/>
      <c r="R720" s="1"/>
      <c r="S720" s="1"/>
      <c r="T720" s="1"/>
      <c r="U720" s="1"/>
      <c r="V720" s="1"/>
      <c r="W720" s="133">
        <f t="shared" si="112"/>
        <v>45923.538321759261</v>
      </c>
      <c r="X720" s="134">
        <f t="shared" si="113"/>
        <v>4</v>
      </c>
      <c r="Y720" s="134">
        <f t="shared" ca="1" si="106"/>
        <v>22.461678240739275</v>
      </c>
      <c r="Z720" s="134">
        <f t="shared" ca="1" si="107"/>
        <v>16</v>
      </c>
      <c r="AA720" s="134">
        <f t="shared" ca="1" si="108"/>
        <v>6.4616782407392748</v>
      </c>
      <c r="AB720" s="134">
        <f t="shared" ca="1" si="109"/>
        <v>16</v>
      </c>
      <c r="AC720" s="134">
        <f t="shared" ca="1" si="110"/>
        <v>12</v>
      </c>
      <c r="AD720" s="135">
        <f t="shared" ca="1" si="111"/>
        <v>-16.461678240739275</v>
      </c>
      <c r="AE720" s="127" t="str">
        <f t="shared" ca="1" si="114"/>
        <v>VENCIDO</v>
      </c>
    </row>
    <row r="721" spans="1:31" customFormat="1" ht="15" x14ac:dyDescent="0.25">
      <c r="A721" s="110">
        <v>23543690</v>
      </c>
      <c r="B721" s="39" t="e">
        <f>VLOOKUP(A721,[1]BASE!$A:$A,1,0)</f>
        <v>#N/A</v>
      </c>
      <c r="C721" s="39">
        <f>VLOOKUP(A721,'INGRESO DIARIO'!A:A,1,0)</f>
        <v>23543690</v>
      </c>
      <c r="D721" s="40" t="s">
        <v>4655</v>
      </c>
      <c r="E721" s="1" t="s">
        <v>19</v>
      </c>
      <c r="F721" s="41">
        <v>45919.555405092593</v>
      </c>
      <c r="G721" s="41">
        <v>45919.555439814816</v>
      </c>
      <c r="H721" s="1">
        <v>1038335357</v>
      </c>
      <c r="I721" s="1" t="s">
        <v>4405</v>
      </c>
      <c r="J721" s="1" t="s">
        <v>4602</v>
      </c>
      <c r="K721" s="1" t="s">
        <v>15</v>
      </c>
      <c r="L721" s="1" t="s">
        <v>4406</v>
      </c>
      <c r="M721" s="1" t="s">
        <v>16</v>
      </c>
      <c r="N721" s="1" t="s">
        <v>22</v>
      </c>
      <c r="O721" s="1"/>
      <c r="P721" s="1" t="s">
        <v>17</v>
      </c>
      <c r="Q721" s="1"/>
      <c r="R721" s="1"/>
      <c r="S721" s="1"/>
      <c r="T721" s="1"/>
      <c r="U721" s="1"/>
      <c r="V721" s="1"/>
      <c r="W721" s="133">
        <f t="shared" si="112"/>
        <v>45923.555439814816</v>
      </c>
      <c r="X721" s="134">
        <f t="shared" si="113"/>
        <v>4</v>
      </c>
      <c r="Y721" s="134">
        <f t="shared" ca="1" si="106"/>
        <v>22.444560185183946</v>
      </c>
      <c r="Z721" s="134">
        <f t="shared" ca="1" si="107"/>
        <v>16</v>
      </c>
      <c r="AA721" s="134">
        <f t="shared" ca="1" si="108"/>
        <v>6.4445601851839456</v>
      </c>
      <c r="AB721" s="134">
        <f t="shared" ca="1" si="109"/>
        <v>16</v>
      </c>
      <c r="AC721" s="134">
        <f t="shared" ca="1" si="110"/>
        <v>12</v>
      </c>
      <c r="AD721" s="135">
        <f t="shared" ca="1" si="111"/>
        <v>-16.444560185183946</v>
      </c>
      <c r="AE721" s="127" t="str">
        <f t="shared" ca="1" si="114"/>
        <v>VENCIDO</v>
      </c>
    </row>
    <row r="722" spans="1:31" customFormat="1" ht="15" x14ac:dyDescent="0.25">
      <c r="A722" s="110">
        <v>23505030</v>
      </c>
      <c r="B722" s="39" t="e">
        <f>VLOOKUP(A722,[1]BASE!$A:$A,1,0)</f>
        <v>#N/A</v>
      </c>
      <c r="C722" s="39">
        <f>VLOOKUP(A722,'INGRESO DIARIO'!A:A,1,0)</f>
        <v>23505030</v>
      </c>
      <c r="D722" s="1" t="s">
        <v>4409</v>
      </c>
      <c r="E722" s="1" t="s">
        <v>19</v>
      </c>
      <c r="F722" s="41">
        <v>45873.496921296297</v>
      </c>
      <c r="G722" s="41">
        <v>45919.657025462962</v>
      </c>
      <c r="H722" s="1">
        <v>43208702</v>
      </c>
      <c r="I722" s="1" t="s">
        <v>4410</v>
      </c>
      <c r="J722" s="1" t="s">
        <v>4603</v>
      </c>
      <c r="K722" s="1" t="s">
        <v>15</v>
      </c>
      <c r="L722" s="1" t="s">
        <v>4411</v>
      </c>
      <c r="M722" s="1" t="s">
        <v>16</v>
      </c>
      <c r="N722" s="1" t="s">
        <v>22</v>
      </c>
      <c r="O722" s="1"/>
      <c r="P722" s="1" t="s">
        <v>17</v>
      </c>
      <c r="Q722" s="1"/>
      <c r="R722" s="1"/>
      <c r="S722" s="1"/>
      <c r="T722" s="1"/>
      <c r="U722" s="1"/>
      <c r="V722" s="1"/>
      <c r="W722" s="133">
        <f t="shared" si="112"/>
        <v>45923.657025462962</v>
      </c>
      <c r="X722" s="134">
        <f t="shared" si="113"/>
        <v>4</v>
      </c>
      <c r="Y722" s="134">
        <f t="shared" ca="1" si="106"/>
        <v>22.342974537037662</v>
      </c>
      <c r="Z722" s="134">
        <f t="shared" ca="1" si="107"/>
        <v>16</v>
      </c>
      <c r="AA722" s="134">
        <f t="shared" ca="1" si="108"/>
        <v>6.3429745370376622</v>
      </c>
      <c r="AB722" s="134">
        <f t="shared" ca="1" si="109"/>
        <v>16</v>
      </c>
      <c r="AC722" s="134">
        <f t="shared" ca="1" si="110"/>
        <v>12</v>
      </c>
      <c r="AD722" s="135">
        <f t="shared" ca="1" si="111"/>
        <v>-16.342974537037662</v>
      </c>
      <c r="AE722" s="127" t="str">
        <f t="shared" ca="1" si="114"/>
        <v>VENCIDO</v>
      </c>
    </row>
    <row r="723" spans="1:31" customFormat="1" ht="15" x14ac:dyDescent="0.25">
      <c r="A723" s="110">
        <v>23509669</v>
      </c>
      <c r="B723" s="39" t="e">
        <f>VLOOKUP(A723,[1]BASE!$A:$A,1,0)</f>
        <v>#N/A</v>
      </c>
      <c r="C723" s="39">
        <f>VLOOKUP(A723,'INGRESO DIARIO'!A:A,1,0)</f>
        <v>23509669</v>
      </c>
      <c r="D723" s="40" t="s">
        <v>4656</v>
      </c>
      <c r="E723" s="1" t="s">
        <v>19</v>
      </c>
      <c r="F723" s="41">
        <v>45880.40353009259</v>
      </c>
      <c r="G723" s="41">
        <v>45922.357187499998</v>
      </c>
      <c r="H723" s="1">
        <v>15530288</v>
      </c>
      <c r="I723" s="1" t="s">
        <v>4415</v>
      </c>
      <c r="J723" s="1" t="s">
        <v>4604</v>
      </c>
      <c r="K723" s="1" t="s">
        <v>15</v>
      </c>
      <c r="L723" s="1" t="s">
        <v>4416</v>
      </c>
      <c r="M723" s="1" t="s">
        <v>16</v>
      </c>
      <c r="N723" s="1" t="s">
        <v>22</v>
      </c>
      <c r="O723" s="1"/>
      <c r="P723" s="1" t="s">
        <v>17</v>
      </c>
      <c r="Q723" s="1"/>
      <c r="R723" s="1"/>
      <c r="S723" s="1"/>
      <c r="T723" s="1"/>
      <c r="U723" s="1"/>
      <c r="V723" s="1"/>
      <c r="W723" s="133">
        <f t="shared" si="112"/>
        <v>45926.357187499998</v>
      </c>
      <c r="X723" s="134">
        <f t="shared" si="113"/>
        <v>4</v>
      </c>
      <c r="Y723" s="134">
        <f t="shared" ca="1" si="106"/>
        <v>19.642812500002037</v>
      </c>
      <c r="Z723" s="134">
        <f t="shared" ca="1" si="107"/>
        <v>15</v>
      </c>
      <c r="AA723" s="134">
        <f t="shared" ca="1" si="108"/>
        <v>4.6428125000020373</v>
      </c>
      <c r="AB723" s="134">
        <f t="shared" ca="1" si="109"/>
        <v>15</v>
      </c>
      <c r="AC723" s="134">
        <f t="shared" ca="1" si="110"/>
        <v>11</v>
      </c>
      <c r="AD723" s="135">
        <f t="shared" ca="1" si="111"/>
        <v>-13.642812500002037</v>
      </c>
      <c r="AE723" s="127" t="str">
        <f t="shared" ca="1" si="114"/>
        <v>VENCIDO</v>
      </c>
    </row>
    <row r="724" spans="1:31" customFormat="1" ht="15" x14ac:dyDescent="0.25">
      <c r="A724" s="110">
        <v>23542908</v>
      </c>
      <c r="B724" s="39" t="e">
        <f>VLOOKUP(A724,[1]BASE!$A:$A,1,0)</f>
        <v>#N/A</v>
      </c>
      <c r="C724" s="39">
        <f>VLOOKUP(A724,'INGRESO DIARIO'!A:A,1,0)</f>
        <v>23542908</v>
      </c>
      <c r="D724" s="40" t="s">
        <v>4657</v>
      </c>
      <c r="E724" s="1" t="s">
        <v>19</v>
      </c>
      <c r="F724" s="41">
        <v>45918.641388888886</v>
      </c>
      <c r="G724" s="41">
        <v>45918.641412037039</v>
      </c>
      <c r="H724" s="1">
        <v>42781650</v>
      </c>
      <c r="I724" s="1" t="s">
        <v>4424</v>
      </c>
      <c r="J724" s="1" t="s">
        <v>4605</v>
      </c>
      <c r="K724" s="1" t="s">
        <v>15</v>
      </c>
      <c r="L724" s="1" t="s">
        <v>4425</v>
      </c>
      <c r="M724" s="1" t="s">
        <v>16</v>
      </c>
      <c r="N724" s="1" t="s">
        <v>22</v>
      </c>
      <c r="O724" s="1"/>
      <c r="P724" s="1" t="s">
        <v>17</v>
      </c>
      <c r="Q724" s="1"/>
      <c r="R724" s="1"/>
      <c r="S724" s="1"/>
      <c r="T724" s="1"/>
      <c r="U724" s="1"/>
      <c r="V724" s="1"/>
      <c r="W724" s="133">
        <f t="shared" si="112"/>
        <v>45922.641412037039</v>
      </c>
      <c r="X724" s="134">
        <f t="shared" si="113"/>
        <v>4</v>
      </c>
      <c r="Y724" s="134">
        <f t="shared" ca="1" si="106"/>
        <v>23.358587962960883</v>
      </c>
      <c r="Z724" s="134">
        <f t="shared" ca="1" si="107"/>
        <v>17</v>
      </c>
      <c r="AA724" s="134">
        <f t="shared" ca="1" si="108"/>
        <v>6.3585879629608826</v>
      </c>
      <c r="AB724" s="134">
        <f t="shared" ca="1" si="109"/>
        <v>17</v>
      </c>
      <c r="AC724" s="134">
        <f t="shared" ca="1" si="110"/>
        <v>13</v>
      </c>
      <c r="AD724" s="135">
        <f t="shared" ca="1" si="111"/>
        <v>-17.358587962960883</v>
      </c>
      <c r="AE724" s="127" t="str">
        <f t="shared" ca="1" si="114"/>
        <v>VENCIDO</v>
      </c>
    </row>
    <row r="725" spans="1:31" customFormat="1" ht="15" x14ac:dyDescent="0.25">
      <c r="A725" s="110">
        <v>23545801</v>
      </c>
      <c r="B725" s="39" t="e">
        <f>VLOOKUP(A725,[1]BASE!$A:$A,1,0)</f>
        <v>#N/A</v>
      </c>
      <c r="C725" s="39">
        <f>VLOOKUP(A725,'INGRESO DIARIO'!A:A,1,0)</f>
        <v>23545801</v>
      </c>
      <c r="D725" s="40" t="s">
        <v>4658</v>
      </c>
      <c r="E725" s="1" t="s">
        <v>19</v>
      </c>
      <c r="F725" s="41">
        <v>45922.573379629626</v>
      </c>
      <c r="G725" s="41">
        <v>45922.573414351849</v>
      </c>
      <c r="H725" s="1">
        <v>41727550</v>
      </c>
      <c r="I725" s="1" t="s">
        <v>4433</v>
      </c>
      <c r="J725" s="1" t="s">
        <v>4606</v>
      </c>
      <c r="K725" s="1" t="s">
        <v>15</v>
      </c>
      <c r="L725" s="1" t="s">
        <v>4435</v>
      </c>
      <c r="M725" s="1" t="s">
        <v>16</v>
      </c>
      <c r="N725" s="1" t="s">
        <v>22</v>
      </c>
      <c r="O725" s="1"/>
      <c r="P725" s="1" t="s">
        <v>17</v>
      </c>
      <c r="Q725" s="1"/>
      <c r="R725" s="1"/>
      <c r="S725" s="1"/>
      <c r="T725" s="1"/>
      <c r="U725" s="1"/>
      <c r="V725" s="1"/>
      <c r="W725" s="133">
        <f t="shared" si="112"/>
        <v>45926.573414351849</v>
      </c>
      <c r="X725" s="134">
        <f t="shared" si="113"/>
        <v>4</v>
      </c>
      <c r="Y725" s="134">
        <f t="shared" ca="1" si="106"/>
        <v>19.426585648150649</v>
      </c>
      <c r="Z725" s="134">
        <f t="shared" ca="1" si="107"/>
        <v>15</v>
      </c>
      <c r="AA725" s="134">
        <f t="shared" ca="1" si="108"/>
        <v>4.4265856481506489</v>
      </c>
      <c r="AB725" s="134">
        <f t="shared" ca="1" si="109"/>
        <v>15</v>
      </c>
      <c r="AC725" s="134">
        <f t="shared" ca="1" si="110"/>
        <v>11</v>
      </c>
      <c r="AD725" s="135">
        <f t="shared" ca="1" si="111"/>
        <v>-13.426585648150649</v>
      </c>
      <c r="AE725" s="127" t="str">
        <f t="shared" ca="1" si="114"/>
        <v>VENCIDO</v>
      </c>
    </row>
    <row r="726" spans="1:31" customFormat="1" ht="15" x14ac:dyDescent="0.25">
      <c r="A726" s="110">
        <v>23545822</v>
      </c>
      <c r="B726" s="39" t="e">
        <f>VLOOKUP(A726,[1]BASE!$A:$A,1,0)</f>
        <v>#N/A</v>
      </c>
      <c r="C726" s="39">
        <f>VLOOKUP(A726,'INGRESO DIARIO'!A:A,1,0)</f>
        <v>23545822</v>
      </c>
      <c r="D726" s="40" t="s">
        <v>4659</v>
      </c>
      <c r="E726" s="1" t="s">
        <v>19</v>
      </c>
      <c r="F726" s="41">
        <v>45922.584641203706</v>
      </c>
      <c r="G726" s="41">
        <v>45922.584675925929</v>
      </c>
      <c r="H726" s="1">
        <v>41727550</v>
      </c>
      <c r="I726" s="1" t="s">
        <v>4433</v>
      </c>
      <c r="J726" s="1" t="s">
        <v>4606</v>
      </c>
      <c r="K726" s="1" t="s">
        <v>15</v>
      </c>
      <c r="L726" s="1" t="s">
        <v>4439</v>
      </c>
      <c r="M726" s="1" t="s">
        <v>16</v>
      </c>
      <c r="N726" s="1" t="s">
        <v>22</v>
      </c>
      <c r="O726" s="1"/>
      <c r="P726" s="1" t="s">
        <v>17</v>
      </c>
      <c r="Q726" s="1"/>
      <c r="R726" s="1"/>
      <c r="S726" s="1"/>
      <c r="T726" s="1"/>
      <c r="U726" s="1"/>
      <c r="V726" s="1"/>
      <c r="W726" s="133">
        <f t="shared" si="112"/>
        <v>45926.584675925929</v>
      </c>
      <c r="X726" s="134">
        <f t="shared" si="113"/>
        <v>4</v>
      </c>
      <c r="Y726" s="134">
        <f t="shared" ca="1" si="106"/>
        <v>19.415324074070668</v>
      </c>
      <c r="Z726" s="134">
        <f t="shared" ca="1" si="107"/>
        <v>15</v>
      </c>
      <c r="AA726" s="134">
        <f t="shared" ca="1" si="108"/>
        <v>4.4153240740706678</v>
      </c>
      <c r="AB726" s="134">
        <f t="shared" ca="1" si="109"/>
        <v>15</v>
      </c>
      <c r="AC726" s="134">
        <f t="shared" ca="1" si="110"/>
        <v>11</v>
      </c>
      <c r="AD726" s="135">
        <f t="shared" ca="1" si="111"/>
        <v>-13.415324074070668</v>
      </c>
      <c r="AE726" s="127" t="str">
        <f t="shared" ca="1" si="114"/>
        <v>VENCIDO</v>
      </c>
    </row>
    <row r="727" spans="1:31" customFormat="1" ht="15" x14ac:dyDescent="0.25">
      <c r="A727" s="110">
        <v>23545646</v>
      </c>
      <c r="B727" s="39" t="e">
        <f>VLOOKUP(A727,[1]BASE!$A:$A,1,0)</f>
        <v>#N/A</v>
      </c>
      <c r="C727" s="39">
        <f>VLOOKUP(A727,'INGRESO DIARIO'!A:A,1,0)</f>
        <v>23545646</v>
      </c>
      <c r="D727" s="40" t="s">
        <v>4660</v>
      </c>
      <c r="E727" s="1" t="s">
        <v>19</v>
      </c>
      <c r="F727" s="41">
        <v>45922.469097222223</v>
      </c>
      <c r="G727" s="41">
        <v>45922.469131944446</v>
      </c>
      <c r="H727" s="1">
        <v>1017271970</v>
      </c>
      <c r="I727" s="1" t="s">
        <v>4446</v>
      </c>
      <c r="J727" s="1" t="s">
        <v>4607</v>
      </c>
      <c r="K727" s="1" t="s">
        <v>15</v>
      </c>
      <c r="L727" s="1" t="s">
        <v>4447</v>
      </c>
      <c r="M727" s="1" t="s">
        <v>16</v>
      </c>
      <c r="N727" s="1" t="s">
        <v>22</v>
      </c>
      <c r="O727" s="1"/>
      <c r="P727" s="1" t="s">
        <v>17</v>
      </c>
      <c r="Q727" s="1"/>
      <c r="R727" s="1"/>
      <c r="S727" s="1"/>
      <c r="T727" s="1"/>
      <c r="U727" s="1"/>
      <c r="V727" s="1"/>
      <c r="W727" s="133">
        <f t="shared" si="112"/>
        <v>45926.469131944446</v>
      </c>
      <c r="X727" s="134">
        <f t="shared" si="113"/>
        <v>4</v>
      </c>
      <c r="Y727" s="134">
        <f t="shared" ca="1" si="106"/>
        <v>19.530868055553583</v>
      </c>
      <c r="Z727" s="134">
        <f t="shared" ca="1" si="107"/>
        <v>15</v>
      </c>
      <c r="AA727" s="134">
        <f t="shared" ca="1" si="108"/>
        <v>4.530868055553583</v>
      </c>
      <c r="AB727" s="134">
        <f t="shared" ca="1" si="109"/>
        <v>15</v>
      </c>
      <c r="AC727" s="134">
        <f t="shared" ca="1" si="110"/>
        <v>11</v>
      </c>
      <c r="AD727" s="135">
        <f t="shared" ca="1" si="111"/>
        <v>-13.530868055553583</v>
      </c>
      <c r="AE727" s="127" t="str">
        <f t="shared" ca="1" si="114"/>
        <v>VENCIDO</v>
      </c>
    </row>
    <row r="728" spans="1:31" customFormat="1" ht="15" x14ac:dyDescent="0.25">
      <c r="A728" s="110">
        <v>23543495</v>
      </c>
      <c r="B728" s="39" t="e">
        <f>VLOOKUP(A728,[1]BASE!$A:$A,1,0)</f>
        <v>#N/A</v>
      </c>
      <c r="C728" s="39">
        <f>VLOOKUP(A728,'INGRESO DIARIO'!A:A,1,0)</f>
        <v>23543495</v>
      </c>
      <c r="D728" s="1" t="s">
        <v>4489</v>
      </c>
      <c r="E728" s="1" t="s">
        <v>19</v>
      </c>
      <c r="F728" s="41">
        <v>45919.432835648149</v>
      </c>
      <c r="G728" s="41">
        <v>45919.432870370372</v>
      </c>
      <c r="H728" s="1">
        <v>43839322</v>
      </c>
      <c r="I728" s="1" t="s">
        <v>4490</v>
      </c>
      <c r="J728" s="1" t="s">
        <v>4613</v>
      </c>
      <c r="K728" s="1" t="s">
        <v>15</v>
      </c>
      <c r="L728" s="1" t="s">
        <v>4491</v>
      </c>
      <c r="M728" s="1" t="s">
        <v>18</v>
      </c>
      <c r="N728" s="1" t="s">
        <v>22</v>
      </c>
      <c r="O728" s="1"/>
      <c r="P728" s="1" t="s">
        <v>17</v>
      </c>
      <c r="Q728" s="1"/>
      <c r="R728" s="1"/>
      <c r="S728" s="1"/>
      <c r="T728" s="1"/>
      <c r="U728" s="1"/>
      <c r="V728" s="1"/>
      <c r="W728" s="133">
        <f t="shared" si="112"/>
        <v>45927.432870370372</v>
      </c>
      <c r="X728" s="134">
        <f t="shared" si="113"/>
        <v>8</v>
      </c>
      <c r="Y728" s="134">
        <f t="shared" ca="1" si="106"/>
        <v>22.567129629627743</v>
      </c>
      <c r="Z728" s="134">
        <f t="shared" ca="1" si="107"/>
        <v>16</v>
      </c>
      <c r="AA728" s="134">
        <f t="shared" ca="1" si="108"/>
        <v>6.5671296296277433</v>
      </c>
      <c r="AB728" s="134">
        <f t="shared" ca="1" si="109"/>
        <v>16</v>
      </c>
      <c r="AC728" s="134">
        <f t="shared" ca="1" si="110"/>
        <v>8</v>
      </c>
      <c r="AD728" s="135">
        <f t="shared" ca="1" si="111"/>
        <v>-12.567129629627743</v>
      </c>
      <c r="AE728" s="127" t="str">
        <f t="shared" ca="1" si="114"/>
        <v>VENCIDO</v>
      </c>
    </row>
    <row r="729" spans="1:31" customFormat="1" ht="15" x14ac:dyDescent="0.25">
      <c r="A729" s="110">
        <v>23492404</v>
      </c>
      <c r="B729" s="39" t="e">
        <f>VLOOKUP(A729,[1]BASE!$A:$A,1,0)</f>
        <v>#N/A</v>
      </c>
      <c r="C729" s="39">
        <f>VLOOKUP(A729,'INGRESO DIARIO'!A:A,1,0)</f>
        <v>23492404</v>
      </c>
      <c r="D729" s="1" t="s">
        <v>4494</v>
      </c>
      <c r="E729" s="1" t="s">
        <v>19</v>
      </c>
      <c r="F729" s="41">
        <v>45859.325162037036</v>
      </c>
      <c r="G729" s="41">
        <v>45919.387939814813</v>
      </c>
      <c r="H729" s="1">
        <v>71779108</v>
      </c>
      <c r="I729" s="1" t="s">
        <v>4495</v>
      </c>
      <c r="J729" s="1" t="s">
        <v>4614</v>
      </c>
      <c r="K729" s="1" t="s">
        <v>15</v>
      </c>
      <c r="L729" s="1" t="s">
        <v>4496</v>
      </c>
      <c r="M729" s="1" t="s">
        <v>18</v>
      </c>
      <c r="N729" s="1" t="s">
        <v>20</v>
      </c>
      <c r="O729" s="1"/>
      <c r="P729" s="1" t="s">
        <v>17</v>
      </c>
      <c r="Q729" s="1"/>
      <c r="R729" s="1"/>
      <c r="S729" s="1"/>
      <c r="T729" s="1"/>
      <c r="U729" s="1"/>
      <c r="V729" s="1"/>
      <c r="W729" s="133">
        <f t="shared" si="112"/>
        <v>45927.387939814813</v>
      </c>
      <c r="X729" s="134">
        <f t="shared" si="113"/>
        <v>8</v>
      </c>
      <c r="Y729" s="134">
        <f t="shared" ca="1" si="106"/>
        <v>22.612060185187147</v>
      </c>
      <c r="Z729" s="134">
        <f t="shared" ca="1" si="107"/>
        <v>16</v>
      </c>
      <c r="AA729" s="134">
        <f t="shared" ca="1" si="108"/>
        <v>6.612060185187147</v>
      </c>
      <c r="AB729" s="134">
        <f t="shared" ca="1" si="109"/>
        <v>16</v>
      </c>
      <c r="AC729" s="134">
        <f t="shared" ca="1" si="110"/>
        <v>8</v>
      </c>
      <c r="AD729" s="135">
        <f t="shared" ca="1" si="111"/>
        <v>-12.612060185187147</v>
      </c>
      <c r="AE729" s="127" t="str">
        <f t="shared" ca="1" si="114"/>
        <v>VENCIDO</v>
      </c>
    </row>
    <row r="730" spans="1:31" customFormat="1" ht="15" x14ac:dyDescent="0.25">
      <c r="A730" s="110">
        <v>23535622</v>
      </c>
      <c r="B730" s="39" t="e">
        <f>VLOOKUP(A730,[1]BASE!$A:$A,1,0)</f>
        <v>#N/A</v>
      </c>
      <c r="C730" s="39">
        <f>VLOOKUP(A730,'INGRESO DIARIO'!A:A,1,0)</f>
        <v>23535622</v>
      </c>
      <c r="D730" s="1" t="s">
        <v>4503</v>
      </c>
      <c r="E730" s="1" t="s">
        <v>19</v>
      </c>
      <c r="F730" s="41">
        <v>45910.438680555555</v>
      </c>
      <c r="G730" s="41">
        <v>45910.438715277778</v>
      </c>
      <c r="H730" s="1">
        <v>19214824</v>
      </c>
      <c r="I730" s="1" t="s">
        <v>4504</v>
      </c>
      <c r="J730" s="1" t="s">
        <v>4615</v>
      </c>
      <c r="K730" s="1" t="s">
        <v>15</v>
      </c>
      <c r="L730" s="1" t="s">
        <v>4505</v>
      </c>
      <c r="M730" s="1" t="s">
        <v>18</v>
      </c>
      <c r="N730" s="1" t="s">
        <v>20</v>
      </c>
      <c r="O730" s="1"/>
      <c r="P730" s="1" t="s">
        <v>17</v>
      </c>
      <c r="Q730" s="1"/>
      <c r="R730" s="1"/>
      <c r="S730" s="1"/>
      <c r="T730" s="1"/>
      <c r="U730" s="1"/>
      <c r="V730" s="1"/>
      <c r="W730" s="133">
        <f t="shared" si="112"/>
        <v>45918.438715277778</v>
      </c>
      <c r="X730" s="134">
        <f t="shared" si="113"/>
        <v>8</v>
      </c>
      <c r="Y730" s="134">
        <f t="shared" ca="1" si="106"/>
        <v>31.561284722221899</v>
      </c>
      <c r="Z730" s="134">
        <f t="shared" ca="1" si="107"/>
        <v>23</v>
      </c>
      <c r="AA730" s="134">
        <f t="shared" ca="1" si="108"/>
        <v>8.5612847222218988</v>
      </c>
      <c r="AB730" s="134">
        <f t="shared" ca="1" si="109"/>
        <v>23</v>
      </c>
      <c r="AC730" s="134">
        <f t="shared" ca="1" si="110"/>
        <v>15</v>
      </c>
      <c r="AD730" s="135">
        <f t="shared" ca="1" si="111"/>
        <v>-21.561284722221899</v>
      </c>
      <c r="AE730" s="127" t="str">
        <f t="shared" ca="1" si="114"/>
        <v>VENCIDO</v>
      </c>
    </row>
    <row r="731" spans="1:31" customFormat="1" ht="15" x14ac:dyDescent="0.25">
      <c r="A731" s="110">
        <v>23442481</v>
      </c>
      <c r="B731" s="39" t="e">
        <f>VLOOKUP(A731,[1]BASE!$A:$A,1,0)</f>
        <v>#N/A</v>
      </c>
      <c r="C731" s="39">
        <f>VLOOKUP(A731,'INGRESO DIARIO'!A:A,1,0)</f>
        <v>23442481</v>
      </c>
      <c r="D731" s="1" t="s">
        <v>4508</v>
      </c>
      <c r="E731" s="1" t="s">
        <v>19</v>
      </c>
      <c r="F731" s="41">
        <v>45796.693043981482</v>
      </c>
      <c r="G731" s="41">
        <v>45922.474861111114</v>
      </c>
      <c r="H731" s="1">
        <v>1152704372</v>
      </c>
      <c r="I731" s="1" t="s">
        <v>4509</v>
      </c>
      <c r="J731" s="1" t="s">
        <v>4616</v>
      </c>
      <c r="K731" s="1" t="s">
        <v>15</v>
      </c>
      <c r="L731" s="1" t="s">
        <v>4511</v>
      </c>
      <c r="M731" s="1" t="s">
        <v>18</v>
      </c>
      <c r="N731" s="1" t="s">
        <v>20</v>
      </c>
      <c r="O731" s="1"/>
      <c r="P731" s="1" t="s">
        <v>17</v>
      </c>
      <c r="Q731" s="1"/>
      <c r="R731" s="1"/>
      <c r="S731" s="1"/>
      <c r="T731" s="1"/>
      <c r="U731" s="1"/>
      <c r="V731" s="1"/>
      <c r="W731" s="133">
        <f t="shared" si="112"/>
        <v>45930.474861111114</v>
      </c>
      <c r="X731" s="134">
        <f t="shared" si="113"/>
        <v>8</v>
      </c>
      <c r="Y731" s="134">
        <f t="shared" ca="1" si="106"/>
        <v>19.525138888886431</v>
      </c>
      <c r="Z731" s="134">
        <f t="shared" ca="1" si="107"/>
        <v>15</v>
      </c>
      <c r="AA731" s="134">
        <f t="shared" ca="1" si="108"/>
        <v>4.5251388888864312</v>
      </c>
      <c r="AB731" s="134">
        <f t="shared" ca="1" si="109"/>
        <v>15</v>
      </c>
      <c r="AC731" s="134">
        <f t="shared" ca="1" si="110"/>
        <v>7</v>
      </c>
      <c r="AD731" s="135">
        <f t="shared" ca="1" si="111"/>
        <v>-9.5251388888864312</v>
      </c>
      <c r="AE731" s="127" t="str">
        <f t="shared" ca="1" si="114"/>
        <v>VENCIDO</v>
      </c>
    </row>
    <row r="732" spans="1:31" customFormat="1" ht="15" x14ac:dyDescent="0.25">
      <c r="A732" s="110">
        <v>23545463</v>
      </c>
      <c r="B732" s="39" t="e">
        <f>VLOOKUP(A732,[1]BASE!$A:$A,1,0)</f>
        <v>#N/A</v>
      </c>
      <c r="C732" s="39">
        <f>VLOOKUP(A732,'INGRESO DIARIO'!A:A,1,0)</f>
        <v>23545463</v>
      </c>
      <c r="D732" s="1" t="s">
        <v>4516</v>
      </c>
      <c r="E732" s="1" t="s">
        <v>19</v>
      </c>
      <c r="F732" s="41">
        <v>45922.395115740743</v>
      </c>
      <c r="G732" s="41">
        <v>45922.395138888889</v>
      </c>
      <c r="H732" s="1">
        <v>43091104</v>
      </c>
      <c r="I732" s="1" t="s">
        <v>4517</v>
      </c>
      <c r="J732" s="1" t="s">
        <v>4617</v>
      </c>
      <c r="K732" s="1" t="s">
        <v>15</v>
      </c>
      <c r="L732" s="1" t="s">
        <v>4518</v>
      </c>
      <c r="M732" s="1" t="s">
        <v>18</v>
      </c>
      <c r="N732" s="1" t="s">
        <v>22</v>
      </c>
      <c r="O732" s="1"/>
      <c r="P732" s="1" t="s">
        <v>17</v>
      </c>
      <c r="Q732" s="1"/>
      <c r="R732" s="1"/>
      <c r="S732" s="1"/>
      <c r="T732" s="1"/>
      <c r="U732" s="1"/>
      <c r="V732" s="1"/>
      <c r="W732" s="133">
        <f t="shared" si="112"/>
        <v>45930.395138888889</v>
      </c>
      <c r="X732" s="134">
        <f t="shared" si="113"/>
        <v>8</v>
      </c>
      <c r="Y732" s="134">
        <f t="shared" ca="1" si="106"/>
        <v>19.604861111110949</v>
      </c>
      <c r="Z732" s="134">
        <f t="shared" ca="1" si="107"/>
        <v>15</v>
      </c>
      <c r="AA732" s="134">
        <f t="shared" ca="1" si="108"/>
        <v>4.6048611111109494</v>
      </c>
      <c r="AB732" s="134">
        <f t="shared" ca="1" si="109"/>
        <v>15</v>
      </c>
      <c r="AC732" s="134">
        <f t="shared" ca="1" si="110"/>
        <v>7</v>
      </c>
      <c r="AD732" s="135">
        <f t="shared" ca="1" si="111"/>
        <v>-9.6048611111109494</v>
      </c>
      <c r="AE732" s="127" t="str">
        <f t="shared" ca="1" si="114"/>
        <v>VENCIDO</v>
      </c>
    </row>
    <row r="733" spans="1:31" customFormat="1" ht="15" x14ac:dyDescent="0.25">
      <c r="A733" s="110">
        <v>23543631</v>
      </c>
      <c r="B733" s="39" t="e">
        <f>VLOOKUP(A733,[1]BASE!$A:$A,1,0)</f>
        <v>#N/A</v>
      </c>
      <c r="C733" s="39">
        <f>VLOOKUP(A733,'INGRESO DIARIO'!A:A,1,0)</f>
        <v>23543631</v>
      </c>
      <c r="D733" s="1" t="s">
        <v>4521</v>
      </c>
      <c r="E733" s="1" t="s">
        <v>19</v>
      </c>
      <c r="F733" s="41">
        <v>45919.50409722222</v>
      </c>
      <c r="G733" s="41">
        <v>45919.504131944443</v>
      </c>
      <c r="H733" s="1">
        <v>1017179976</v>
      </c>
      <c r="I733" s="1" t="s">
        <v>4522</v>
      </c>
      <c r="J733" s="1" t="s">
        <v>4618</v>
      </c>
      <c r="K733" s="1" t="s">
        <v>15</v>
      </c>
      <c r="L733" s="1" t="s">
        <v>4523</v>
      </c>
      <c r="M733" s="1" t="s">
        <v>18</v>
      </c>
      <c r="N733" s="1" t="s">
        <v>22</v>
      </c>
      <c r="O733" s="1"/>
      <c r="P733" s="1" t="s">
        <v>17</v>
      </c>
      <c r="Q733" s="1"/>
      <c r="R733" s="1"/>
      <c r="S733" s="1"/>
      <c r="T733" s="1"/>
      <c r="U733" s="1"/>
      <c r="V733" s="1"/>
      <c r="W733" s="133">
        <f t="shared" si="112"/>
        <v>45927.504131944443</v>
      </c>
      <c r="X733" s="134">
        <f t="shared" si="113"/>
        <v>8</v>
      </c>
      <c r="Y733" s="134">
        <f t="shared" ca="1" si="106"/>
        <v>22.495868055557366</v>
      </c>
      <c r="Z733" s="134">
        <f t="shared" ca="1" si="107"/>
        <v>16</v>
      </c>
      <c r="AA733" s="134">
        <f t="shared" ca="1" si="108"/>
        <v>6.4958680555573665</v>
      </c>
      <c r="AB733" s="134">
        <f t="shared" ca="1" si="109"/>
        <v>16</v>
      </c>
      <c r="AC733" s="134">
        <f t="shared" ca="1" si="110"/>
        <v>8</v>
      </c>
      <c r="AD733" s="135">
        <f t="shared" ca="1" si="111"/>
        <v>-12.495868055557366</v>
      </c>
      <c r="AE733" s="127" t="str">
        <f t="shared" ca="1" si="114"/>
        <v>VENCIDO</v>
      </c>
    </row>
    <row r="734" spans="1:31" customFormat="1" ht="15" x14ac:dyDescent="0.25">
      <c r="A734" s="110">
        <v>23467507</v>
      </c>
      <c r="B734" s="39" t="e">
        <f>VLOOKUP(A734,[1]BASE!$A:$A,1,0)</f>
        <v>#N/A</v>
      </c>
      <c r="C734" s="39">
        <f>VLOOKUP(A734,'INGRESO DIARIO'!A:A,1,0)</f>
        <v>23467507</v>
      </c>
      <c r="D734" s="1" t="s">
        <v>4538</v>
      </c>
      <c r="E734" s="1" t="s">
        <v>409</v>
      </c>
      <c r="F734" s="41">
        <v>45825.422696759262</v>
      </c>
      <c r="G734" s="41">
        <v>45922.378634259258</v>
      </c>
      <c r="H734" s="1">
        <v>98670295</v>
      </c>
      <c r="I734" s="1" t="s">
        <v>4539</v>
      </c>
      <c r="J734" s="1" t="s">
        <v>4620</v>
      </c>
      <c r="K734" s="1" t="s">
        <v>15</v>
      </c>
      <c r="L734" s="1" t="s">
        <v>4540</v>
      </c>
      <c r="M734" s="1" t="s">
        <v>18</v>
      </c>
      <c r="N734" s="1" t="s">
        <v>26</v>
      </c>
      <c r="O734" s="1"/>
      <c r="P734" s="1" t="s">
        <v>17</v>
      </c>
      <c r="Q734" s="1"/>
      <c r="R734" s="1"/>
      <c r="S734" s="1"/>
      <c r="T734" s="1"/>
      <c r="U734" s="1"/>
      <c r="V734" s="1"/>
      <c r="W734" s="133">
        <f t="shared" si="112"/>
        <v>45930.378634259258</v>
      </c>
      <c r="X734" s="134">
        <f t="shared" si="113"/>
        <v>8</v>
      </c>
      <c r="Y734" s="134">
        <f t="shared" ca="1" si="106"/>
        <v>19.621365740742476</v>
      </c>
      <c r="Z734" s="134">
        <f t="shared" ca="1" si="107"/>
        <v>15</v>
      </c>
      <c r="AA734" s="134">
        <f t="shared" ca="1" si="108"/>
        <v>4.6213657407424762</v>
      </c>
      <c r="AB734" s="134">
        <f t="shared" ca="1" si="109"/>
        <v>15</v>
      </c>
      <c r="AC734" s="134">
        <f t="shared" ca="1" si="110"/>
        <v>7</v>
      </c>
      <c r="AD734" s="135">
        <f t="shared" ca="1" si="111"/>
        <v>-9.6213657407424762</v>
      </c>
      <c r="AE734" s="127" t="str">
        <f t="shared" ca="1" si="114"/>
        <v>VENCIDO</v>
      </c>
    </row>
    <row r="735" spans="1:31" customFormat="1" ht="15" x14ac:dyDescent="0.25">
      <c r="A735" s="110">
        <v>23514843</v>
      </c>
      <c r="B735" s="39" t="e">
        <f>VLOOKUP(A735,[1]BASE!$A:$A,1,0)</f>
        <v>#N/A</v>
      </c>
      <c r="C735" s="39">
        <f>VLOOKUP(A735,'INGRESO DIARIO'!A:A,1,0)</f>
        <v>23514843</v>
      </c>
      <c r="D735" s="40" t="s">
        <v>5081</v>
      </c>
      <c r="E735" s="1" t="s">
        <v>19</v>
      </c>
      <c r="F735" s="41">
        <v>45884.738530092596</v>
      </c>
      <c r="G735" s="41">
        <v>45888.598923611113</v>
      </c>
      <c r="H735" s="1">
        <v>1152444747</v>
      </c>
      <c r="I735" s="1" t="s">
        <v>4721</v>
      </c>
      <c r="J735" s="1" t="s">
        <v>5047</v>
      </c>
      <c r="K735" s="1" t="s">
        <v>15</v>
      </c>
      <c r="L735" s="1" t="s">
        <v>4722</v>
      </c>
      <c r="M735" s="1" t="s">
        <v>16</v>
      </c>
      <c r="N735" s="1" t="s">
        <v>22</v>
      </c>
      <c r="O735" s="1"/>
      <c r="P735" s="1" t="s">
        <v>17</v>
      </c>
      <c r="Q735" s="1"/>
      <c r="R735" s="1"/>
      <c r="S735" s="1"/>
      <c r="T735" s="1"/>
      <c r="U735" s="1"/>
      <c r="V735" s="1"/>
      <c r="W735" s="133">
        <f t="shared" si="112"/>
        <v>45892.598923611113</v>
      </c>
      <c r="X735" s="134">
        <f t="shared" si="113"/>
        <v>4</v>
      </c>
      <c r="Y735" s="134">
        <f t="shared" ca="1" si="106"/>
        <v>53.401076388887304</v>
      </c>
      <c r="Z735" s="134">
        <f t="shared" ca="1" si="107"/>
        <v>39</v>
      </c>
      <c r="AA735" s="134">
        <f t="shared" ca="1" si="108"/>
        <v>14.401076388887304</v>
      </c>
      <c r="AB735" s="134">
        <f t="shared" ca="1" si="109"/>
        <v>39</v>
      </c>
      <c r="AC735" s="134">
        <f t="shared" ca="1" si="110"/>
        <v>35</v>
      </c>
      <c r="AD735" s="135">
        <f t="shared" ca="1" si="111"/>
        <v>-47.401076388887304</v>
      </c>
      <c r="AE735" s="127" t="str">
        <f t="shared" ca="1" si="114"/>
        <v>VENCIDO</v>
      </c>
    </row>
    <row r="736" spans="1:31" customFormat="1" ht="15" x14ac:dyDescent="0.25">
      <c r="A736" s="110">
        <v>23546721</v>
      </c>
      <c r="B736" s="39" t="e">
        <f>VLOOKUP(A736,[1]BASE!$A:$A,1,0)</f>
        <v>#N/A</v>
      </c>
      <c r="C736" s="39">
        <f>VLOOKUP(A736,'INGRESO DIARIO'!A:A,1,0)</f>
        <v>23546721</v>
      </c>
      <c r="D736" s="40" t="s">
        <v>5082</v>
      </c>
      <c r="E736" s="1" t="s">
        <v>19</v>
      </c>
      <c r="F736" s="41">
        <v>45923.446666666663</v>
      </c>
      <c r="G736" s="41">
        <v>45923.446701388886</v>
      </c>
      <c r="H736" s="1">
        <v>21652549</v>
      </c>
      <c r="I736" s="1" t="s">
        <v>4729</v>
      </c>
      <c r="J736" s="1" t="s">
        <v>5048</v>
      </c>
      <c r="K736" s="1" t="s">
        <v>15</v>
      </c>
      <c r="L736" s="1" t="s">
        <v>4731</v>
      </c>
      <c r="M736" s="1" t="s">
        <v>16</v>
      </c>
      <c r="N736" s="1" t="s">
        <v>20</v>
      </c>
      <c r="O736" s="1"/>
      <c r="P736" s="1" t="s">
        <v>17</v>
      </c>
      <c r="Q736" s="1"/>
      <c r="R736" s="1"/>
      <c r="S736" s="1"/>
      <c r="T736" s="1"/>
      <c r="U736" s="1"/>
      <c r="V736" s="1"/>
      <c r="W736" s="133">
        <f t="shared" si="112"/>
        <v>45927.446701388886</v>
      </c>
      <c r="X736" s="134">
        <f t="shared" si="113"/>
        <v>4</v>
      </c>
      <c r="Y736" s="134">
        <f t="shared" ca="1" si="106"/>
        <v>18.55329861111386</v>
      </c>
      <c r="Z736" s="134">
        <f t="shared" ca="1" si="107"/>
        <v>14</v>
      </c>
      <c r="AA736" s="134">
        <f t="shared" ca="1" si="108"/>
        <v>4.5532986111138598</v>
      </c>
      <c r="AB736" s="134">
        <f t="shared" ca="1" si="109"/>
        <v>14</v>
      </c>
      <c r="AC736" s="134">
        <f t="shared" ca="1" si="110"/>
        <v>10</v>
      </c>
      <c r="AD736" s="135">
        <f t="shared" ca="1" si="111"/>
        <v>-12.55329861111386</v>
      </c>
      <c r="AE736" s="127" t="str">
        <f t="shared" ca="1" si="114"/>
        <v>VENCIDO</v>
      </c>
    </row>
    <row r="737" spans="1:31" customFormat="1" ht="15" x14ac:dyDescent="0.25">
      <c r="A737" s="110">
        <v>23546661</v>
      </c>
      <c r="B737" s="39" t="e">
        <f>VLOOKUP(A737,[1]BASE!$A:$A,1,0)</f>
        <v>#N/A</v>
      </c>
      <c r="C737" s="39">
        <f>VLOOKUP(A737,'INGRESO DIARIO'!A:A,1,0)</f>
        <v>23546661</v>
      </c>
      <c r="D737" s="40" t="s">
        <v>5083</v>
      </c>
      <c r="E737" s="1" t="s">
        <v>19</v>
      </c>
      <c r="F737" s="41">
        <v>45923.424849537034</v>
      </c>
      <c r="G737" s="41">
        <v>45923.424884259257</v>
      </c>
      <c r="H737" s="1">
        <v>15903104</v>
      </c>
      <c r="I737" s="1" t="s">
        <v>4736</v>
      </c>
      <c r="J737" s="1" t="s">
        <v>5049</v>
      </c>
      <c r="K737" s="1" t="s">
        <v>15</v>
      </c>
      <c r="L737" s="1" t="s">
        <v>4737</v>
      </c>
      <c r="M737" s="1" t="s">
        <v>16</v>
      </c>
      <c r="N737" s="1" t="s">
        <v>20</v>
      </c>
      <c r="O737" s="1"/>
      <c r="P737" s="1" t="s">
        <v>17</v>
      </c>
      <c r="Q737" s="1"/>
      <c r="R737" s="1"/>
      <c r="S737" s="1"/>
      <c r="T737" s="1"/>
      <c r="U737" s="1"/>
      <c r="V737" s="1"/>
      <c r="W737" s="133">
        <f t="shared" si="112"/>
        <v>45927.424884259257</v>
      </c>
      <c r="X737" s="134">
        <f t="shared" si="113"/>
        <v>4</v>
      </c>
      <c r="Y737" s="134">
        <f t="shared" ca="1" si="106"/>
        <v>18.575115740743058</v>
      </c>
      <c r="Z737" s="134">
        <f t="shared" ca="1" si="107"/>
        <v>14</v>
      </c>
      <c r="AA737" s="134">
        <f t="shared" ca="1" si="108"/>
        <v>4.5751157407430583</v>
      </c>
      <c r="AB737" s="134">
        <f t="shared" ca="1" si="109"/>
        <v>14</v>
      </c>
      <c r="AC737" s="134">
        <f t="shared" ca="1" si="110"/>
        <v>10</v>
      </c>
      <c r="AD737" s="135">
        <f t="shared" ca="1" si="111"/>
        <v>-12.575115740743058</v>
      </c>
      <c r="AE737" s="127" t="str">
        <f t="shared" ca="1" si="114"/>
        <v>VENCIDO</v>
      </c>
    </row>
    <row r="738" spans="1:31" customFormat="1" ht="15" x14ac:dyDescent="0.25">
      <c r="A738" s="110">
        <v>23449069</v>
      </c>
      <c r="B738" s="39" t="e">
        <f>VLOOKUP(A738,[1]BASE!$A:$A,1,0)</f>
        <v>#N/A</v>
      </c>
      <c r="C738" s="39">
        <f>VLOOKUP(A738,'INGRESO DIARIO'!A:A,1,0)</f>
        <v>23449069</v>
      </c>
      <c r="D738" s="40" t="s">
        <v>5084</v>
      </c>
      <c r="E738" s="1" t="s">
        <v>19</v>
      </c>
      <c r="F738" s="41">
        <v>45804.438807870371</v>
      </c>
      <c r="G738" s="41">
        <v>45923.264293981483</v>
      </c>
      <c r="H738" s="1">
        <v>3572985</v>
      </c>
      <c r="I738" s="1" t="s">
        <v>4742</v>
      </c>
      <c r="J738" s="1" t="s">
        <v>5050</v>
      </c>
      <c r="K738" s="1" t="s">
        <v>15</v>
      </c>
      <c r="L738" s="1" t="s">
        <v>4744</v>
      </c>
      <c r="M738" s="1" t="s">
        <v>16</v>
      </c>
      <c r="N738" s="1" t="s">
        <v>20</v>
      </c>
      <c r="O738" s="1"/>
      <c r="P738" s="1" t="s">
        <v>17</v>
      </c>
      <c r="Q738" s="1"/>
      <c r="R738" s="1"/>
      <c r="S738" s="1"/>
      <c r="T738" s="1"/>
      <c r="U738" s="1"/>
      <c r="V738" s="1"/>
      <c r="W738" s="133">
        <f t="shared" si="112"/>
        <v>45927.264293981483</v>
      </c>
      <c r="X738" s="134">
        <f t="shared" si="113"/>
        <v>4</v>
      </c>
      <c r="Y738" s="134">
        <f t="shared" ca="1" si="106"/>
        <v>18.735706018516794</v>
      </c>
      <c r="Z738" s="134">
        <f t="shared" ca="1" si="107"/>
        <v>14</v>
      </c>
      <c r="AA738" s="134">
        <f t="shared" ca="1" si="108"/>
        <v>4.7357060185167938</v>
      </c>
      <c r="AB738" s="134">
        <f t="shared" ca="1" si="109"/>
        <v>14</v>
      </c>
      <c r="AC738" s="134">
        <f t="shared" ca="1" si="110"/>
        <v>10</v>
      </c>
      <c r="AD738" s="135">
        <f t="shared" ca="1" si="111"/>
        <v>-12.735706018516794</v>
      </c>
      <c r="AE738" s="127" t="str">
        <f t="shared" ca="1" si="114"/>
        <v>VENCIDO</v>
      </c>
    </row>
    <row r="739" spans="1:31" customFormat="1" ht="15" x14ac:dyDescent="0.25">
      <c r="A739" s="110">
        <v>23252866</v>
      </c>
      <c r="B739" s="39" t="e">
        <f>VLOOKUP(A739,[1]BASE!$A:$A,1,0)</f>
        <v>#N/A</v>
      </c>
      <c r="C739" s="39">
        <f>VLOOKUP(A739,'INGRESO DIARIO'!A:A,1,0)</f>
        <v>23252866</v>
      </c>
      <c r="D739" s="40" t="s">
        <v>5085</v>
      </c>
      <c r="E739" s="1" t="s">
        <v>19</v>
      </c>
      <c r="F739" s="41">
        <v>45587.633784722224</v>
      </c>
      <c r="G739" s="41">
        <v>45923.262129629627</v>
      </c>
      <c r="H739" s="1">
        <v>98584619</v>
      </c>
      <c r="I739" s="1" t="s">
        <v>4748</v>
      </c>
      <c r="J739" s="1" t="s">
        <v>5051</v>
      </c>
      <c r="K739" s="1" t="s">
        <v>15</v>
      </c>
      <c r="L739" s="1" t="s">
        <v>4749</v>
      </c>
      <c r="M739" s="1" t="s">
        <v>16</v>
      </c>
      <c r="N739" s="1" t="s">
        <v>20</v>
      </c>
      <c r="O739" s="1"/>
      <c r="P739" s="1" t="s">
        <v>17</v>
      </c>
      <c r="Q739" s="1"/>
      <c r="R739" s="1"/>
      <c r="S739" s="1"/>
      <c r="T739" s="1"/>
      <c r="U739" s="1"/>
      <c r="V739" s="1"/>
      <c r="W739" s="133">
        <f t="shared" si="112"/>
        <v>45927.262129629627</v>
      </c>
      <c r="X739" s="134">
        <f t="shared" si="113"/>
        <v>4</v>
      </c>
      <c r="Y739" s="134">
        <f t="shared" ca="1" si="106"/>
        <v>18.737870370372548</v>
      </c>
      <c r="Z739" s="134">
        <f t="shared" ca="1" si="107"/>
        <v>14</v>
      </c>
      <c r="AA739" s="134">
        <f t="shared" ca="1" si="108"/>
        <v>4.7378703703725478</v>
      </c>
      <c r="AB739" s="134">
        <f t="shared" ca="1" si="109"/>
        <v>14</v>
      </c>
      <c r="AC739" s="134">
        <f t="shared" ca="1" si="110"/>
        <v>10</v>
      </c>
      <c r="AD739" s="135">
        <f t="shared" ca="1" si="111"/>
        <v>-12.737870370372548</v>
      </c>
      <c r="AE739" s="127" t="str">
        <f t="shared" ref="AE739:AE768" ca="1" si="115">IF(S739&lt;&gt;"OK",IF(AC739&gt;=0,"VENCIDO",IF(AND(AC739&lt;0,AC739&gt;=-2.1),"ALERTA","A TIEMPO")),"EJECUTADO")</f>
        <v>VENCIDO</v>
      </c>
    </row>
    <row r="740" spans="1:31" customFormat="1" ht="15" x14ac:dyDescent="0.25">
      <c r="A740" s="110">
        <v>23252867</v>
      </c>
      <c r="B740" s="39" t="e">
        <f>VLOOKUP(A740,[1]BASE!$A:$A,1,0)</f>
        <v>#N/A</v>
      </c>
      <c r="C740" s="39">
        <f>VLOOKUP(A740,'INGRESO DIARIO'!A:A,1,0)</f>
        <v>23252867</v>
      </c>
      <c r="D740" s="40" t="s">
        <v>5086</v>
      </c>
      <c r="E740" s="1" t="s">
        <v>19</v>
      </c>
      <c r="F740" s="41">
        <v>45587.635312500002</v>
      </c>
      <c r="G740" s="41">
        <v>45923.262418981481</v>
      </c>
      <c r="H740" s="1">
        <v>98584619</v>
      </c>
      <c r="I740" s="1" t="s">
        <v>4748</v>
      </c>
      <c r="J740" s="1" t="s">
        <v>5051</v>
      </c>
      <c r="K740" s="1" t="s">
        <v>15</v>
      </c>
      <c r="L740" s="1" t="s">
        <v>4753</v>
      </c>
      <c r="M740" s="1" t="s">
        <v>16</v>
      </c>
      <c r="N740" s="1" t="s">
        <v>20</v>
      </c>
      <c r="O740" s="1"/>
      <c r="P740" s="1" t="s">
        <v>17</v>
      </c>
      <c r="Q740" s="1"/>
      <c r="R740" s="1"/>
      <c r="S740" s="1"/>
      <c r="T740" s="1"/>
      <c r="U740" s="1"/>
      <c r="V740" s="1"/>
      <c r="W740" s="133">
        <f t="shared" si="112"/>
        <v>45927.262418981481</v>
      </c>
      <c r="X740" s="134">
        <f t="shared" si="113"/>
        <v>4</v>
      </c>
      <c r="Y740" s="134">
        <f t="shared" ca="1" si="106"/>
        <v>18.73758101851854</v>
      </c>
      <c r="Z740" s="134">
        <f t="shared" ca="1" si="107"/>
        <v>14</v>
      </c>
      <c r="AA740" s="134">
        <f t="shared" ca="1" si="108"/>
        <v>4.7375810185185401</v>
      </c>
      <c r="AB740" s="134">
        <f t="shared" ca="1" si="109"/>
        <v>14</v>
      </c>
      <c r="AC740" s="134">
        <f t="shared" ca="1" si="110"/>
        <v>10</v>
      </c>
      <c r="AD740" s="135">
        <f t="shared" ca="1" si="111"/>
        <v>-12.73758101851854</v>
      </c>
      <c r="AE740" s="127" t="str">
        <f t="shared" ca="1" si="115"/>
        <v>VENCIDO</v>
      </c>
    </row>
    <row r="741" spans="1:31" customFormat="1" ht="15" x14ac:dyDescent="0.25">
      <c r="A741" s="110">
        <v>23252893</v>
      </c>
      <c r="B741" s="39" t="e">
        <f>VLOOKUP(A741,[1]BASE!$A:$A,1,0)</f>
        <v>#N/A</v>
      </c>
      <c r="C741" s="39">
        <f>VLOOKUP(A741,'INGRESO DIARIO'!A:A,1,0)</f>
        <v>23252893</v>
      </c>
      <c r="D741" s="40" t="s">
        <v>5087</v>
      </c>
      <c r="E741" s="1" t="s">
        <v>19</v>
      </c>
      <c r="F741" s="41">
        <v>45587.647245370368</v>
      </c>
      <c r="G741" s="41">
        <v>45923.262673611112</v>
      </c>
      <c r="H741" s="1">
        <v>98584619</v>
      </c>
      <c r="I741" s="1" t="s">
        <v>4748</v>
      </c>
      <c r="J741" s="1" t="s">
        <v>5051</v>
      </c>
      <c r="K741" s="1" t="s">
        <v>15</v>
      </c>
      <c r="L741" s="1" t="s">
        <v>4757</v>
      </c>
      <c r="M741" s="1" t="s">
        <v>16</v>
      </c>
      <c r="N741" s="1" t="s">
        <v>20</v>
      </c>
      <c r="O741" s="1"/>
      <c r="P741" s="1" t="s">
        <v>17</v>
      </c>
      <c r="Q741" s="1"/>
      <c r="R741" s="1"/>
      <c r="S741" s="1"/>
      <c r="T741" s="1"/>
      <c r="U741" s="1"/>
      <c r="V741" s="1"/>
      <c r="W741" s="133">
        <f t="shared" si="112"/>
        <v>45927.262673611112</v>
      </c>
      <c r="X741" s="134">
        <f t="shared" si="113"/>
        <v>4</v>
      </c>
      <c r="Y741" s="134">
        <f t="shared" ca="1" si="106"/>
        <v>18.737326388887595</v>
      </c>
      <c r="Z741" s="134">
        <f t="shared" ca="1" si="107"/>
        <v>14</v>
      </c>
      <c r="AA741" s="134">
        <f t="shared" ca="1" si="108"/>
        <v>4.7373263888875954</v>
      </c>
      <c r="AB741" s="134">
        <f t="shared" ca="1" si="109"/>
        <v>14</v>
      </c>
      <c r="AC741" s="134">
        <f t="shared" ca="1" si="110"/>
        <v>10</v>
      </c>
      <c r="AD741" s="135">
        <f t="shared" ca="1" si="111"/>
        <v>-12.737326388887595</v>
      </c>
      <c r="AE741" s="127" t="str">
        <f t="shared" ca="1" si="115"/>
        <v>VENCIDO</v>
      </c>
    </row>
    <row r="742" spans="1:31" customFormat="1" ht="15" x14ac:dyDescent="0.25">
      <c r="A742" s="110">
        <v>23252901</v>
      </c>
      <c r="B742" s="39" t="e">
        <f>VLOOKUP(A742,[1]BASE!$A:$A,1,0)</f>
        <v>#N/A</v>
      </c>
      <c r="C742" s="39">
        <f>VLOOKUP(A742,'INGRESO DIARIO'!A:A,1,0)</f>
        <v>23252901</v>
      </c>
      <c r="D742" s="40" t="s">
        <v>5088</v>
      </c>
      <c r="E742" s="1" t="s">
        <v>19</v>
      </c>
      <c r="F742" s="41">
        <v>45587.650636574072</v>
      </c>
      <c r="G742" s="41">
        <v>45923.263078703705</v>
      </c>
      <c r="H742" s="1">
        <v>98584619</v>
      </c>
      <c r="I742" s="1" t="s">
        <v>4748</v>
      </c>
      <c r="J742" s="1" t="s">
        <v>5051</v>
      </c>
      <c r="K742" s="1" t="s">
        <v>15</v>
      </c>
      <c r="L742" s="1" t="s">
        <v>4761</v>
      </c>
      <c r="M742" s="1" t="s">
        <v>16</v>
      </c>
      <c r="N742" s="1" t="s">
        <v>20</v>
      </c>
      <c r="O742" s="1"/>
      <c r="P742" s="1" t="s">
        <v>17</v>
      </c>
      <c r="Q742" s="1"/>
      <c r="R742" s="1"/>
      <c r="S742" s="1"/>
      <c r="T742" s="1"/>
      <c r="U742" s="1"/>
      <c r="V742" s="1"/>
      <c r="W742" s="133">
        <f t="shared" si="112"/>
        <v>45927.263078703705</v>
      </c>
      <c r="X742" s="134">
        <f t="shared" si="113"/>
        <v>4</v>
      </c>
      <c r="Y742" s="134">
        <f t="shared" ca="1" si="106"/>
        <v>18.736921296294895</v>
      </c>
      <c r="Z742" s="134">
        <f t="shared" ca="1" si="107"/>
        <v>14</v>
      </c>
      <c r="AA742" s="134">
        <f t="shared" ca="1" si="108"/>
        <v>4.736921296294895</v>
      </c>
      <c r="AB742" s="134">
        <f t="shared" ca="1" si="109"/>
        <v>14</v>
      </c>
      <c r="AC742" s="134">
        <f t="shared" ca="1" si="110"/>
        <v>10</v>
      </c>
      <c r="AD742" s="135">
        <f t="shared" ca="1" si="111"/>
        <v>-12.736921296294895</v>
      </c>
      <c r="AE742" s="127" t="str">
        <f t="shared" ca="1" si="115"/>
        <v>VENCIDO</v>
      </c>
    </row>
    <row r="743" spans="1:31" customFormat="1" ht="15" x14ac:dyDescent="0.25">
      <c r="A743" s="110">
        <v>23252885</v>
      </c>
      <c r="B743" s="39" t="e">
        <f>VLOOKUP(A743,[1]BASE!$A:$A,1,0)</f>
        <v>#N/A</v>
      </c>
      <c r="C743" s="39">
        <f>VLOOKUP(A743,'INGRESO DIARIO'!A:A,1,0)</f>
        <v>23252885</v>
      </c>
      <c r="D743" s="40" t="s">
        <v>5089</v>
      </c>
      <c r="E743" s="1" t="s">
        <v>19</v>
      </c>
      <c r="F743" s="41">
        <v>45587.644444444442</v>
      </c>
      <c r="G743" s="41">
        <v>45923.263310185182</v>
      </c>
      <c r="H743" s="1">
        <v>98584619</v>
      </c>
      <c r="I743" s="1" t="s">
        <v>4748</v>
      </c>
      <c r="J743" s="1" t="s">
        <v>5051</v>
      </c>
      <c r="K743" s="1" t="s">
        <v>15</v>
      </c>
      <c r="L743" s="1" t="s">
        <v>4765</v>
      </c>
      <c r="M743" s="1" t="s">
        <v>16</v>
      </c>
      <c r="N743" s="1" t="s">
        <v>20</v>
      </c>
      <c r="O743" s="1"/>
      <c r="P743" s="1" t="s">
        <v>17</v>
      </c>
      <c r="Q743" s="1"/>
      <c r="R743" s="1"/>
      <c r="S743" s="1"/>
      <c r="T743" s="1"/>
      <c r="U743" s="1"/>
      <c r="V743" s="1"/>
      <c r="W743" s="133">
        <f t="shared" si="112"/>
        <v>45927.263310185182</v>
      </c>
      <c r="X743" s="134">
        <f t="shared" si="113"/>
        <v>4</v>
      </c>
      <c r="Y743" s="134">
        <f t="shared" ca="1" si="106"/>
        <v>18.73668981481751</v>
      </c>
      <c r="Z743" s="134">
        <f t="shared" ca="1" si="107"/>
        <v>14</v>
      </c>
      <c r="AA743" s="134">
        <f t="shared" ca="1" si="108"/>
        <v>4.7366898148175096</v>
      </c>
      <c r="AB743" s="134">
        <f t="shared" ca="1" si="109"/>
        <v>14</v>
      </c>
      <c r="AC743" s="134">
        <f t="shared" ca="1" si="110"/>
        <v>10</v>
      </c>
      <c r="AD743" s="135">
        <f t="shared" ca="1" si="111"/>
        <v>-12.73668981481751</v>
      </c>
      <c r="AE743" s="127" t="str">
        <f t="shared" ca="1" si="115"/>
        <v>VENCIDO</v>
      </c>
    </row>
    <row r="744" spans="1:31" customFormat="1" ht="15" x14ac:dyDescent="0.25">
      <c r="A744" s="110">
        <v>23546987</v>
      </c>
      <c r="B744" s="39" t="e">
        <f>VLOOKUP(A744,[1]BASE!$A:$A,1,0)</f>
        <v>#N/A</v>
      </c>
      <c r="C744" s="39">
        <f>VLOOKUP(A744,'INGRESO DIARIO'!A:A,1,0)</f>
        <v>23546987</v>
      </c>
      <c r="D744" s="40" t="s">
        <v>5090</v>
      </c>
      <c r="E744" s="1" t="s">
        <v>19</v>
      </c>
      <c r="F744" s="41">
        <v>45923.580960648149</v>
      </c>
      <c r="G744" s="41">
        <v>45923.580983796295</v>
      </c>
      <c r="H744" s="1">
        <v>21697028</v>
      </c>
      <c r="I744" s="1" t="s">
        <v>4774</v>
      </c>
      <c r="J744" s="1" t="s">
        <v>5052</v>
      </c>
      <c r="K744" s="1" t="s">
        <v>15</v>
      </c>
      <c r="L744" s="1" t="s">
        <v>4775</v>
      </c>
      <c r="M744" s="1" t="s">
        <v>16</v>
      </c>
      <c r="N744" s="1" t="s">
        <v>22</v>
      </c>
      <c r="O744" s="1"/>
      <c r="P744" s="1" t="s">
        <v>17</v>
      </c>
      <c r="Q744" s="1"/>
      <c r="R744" s="1"/>
      <c r="S744" s="1"/>
      <c r="T744" s="1"/>
      <c r="U744" s="1"/>
      <c r="V744" s="1"/>
      <c r="W744" s="133">
        <f t="shared" si="112"/>
        <v>45927.580983796295</v>
      </c>
      <c r="X744" s="134">
        <f t="shared" si="113"/>
        <v>4</v>
      </c>
      <c r="Y744" s="134">
        <f t="shared" ca="1" si="106"/>
        <v>18.419016203704814</v>
      </c>
      <c r="Z744" s="134">
        <f t="shared" ca="1" si="107"/>
        <v>14</v>
      </c>
      <c r="AA744" s="134">
        <f t="shared" ca="1" si="108"/>
        <v>4.419016203704814</v>
      </c>
      <c r="AB744" s="134">
        <f t="shared" ca="1" si="109"/>
        <v>14</v>
      </c>
      <c r="AC744" s="134">
        <f t="shared" ca="1" si="110"/>
        <v>10</v>
      </c>
      <c r="AD744" s="135">
        <f t="shared" ca="1" si="111"/>
        <v>-12.419016203704814</v>
      </c>
      <c r="AE744" s="127" t="str">
        <f t="shared" ca="1" si="115"/>
        <v>VENCIDO</v>
      </c>
    </row>
    <row r="745" spans="1:31" customFormat="1" ht="15" x14ac:dyDescent="0.25">
      <c r="A745" s="110">
        <v>23547003</v>
      </c>
      <c r="B745" s="39" t="e">
        <f>VLOOKUP(A745,[1]BASE!$A:$A,1,0)</f>
        <v>#N/A</v>
      </c>
      <c r="C745" s="39">
        <f>VLOOKUP(A745,'INGRESO DIARIO'!A:A,1,0)</f>
        <v>23547003</v>
      </c>
      <c r="D745" s="40" t="s">
        <v>5091</v>
      </c>
      <c r="E745" s="1" t="s">
        <v>19</v>
      </c>
      <c r="F745" s="41">
        <v>45923.589537037034</v>
      </c>
      <c r="G745" s="41">
        <v>45923.589560185188</v>
      </c>
      <c r="H745" s="1">
        <v>21697028</v>
      </c>
      <c r="I745" s="1" t="s">
        <v>4774</v>
      </c>
      <c r="J745" s="1" t="s">
        <v>5052</v>
      </c>
      <c r="K745" s="1" t="s">
        <v>15</v>
      </c>
      <c r="L745" s="1" t="s">
        <v>4779</v>
      </c>
      <c r="M745" s="1" t="s">
        <v>16</v>
      </c>
      <c r="N745" s="1" t="s">
        <v>22</v>
      </c>
      <c r="O745" s="1"/>
      <c r="P745" s="1" t="s">
        <v>17</v>
      </c>
      <c r="Q745" s="1"/>
      <c r="R745" s="1"/>
      <c r="S745" s="1"/>
      <c r="T745" s="1"/>
      <c r="U745" s="1"/>
      <c r="V745" s="1"/>
      <c r="W745" s="133">
        <f t="shared" si="112"/>
        <v>45927.589560185188</v>
      </c>
      <c r="X745" s="134">
        <f t="shared" si="113"/>
        <v>4</v>
      </c>
      <c r="Y745" s="134">
        <f t="shared" ca="1" si="106"/>
        <v>18.41043981481198</v>
      </c>
      <c r="Z745" s="134">
        <f t="shared" ca="1" si="107"/>
        <v>14</v>
      </c>
      <c r="AA745" s="134">
        <f t="shared" ca="1" si="108"/>
        <v>4.4104398148119799</v>
      </c>
      <c r="AB745" s="134">
        <f t="shared" ca="1" si="109"/>
        <v>14</v>
      </c>
      <c r="AC745" s="134">
        <f t="shared" ca="1" si="110"/>
        <v>10</v>
      </c>
      <c r="AD745" s="135">
        <f t="shared" ca="1" si="111"/>
        <v>-12.41043981481198</v>
      </c>
      <c r="AE745" s="127" t="str">
        <f t="shared" ca="1" si="115"/>
        <v>VENCIDO</v>
      </c>
    </row>
    <row r="746" spans="1:31" customFormat="1" ht="15" x14ac:dyDescent="0.25">
      <c r="A746" s="110">
        <v>23546852</v>
      </c>
      <c r="B746" s="39" t="e">
        <f>VLOOKUP(A746,[1]BASE!$A:$A,1,0)</f>
        <v>#N/A</v>
      </c>
      <c r="C746" s="39">
        <f>VLOOKUP(A746,'INGRESO DIARIO'!A:A,1,0)</f>
        <v>23546852</v>
      </c>
      <c r="D746" s="40" t="s">
        <v>5092</v>
      </c>
      <c r="E746" s="1" t="s">
        <v>19</v>
      </c>
      <c r="F746" s="41">
        <v>45923.508009259262</v>
      </c>
      <c r="G746" s="41">
        <v>45923.508032407408</v>
      </c>
      <c r="H746" s="1">
        <v>3393455</v>
      </c>
      <c r="I746" s="1" t="s">
        <v>4797</v>
      </c>
      <c r="J746" s="1" t="s">
        <v>5053</v>
      </c>
      <c r="K746" s="1" t="s">
        <v>15</v>
      </c>
      <c r="L746" s="1" t="s">
        <v>4799</v>
      </c>
      <c r="M746" s="1" t="s">
        <v>16</v>
      </c>
      <c r="N746" s="1" t="s">
        <v>20</v>
      </c>
      <c r="O746" s="1"/>
      <c r="P746" s="1" t="s">
        <v>17</v>
      </c>
      <c r="Q746" s="1"/>
      <c r="R746" s="1"/>
      <c r="S746" s="1"/>
      <c r="T746" s="1"/>
      <c r="U746" s="1"/>
      <c r="V746" s="1"/>
      <c r="W746" s="133">
        <f t="shared" si="112"/>
        <v>45927.508032407408</v>
      </c>
      <c r="X746" s="134">
        <f t="shared" si="113"/>
        <v>4</v>
      </c>
      <c r="Y746" s="134">
        <f t="shared" ca="1" si="106"/>
        <v>18.491967592592118</v>
      </c>
      <c r="Z746" s="134">
        <f t="shared" ca="1" si="107"/>
        <v>14</v>
      </c>
      <c r="AA746" s="134">
        <f t="shared" ca="1" si="108"/>
        <v>4.4919675925921183</v>
      </c>
      <c r="AB746" s="134">
        <f t="shared" ca="1" si="109"/>
        <v>14</v>
      </c>
      <c r="AC746" s="134">
        <f t="shared" ca="1" si="110"/>
        <v>10</v>
      </c>
      <c r="AD746" s="135">
        <f t="shared" ca="1" si="111"/>
        <v>-12.491967592592118</v>
      </c>
      <c r="AE746" s="127" t="str">
        <f t="shared" ca="1" si="115"/>
        <v>VENCIDO</v>
      </c>
    </row>
    <row r="747" spans="1:31" customFormat="1" ht="15" x14ac:dyDescent="0.25">
      <c r="A747" s="110">
        <v>23547057</v>
      </c>
      <c r="B747" s="39" t="e">
        <f>VLOOKUP(A747,[1]BASE!$A:$A,1,0)</f>
        <v>#N/A</v>
      </c>
      <c r="C747" s="39">
        <f>VLOOKUP(A747,'INGRESO DIARIO'!A:A,1,0)</f>
        <v>23547057</v>
      </c>
      <c r="D747" s="40" t="s">
        <v>5093</v>
      </c>
      <c r="E747" s="1" t="s">
        <v>19</v>
      </c>
      <c r="F747" s="41">
        <v>45923.601481481484</v>
      </c>
      <c r="G747" s="41">
        <v>45923.6015162037</v>
      </c>
      <c r="H747" s="1">
        <v>70557992</v>
      </c>
      <c r="I747" s="1" t="s">
        <v>4803</v>
      </c>
      <c r="J747" s="1" t="s">
        <v>5054</v>
      </c>
      <c r="K747" s="1" t="s">
        <v>15</v>
      </c>
      <c r="L747" s="1" t="s">
        <v>17</v>
      </c>
      <c r="M747" s="1" t="s">
        <v>16</v>
      </c>
      <c r="N747" s="1" t="s">
        <v>20</v>
      </c>
      <c r="O747" s="1"/>
      <c r="P747" s="1" t="s">
        <v>17</v>
      </c>
      <c r="Q747" s="1"/>
      <c r="R747" s="1"/>
      <c r="S747" s="1"/>
      <c r="T747" s="1"/>
      <c r="U747" s="1"/>
      <c r="V747" s="1"/>
      <c r="W747" s="133">
        <f t="shared" si="112"/>
        <v>45927.6015162037</v>
      </c>
      <c r="X747" s="134">
        <f t="shared" si="113"/>
        <v>4</v>
      </c>
      <c r="Y747" s="134">
        <f t="shared" ca="1" si="106"/>
        <v>18.398483796299843</v>
      </c>
      <c r="Z747" s="134">
        <f t="shared" ca="1" si="107"/>
        <v>14</v>
      </c>
      <c r="AA747" s="134">
        <f t="shared" ca="1" si="108"/>
        <v>4.3984837962998427</v>
      </c>
      <c r="AB747" s="134">
        <f t="shared" ca="1" si="109"/>
        <v>14</v>
      </c>
      <c r="AC747" s="134">
        <f t="shared" ca="1" si="110"/>
        <v>10</v>
      </c>
      <c r="AD747" s="135">
        <f t="shared" ca="1" si="111"/>
        <v>-12.398483796299843</v>
      </c>
      <c r="AE747" s="127" t="str">
        <f t="shared" ca="1" si="115"/>
        <v>VENCIDO</v>
      </c>
    </row>
    <row r="748" spans="1:31" customFormat="1" ht="15" x14ac:dyDescent="0.25">
      <c r="A748" s="110">
        <v>23518270</v>
      </c>
      <c r="B748" s="39" t="e">
        <f>VLOOKUP(A748,[1]BASE!$A:$A,1,0)</f>
        <v>#N/A</v>
      </c>
      <c r="C748" s="39">
        <f>VLOOKUP(A748,'INGRESO DIARIO'!A:A,1,0)</f>
        <v>23518270</v>
      </c>
      <c r="D748" s="40" t="s">
        <v>5094</v>
      </c>
      <c r="E748" s="1" t="s">
        <v>19</v>
      </c>
      <c r="F748" s="41">
        <v>45890.442372685182</v>
      </c>
      <c r="G748" s="41">
        <v>45923.574976851851</v>
      </c>
      <c r="H748" s="1">
        <v>71648602</v>
      </c>
      <c r="I748" s="1" t="s">
        <v>4808</v>
      </c>
      <c r="J748" s="1" t="s">
        <v>5055</v>
      </c>
      <c r="K748" s="1" t="s">
        <v>15</v>
      </c>
      <c r="L748" s="1" t="s">
        <v>4810</v>
      </c>
      <c r="M748" s="1" t="s">
        <v>16</v>
      </c>
      <c r="N748" s="1" t="s">
        <v>20</v>
      </c>
      <c r="O748" s="1"/>
      <c r="P748" s="1" t="s">
        <v>17</v>
      </c>
      <c r="Q748" s="1"/>
      <c r="R748" s="1"/>
      <c r="S748" s="1"/>
      <c r="T748" s="1"/>
      <c r="U748" s="1"/>
      <c r="V748" s="1"/>
      <c r="W748" s="133">
        <f t="shared" si="112"/>
        <v>45927.574976851851</v>
      </c>
      <c r="X748" s="134">
        <f t="shared" si="113"/>
        <v>4</v>
      </c>
      <c r="Y748" s="134">
        <f t="shared" ca="1" si="106"/>
        <v>18.425023148149194</v>
      </c>
      <c r="Z748" s="134">
        <f t="shared" ca="1" si="107"/>
        <v>14</v>
      </c>
      <c r="AA748" s="134">
        <f t="shared" ca="1" si="108"/>
        <v>4.4250231481491937</v>
      </c>
      <c r="AB748" s="134">
        <f t="shared" ca="1" si="109"/>
        <v>14</v>
      </c>
      <c r="AC748" s="134">
        <f t="shared" ca="1" si="110"/>
        <v>10</v>
      </c>
      <c r="AD748" s="135">
        <f t="shared" ca="1" si="111"/>
        <v>-12.425023148149194</v>
      </c>
      <c r="AE748" s="127" t="str">
        <f t="shared" ca="1" si="115"/>
        <v>VENCIDO</v>
      </c>
    </row>
    <row r="749" spans="1:31" customFormat="1" ht="15" x14ac:dyDescent="0.25">
      <c r="A749" s="110">
        <v>23488126</v>
      </c>
      <c r="B749" s="39" t="e">
        <f>VLOOKUP(A749,[1]BASE!$A:$A,1,0)</f>
        <v>#N/A</v>
      </c>
      <c r="C749" s="39">
        <f>VLOOKUP(A749,'INGRESO DIARIO'!A:A,1,0)</f>
        <v>23488126</v>
      </c>
      <c r="D749" s="40" t="s">
        <v>5095</v>
      </c>
      <c r="E749" s="1" t="s">
        <v>19</v>
      </c>
      <c r="F749" s="41">
        <v>45853.385601851849</v>
      </c>
      <c r="G749" s="41">
        <v>45923.314201388886</v>
      </c>
      <c r="H749" s="1">
        <v>25995634</v>
      </c>
      <c r="I749" s="1" t="s">
        <v>4816</v>
      </c>
      <c r="J749" s="1" t="s">
        <v>5056</v>
      </c>
      <c r="K749" s="1" t="s">
        <v>15</v>
      </c>
      <c r="L749" s="1" t="s">
        <v>4817</v>
      </c>
      <c r="M749" s="1" t="s">
        <v>16</v>
      </c>
      <c r="N749" s="1" t="s">
        <v>20</v>
      </c>
      <c r="O749" s="1"/>
      <c r="P749" s="1" t="s">
        <v>17</v>
      </c>
      <c r="Q749" s="1"/>
      <c r="R749" s="1"/>
      <c r="S749" s="1"/>
      <c r="T749" s="1"/>
      <c r="U749" s="1"/>
      <c r="V749" s="1"/>
      <c r="W749" s="133">
        <f t="shared" si="112"/>
        <v>45927.314201388886</v>
      </c>
      <c r="X749" s="134">
        <f t="shared" si="113"/>
        <v>4</v>
      </c>
      <c r="Y749" s="134">
        <f t="shared" ca="1" si="106"/>
        <v>18.685798611113569</v>
      </c>
      <c r="Z749" s="134">
        <f t="shared" ca="1" si="107"/>
        <v>14</v>
      </c>
      <c r="AA749" s="134">
        <f t="shared" ca="1" si="108"/>
        <v>4.6857986111135688</v>
      </c>
      <c r="AB749" s="134">
        <f t="shared" ca="1" si="109"/>
        <v>14</v>
      </c>
      <c r="AC749" s="134">
        <f t="shared" ca="1" si="110"/>
        <v>10</v>
      </c>
      <c r="AD749" s="135">
        <f t="shared" ca="1" si="111"/>
        <v>-12.685798611113569</v>
      </c>
      <c r="AE749" s="127" t="str">
        <f t="shared" ca="1" si="115"/>
        <v>VENCIDO</v>
      </c>
    </row>
    <row r="750" spans="1:31" customFormat="1" ht="15" x14ac:dyDescent="0.25">
      <c r="A750" s="110">
        <v>23488108</v>
      </c>
      <c r="B750" s="39" t="e">
        <f>VLOOKUP(A750,[1]BASE!$A:$A,1,0)</f>
        <v>#N/A</v>
      </c>
      <c r="C750" s="39">
        <f>VLOOKUP(A750,'INGRESO DIARIO'!A:A,1,0)</f>
        <v>23488108</v>
      </c>
      <c r="D750" s="40" t="s">
        <v>5096</v>
      </c>
      <c r="E750" s="1" t="s">
        <v>19</v>
      </c>
      <c r="F750" s="41">
        <v>45853.380995370368</v>
      </c>
      <c r="G750" s="41">
        <v>45923.314432870371</v>
      </c>
      <c r="H750" s="1">
        <v>25995634</v>
      </c>
      <c r="I750" s="1" t="s">
        <v>4816</v>
      </c>
      <c r="J750" s="1" t="s">
        <v>5056</v>
      </c>
      <c r="K750" s="1" t="s">
        <v>15</v>
      </c>
      <c r="L750" s="1" t="s">
        <v>4821</v>
      </c>
      <c r="M750" s="1" t="s">
        <v>16</v>
      </c>
      <c r="N750" s="1" t="s">
        <v>20</v>
      </c>
      <c r="O750" s="1"/>
      <c r="P750" s="1" t="s">
        <v>17</v>
      </c>
      <c r="Q750" s="1"/>
      <c r="R750" s="1"/>
      <c r="S750" s="1"/>
      <c r="T750" s="1"/>
      <c r="U750" s="1"/>
      <c r="V750" s="1"/>
      <c r="W750" s="133">
        <f t="shared" si="112"/>
        <v>45927.314432870371</v>
      </c>
      <c r="X750" s="134">
        <f t="shared" si="113"/>
        <v>4</v>
      </c>
      <c r="Y750" s="134">
        <f t="shared" ca="1" si="106"/>
        <v>18.685567129628907</v>
      </c>
      <c r="Z750" s="134">
        <f t="shared" ca="1" si="107"/>
        <v>14</v>
      </c>
      <c r="AA750" s="134">
        <f t="shared" ca="1" si="108"/>
        <v>4.6855671296289074</v>
      </c>
      <c r="AB750" s="134">
        <f t="shared" ca="1" si="109"/>
        <v>14</v>
      </c>
      <c r="AC750" s="134">
        <f t="shared" ca="1" si="110"/>
        <v>10</v>
      </c>
      <c r="AD750" s="135">
        <f t="shared" ca="1" si="111"/>
        <v>-12.685567129628907</v>
      </c>
      <c r="AE750" s="127" t="str">
        <f t="shared" ca="1" si="115"/>
        <v>VENCIDO</v>
      </c>
    </row>
    <row r="751" spans="1:31" customFormat="1" ht="15" x14ac:dyDescent="0.25">
      <c r="A751" s="110">
        <v>23546930</v>
      </c>
      <c r="B751" s="39" t="e">
        <f>VLOOKUP(A751,[1]BASE!$A:$A,1,0)</f>
        <v>#N/A</v>
      </c>
      <c r="C751" s="39">
        <f>VLOOKUP(A751,'INGRESO DIARIO'!A:A,1,0)</f>
        <v>23546930</v>
      </c>
      <c r="D751" s="1" t="s">
        <v>4824</v>
      </c>
      <c r="E751" s="1" t="s">
        <v>19</v>
      </c>
      <c r="F751" s="41">
        <v>45923.565138888887</v>
      </c>
      <c r="G751" s="41">
        <v>45923.565162037034</v>
      </c>
      <c r="H751" s="1">
        <v>1146438824</v>
      </c>
      <c r="I751" s="1" t="s">
        <v>4825</v>
      </c>
      <c r="J751" s="1" t="s">
        <v>5057</v>
      </c>
      <c r="K751" s="1" t="s">
        <v>15</v>
      </c>
      <c r="L751" s="1" t="s">
        <v>4826</v>
      </c>
      <c r="M751" s="1" t="s">
        <v>16</v>
      </c>
      <c r="N751" s="1" t="s">
        <v>20</v>
      </c>
      <c r="O751" s="1"/>
      <c r="P751" s="1" t="s">
        <v>17</v>
      </c>
      <c r="Q751" s="1"/>
      <c r="R751" s="1"/>
      <c r="S751" s="1"/>
      <c r="T751" s="1"/>
      <c r="U751" s="1"/>
      <c r="V751" s="1"/>
      <c r="W751" s="133">
        <f t="shared" si="112"/>
        <v>45927.565162037034</v>
      </c>
      <c r="X751" s="134">
        <f t="shared" si="113"/>
        <v>4</v>
      </c>
      <c r="Y751" s="134">
        <f t="shared" ca="1" si="106"/>
        <v>18.434837962966412</v>
      </c>
      <c r="Z751" s="134">
        <f t="shared" ca="1" si="107"/>
        <v>14</v>
      </c>
      <c r="AA751" s="134">
        <f t="shared" ca="1" si="108"/>
        <v>4.4348379629664123</v>
      </c>
      <c r="AB751" s="134">
        <f t="shared" ca="1" si="109"/>
        <v>14</v>
      </c>
      <c r="AC751" s="134">
        <f t="shared" ca="1" si="110"/>
        <v>10</v>
      </c>
      <c r="AD751" s="135">
        <f t="shared" ca="1" si="111"/>
        <v>-12.434837962966412</v>
      </c>
      <c r="AE751" s="127" t="str">
        <f t="shared" ca="1" si="115"/>
        <v>VENCIDO</v>
      </c>
    </row>
    <row r="752" spans="1:31" customFormat="1" ht="15" x14ac:dyDescent="0.25">
      <c r="A752" s="110">
        <v>23546693</v>
      </c>
      <c r="B752" s="39" t="e">
        <f>VLOOKUP(A752,[1]BASE!$A:$A,1,0)</f>
        <v>#N/A</v>
      </c>
      <c r="C752" s="39">
        <f>VLOOKUP(A752,'INGRESO DIARIO'!A:A,1,0)</f>
        <v>23546693</v>
      </c>
      <c r="D752" s="40" t="s">
        <v>5097</v>
      </c>
      <c r="E752" s="1" t="s">
        <v>19</v>
      </c>
      <c r="F752" s="41">
        <v>45923.43645833333</v>
      </c>
      <c r="G752" s="41">
        <v>45923.436493055553</v>
      </c>
      <c r="H752" s="1">
        <v>1017247912</v>
      </c>
      <c r="I752" s="1" t="s">
        <v>4832</v>
      </c>
      <c r="J752" s="1" t="s">
        <v>5058</v>
      </c>
      <c r="K752" s="1" t="s">
        <v>15</v>
      </c>
      <c r="L752" s="1" t="s">
        <v>4833</v>
      </c>
      <c r="M752" s="1" t="s">
        <v>16</v>
      </c>
      <c r="N752" s="1" t="s">
        <v>20</v>
      </c>
      <c r="O752" s="1"/>
      <c r="P752" s="1" t="s">
        <v>17</v>
      </c>
      <c r="Q752" s="1"/>
      <c r="R752" s="1"/>
      <c r="S752" s="1"/>
      <c r="T752" s="1"/>
      <c r="U752" s="1"/>
      <c r="V752" s="1"/>
      <c r="W752" s="133">
        <f t="shared" si="112"/>
        <v>45927.436493055553</v>
      </c>
      <c r="X752" s="134">
        <f t="shared" si="113"/>
        <v>4</v>
      </c>
      <c r="Y752" s="134">
        <f t="shared" ca="1" si="106"/>
        <v>18.563506944446999</v>
      </c>
      <c r="Z752" s="134">
        <f t="shared" ca="1" si="107"/>
        <v>14</v>
      </c>
      <c r="AA752" s="134">
        <f t="shared" ca="1" si="108"/>
        <v>4.5635069444469991</v>
      </c>
      <c r="AB752" s="134">
        <f t="shared" ca="1" si="109"/>
        <v>14</v>
      </c>
      <c r="AC752" s="134">
        <f t="shared" ca="1" si="110"/>
        <v>10</v>
      </c>
      <c r="AD752" s="135">
        <f t="shared" ca="1" si="111"/>
        <v>-12.563506944446999</v>
      </c>
      <c r="AE752" s="127" t="str">
        <f t="shared" ca="1" si="115"/>
        <v>VENCIDO</v>
      </c>
    </row>
    <row r="753" spans="1:31" customFormat="1" ht="15" x14ac:dyDescent="0.25">
      <c r="A753" s="110">
        <v>23546931</v>
      </c>
      <c r="B753" s="39" t="e">
        <f>VLOOKUP(A753,[1]BASE!$A:$A,1,0)</f>
        <v>#N/A</v>
      </c>
      <c r="C753" s="39">
        <f>VLOOKUP(A753,'INGRESO DIARIO'!A:A,1,0)</f>
        <v>23546931</v>
      </c>
      <c r="D753" s="40" t="s">
        <v>5098</v>
      </c>
      <c r="E753" s="1" t="s">
        <v>19</v>
      </c>
      <c r="F753" s="41">
        <v>45923.566967592589</v>
      </c>
      <c r="G753" s="41">
        <v>45923.566990740743</v>
      </c>
      <c r="H753" s="1">
        <v>70050223</v>
      </c>
      <c r="I753" s="1" t="s">
        <v>4837</v>
      </c>
      <c r="J753" s="1" t="s">
        <v>5059</v>
      </c>
      <c r="K753" s="1" t="s">
        <v>15</v>
      </c>
      <c r="L753" s="1" t="s">
        <v>4838</v>
      </c>
      <c r="M753" s="1" t="s">
        <v>16</v>
      </c>
      <c r="N753" s="1" t="s">
        <v>20</v>
      </c>
      <c r="O753" s="1"/>
      <c r="P753" s="1" t="s">
        <v>17</v>
      </c>
      <c r="Q753" s="1"/>
      <c r="R753" s="1"/>
      <c r="S753" s="1"/>
      <c r="T753" s="1"/>
      <c r="U753" s="1"/>
      <c r="V753" s="1"/>
      <c r="W753" s="133">
        <f t="shared" si="112"/>
        <v>45927.566990740743</v>
      </c>
      <c r="X753" s="134">
        <f t="shared" si="113"/>
        <v>4</v>
      </c>
      <c r="Y753" s="134">
        <f t="shared" ca="1" si="106"/>
        <v>18.433009259257233</v>
      </c>
      <c r="Z753" s="134">
        <f t="shared" ca="1" si="107"/>
        <v>14</v>
      </c>
      <c r="AA753" s="134">
        <f t="shared" ca="1" si="108"/>
        <v>4.4330092592572328</v>
      </c>
      <c r="AB753" s="134">
        <f t="shared" ca="1" si="109"/>
        <v>14</v>
      </c>
      <c r="AC753" s="134">
        <f t="shared" ca="1" si="110"/>
        <v>10</v>
      </c>
      <c r="AD753" s="135">
        <f t="shared" ca="1" si="111"/>
        <v>-12.433009259257233</v>
      </c>
      <c r="AE753" s="127" t="str">
        <f t="shared" ca="1" si="115"/>
        <v>VENCIDO</v>
      </c>
    </row>
    <row r="754" spans="1:31" customFormat="1" ht="15" x14ac:dyDescent="0.25">
      <c r="A754" s="110">
        <v>23546208</v>
      </c>
      <c r="B754" s="39" t="e">
        <f>VLOOKUP(A754,[1]BASE!$A:$A,1,0)</f>
        <v>#N/A</v>
      </c>
      <c r="C754" s="39">
        <f>VLOOKUP(A754,'INGRESO DIARIO'!A:A,1,0)</f>
        <v>23546208</v>
      </c>
      <c r="D754" s="40" t="s">
        <v>5099</v>
      </c>
      <c r="E754" s="1" t="s">
        <v>19</v>
      </c>
      <c r="F754" s="41">
        <v>45922.733472222222</v>
      </c>
      <c r="G754" s="41">
        <v>45922.733506944445</v>
      </c>
      <c r="H754" s="1">
        <v>33101794</v>
      </c>
      <c r="I754" s="1" t="s">
        <v>4843</v>
      </c>
      <c r="J754" s="1" t="s">
        <v>5060</v>
      </c>
      <c r="K754" s="1" t="s">
        <v>15</v>
      </c>
      <c r="L754" s="1" t="s">
        <v>4844</v>
      </c>
      <c r="M754" s="1" t="s">
        <v>16</v>
      </c>
      <c r="N754" s="1" t="s">
        <v>20</v>
      </c>
      <c r="O754" s="1"/>
      <c r="P754" s="1" t="s">
        <v>17</v>
      </c>
      <c r="Q754" s="1"/>
      <c r="R754" s="1"/>
      <c r="S754" s="1"/>
      <c r="T754" s="1"/>
      <c r="U754" s="1"/>
      <c r="V754" s="1"/>
      <c r="W754" s="133">
        <f t="shared" si="112"/>
        <v>45926.733506944445</v>
      </c>
      <c r="X754" s="134">
        <f t="shared" si="113"/>
        <v>4</v>
      </c>
      <c r="Y754" s="134">
        <f t="shared" ca="1" si="106"/>
        <v>19.266493055554747</v>
      </c>
      <c r="Z754" s="134">
        <f t="shared" ca="1" si="107"/>
        <v>15</v>
      </c>
      <c r="AA754" s="134">
        <f t="shared" ca="1" si="108"/>
        <v>4.2664930555547471</v>
      </c>
      <c r="AB754" s="134">
        <f t="shared" ca="1" si="109"/>
        <v>15</v>
      </c>
      <c r="AC754" s="134">
        <f t="shared" ca="1" si="110"/>
        <v>11</v>
      </c>
      <c r="AD754" s="135">
        <f t="shared" ca="1" si="111"/>
        <v>-13.266493055554747</v>
      </c>
      <c r="AE754" s="127" t="str">
        <f t="shared" ca="1" si="115"/>
        <v>VENCIDO</v>
      </c>
    </row>
    <row r="755" spans="1:31" customFormat="1" ht="15" x14ac:dyDescent="0.25">
      <c r="A755" s="110">
        <v>23547052</v>
      </c>
      <c r="B755" s="39" t="e">
        <f>VLOOKUP(A755,[1]BASE!$A:$A,1,0)</f>
        <v>#N/A</v>
      </c>
      <c r="C755" s="39">
        <f>VLOOKUP(A755,'INGRESO DIARIO'!A:A,1,0)</f>
        <v>23547052</v>
      </c>
      <c r="D755" s="1" t="s">
        <v>4847</v>
      </c>
      <c r="E755" s="1" t="s">
        <v>19</v>
      </c>
      <c r="F755" s="41">
        <v>45923.601053240738</v>
      </c>
      <c r="G755" s="41">
        <v>45923.601087962961</v>
      </c>
      <c r="H755" s="1">
        <v>1037263422</v>
      </c>
      <c r="I755" s="1" t="s">
        <v>4848</v>
      </c>
      <c r="J755" s="1" t="s">
        <v>5061</v>
      </c>
      <c r="K755" s="1" t="s">
        <v>15</v>
      </c>
      <c r="L755" s="1" t="s">
        <v>4849</v>
      </c>
      <c r="M755" s="1" t="s">
        <v>16</v>
      </c>
      <c r="N755" s="1" t="s">
        <v>20</v>
      </c>
      <c r="O755" s="1"/>
      <c r="P755" s="1" t="s">
        <v>17</v>
      </c>
      <c r="Q755" s="1"/>
      <c r="R755" s="1"/>
      <c r="S755" s="1"/>
      <c r="T755" s="1"/>
      <c r="U755" s="1"/>
      <c r="V755" s="1"/>
      <c r="W755" s="133">
        <f t="shared" si="112"/>
        <v>45927.601087962961</v>
      </c>
      <c r="X755" s="134">
        <f t="shared" si="113"/>
        <v>4</v>
      </c>
      <c r="Y755" s="134">
        <f t="shared" ca="1" si="106"/>
        <v>18.398912037038826</v>
      </c>
      <c r="Z755" s="134">
        <f t="shared" ca="1" si="107"/>
        <v>14</v>
      </c>
      <c r="AA755" s="134">
        <f t="shared" ca="1" si="108"/>
        <v>4.3989120370388264</v>
      </c>
      <c r="AB755" s="134">
        <f t="shared" ca="1" si="109"/>
        <v>14</v>
      </c>
      <c r="AC755" s="134">
        <f t="shared" ca="1" si="110"/>
        <v>10</v>
      </c>
      <c r="AD755" s="135">
        <f t="shared" ca="1" si="111"/>
        <v>-12.398912037038826</v>
      </c>
      <c r="AE755" s="127" t="str">
        <f t="shared" ca="1" si="115"/>
        <v>VENCIDO</v>
      </c>
    </row>
    <row r="756" spans="1:31" customFormat="1" ht="15" x14ac:dyDescent="0.25">
      <c r="A756" s="110">
        <v>23546846</v>
      </c>
      <c r="B756" s="39" t="e">
        <f>VLOOKUP(A756,[1]BASE!$A:$A,1,0)</f>
        <v>#N/A</v>
      </c>
      <c r="C756" s="39">
        <f>VLOOKUP(A756,'INGRESO DIARIO'!A:A,1,0)</f>
        <v>23546846</v>
      </c>
      <c r="D756" s="40" t="s">
        <v>5100</v>
      </c>
      <c r="E756" s="1" t="s">
        <v>19</v>
      </c>
      <c r="F756" s="41">
        <v>45923.506226851852</v>
      </c>
      <c r="G756" s="41">
        <v>45923.506261574075</v>
      </c>
      <c r="H756" s="1">
        <v>43613332</v>
      </c>
      <c r="I756" s="1" t="s">
        <v>4858</v>
      </c>
      <c r="J756" s="1" t="s">
        <v>5062</v>
      </c>
      <c r="K756" s="1" t="s">
        <v>15</v>
      </c>
      <c r="L756" s="1" t="s">
        <v>4859</v>
      </c>
      <c r="M756" s="1" t="s">
        <v>16</v>
      </c>
      <c r="N756" s="1" t="s">
        <v>20</v>
      </c>
      <c r="O756" s="1"/>
      <c r="P756" s="1" t="s">
        <v>17</v>
      </c>
      <c r="Q756" s="1"/>
      <c r="R756" s="1"/>
      <c r="S756" s="1"/>
      <c r="T756" s="1"/>
      <c r="U756" s="1"/>
      <c r="V756" s="1"/>
      <c r="W756" s="133">
        <f t="shared" si="112"/>
        <v>45927.506261574075</v>
      </c>
      <c r="X756" s="134">
        <f t="shared" si="113"/>
        <v>4</v>
      </c>
      <c r="Y756" s="134">
        <f t="shared" ca="1" si="106"/>
        <v>18.493738425924676</v>
      </c>
      <c r="Z756" s="134">
        <f t="shared" ca="1" si="107"/>
        <v>14</v>
      </c>
      <c r="AA756" s="134">
        <f t="shared" ca="1" si="108"/>
        <v>4.4937384259246755</v>
      </c>
      <c r="AB756" s="134">
        <f t="shared" ca="1" si="109"/>
        <v>14</v>
      </c>
      <c r="AC756" s="134">
        <f t="shared" ca="1" si="110"/>
        <v>10</v>
      </c>
      <c r="AD756" s="135">
        <f t="shared" ca="1" si="111"/>
        <v>-12.493738425924676</v>
      </c>
      <c r="AE756" s="127" t="str">
        <f t="shared" ca="1" si="115"/>
        <v>VENCIDO</v>
      </c>
    </row>
    <row r="757" spans="1:31" customFormat="1" ht="15" x14ac:dyDescent="0.25">
      <c r="A757" s="110">
        <v>23546858</v>
      </c>
      <c r="B757" s="39" t="e">
        <f>VLOOKUP(A757,[1]BASE!$A:$A,1,0)</f>
        <v>#N/A</v>
      </c>
      <c r="C757" s="39">
        <f>VLOOKUP(A757,'INGRESO DIARIO'!A:A,1,0)</f>
        <v>23546858</v>
      </c>
      <c r="D757" s="40" t="s">
        <v>5102</v>
      </c>
      <c r="E757" s="1" t="s">
        <v>19</v>
      </c>
      <c r="F757" s="41">
        <v>45923.510439814818</v>
      </c>
      <c r="G757" s="41">
        <v>45923.510462962964</v>
      </c>
      <c r="H757" s="1">
        <v>1192816161</v>
      </c>
      <c r="I757" s="1" t="s">
        <v>4872</v>
      </c>
      <c r="J757" s="1" t="s">
        <v>5064</v>
      </c>
      <c r="K757" s="1" t="s">
        <v>15</v>
      </c>
      <c r="L757" s="1" t="s">
        <v>4873</v>
      </c>
      <c r="M757" s="1" t="s">
        <v>16</v>
      </c>
      <c r="N757" s="1" t="s">
        <v>22</v>
      </c>
      <c r="O757" s="1"/>
      <c r="P757" s="1" t="s">
        <v>17</v>
      </c>
      <c r="Q757" s="1"/>
      <c r="R757" s="1"/>
      <c r="S757" s="1"/>
      <c r="T757" s="1"/>
      <c r="U757" s="1"/>
      <c r="V757" s="1"/>
      <c r="W757" s="133">
        <f t="shared" si="112"/>
        <v>45927.510462962964</v>
      </c>
      <c r="X757" s="134">
        <f t="shared" si="113"/>
        <v>4</v>
      </c>
      <c r="Y757" s="134">
        <f t="shared" ca="1" si="106"/>
        <v>18.489537037035916</v>
      </c>
      <c r="Z757" s="134">
        <f t="shared" ca="1" si="107"/>
        <v>14</v>
      </c>
      <c r="AA757" s="134">
        <f t="shared" ca="1" si="108"/>
        <v>4.489537037035916</v>
      </c>
      <c r="AB757" s="134">
        <f t="shared" ca="1" si="109"/>
        <v>14</v>
      </c>
      <c r="AC757" s="134">
        <f t="shared" ca="1" si="110"/>
        <v>10</v>
      </c>
      <c r="AD757" s="135">
        <f t="shared" ca="1" si="111"/>
        <v>-12.489537037035916</v>
      </c>
      <c r="AE757" s="127" t="str">
        <f t="shared" ca="1" si="115"/>
        <v>VENCIDO</v>
      </c>
    </row>
    <row r="758" spans="1:31" customFormat="1" ht="15" x14ac:dyDescent="0.25">
      <c r="A758" s="110">
        <v>23546671</v>
      </c>
      <c r="B758" s="39" t="e">
        <f>VLOOKUP(A758,[1]BASE!$A:$A,1,0)</f>
        <v>#N/A</v>
      </c>
      <c r="C758" s="39">
        <f>VLOOKUP(A758,'INGRESO DIARIO'!A:A,1,0)</f>
        <v>23546671</v>
      </c>
      <c r="D758" s="40" t="s">
        <v>5103</v>
      </c>
      <c r="E758" s="1" t="s">
        <v>409</v>
      </c>
      <c r="F758" s="41">
        <v>45923.429120370369</v>
      </c>
      <c r="G758" s="41">
        <v>45923.429155092592</v>
      </c>
      <c r="H758" s="1">
        <v>1036625170</v>
      </c>
      <c r="I758" s="1" t="s">
        <v>4878</v>
      </c>
      <c r="J758" s="1" t="s">
        <v>5065</v>
      </c>
      <c r="K758" s="1" t="s">
        <v>15</v>
      </c>
      <c r="L758" s="1" t="s">
        <v>4879</v>
      </c>
      <c r="M758" s="1" t="s">
        <v>16</v>
      </c>
      <c r="N758" s="1" t="s">
        <v>26</v>
      </c>
      <c r="O758" s="1"/>
      <c r="P758" s="1" t="s">
        <v>17</v>
      </c>
      <c r="Q758" s="1"/>
      <c r="R758" s="1"/>
      <c r="S758" s="1"/>
      <c r="T758" s="1"/>
      <c r="U758" s="1"/>
      <c r="V758" s="1"/>
      <c r="W758" s="133">
        <f t="shared" si="112"/>
        <v>45927.429155092592</v>
      </c>
      <c r="X758" s="134">
        <f t="shared" si="113"/>
        <v>4</v>
      </c>
      <c r="Y758" s="134">
        <f t="shared" ca="1" si="106"/>
        <v>18.570844907408173</v>
      </c>
      <c r="Z758" s="134">
        <f t="shared" ca="1" si="107"/>
        <v>14</v>
      </c>
      <c r="AA758" s="134">
        <f t="shared" ca="1" si="108"/>
        <v>4.5708449074081727</v>
      </c>
      <c r="AB758" s="134">
        <f t="shared" ca="1" si="109"/>
        <v>14</v>
      </c>
      <c r="AC758" s="134">
        <f t="shared" ca="1" si="110"/>
        <v>10</v>
      </c>
      <c r="AD758" s="135">
        <f t="shared" ca="1" si="111"/>
        <v>-12.570844907408173</v>
      </c>
      <c r="AE758" s="127" t="str">
        <f t="shared" ca="1" si="115"/>
        <v>VENCIDO</v>
      </c>
    </row>
    <row r="759" spans="1:31" customFormat="1" ht="15" x14ac:dyDescent="0.25">
      <c r="A759" s="110">
        <v>23546712</v>
      </c>
      <c r="B759" s="39" t="e">
        <f>VLOOKUP(A759,[1]BASE!$A:$A,1,0)</f>
        <v>#N/A</v>
      </c>
      <c r="C759" s="39">
        <f>VLOOKUP(A759,'INGRESO DIARIO'!A:A,1,0)</f>
        <v>23546712</v>
      </c>
      <c r="D759" s="40" t="s">
        <v>5104</v>
      </c>
      <c r="E759" s="1" t="s">
        <v>409</v>
      </c>
      <c r="F759" s="41">
        <v>45923.443935185183</v>
      </c>
      <c r="G759" s="41">
        <v>45923.443969907406</v>
      </c>
      <c r="H759" s="1">
        <v>1036625170</v>
      </c>
      <c r="I759" s="1" t="s">
        <v>4878</v>
      </c>
      <c r="J759" s="1" t="s">
        <v>5065</v>
      </c>
      <c r="K759" s="1" t="s">
        <v>15</v>
      </c>
      <c r="L759" s="1" t="s">
        <v>4883</v>
      </c>
      <c r="M759" s="1" t="s">
        <v>16</v>
      </c>
      <c r="N759" s="1" t="s">
        <v>26</v>
      </c>
      <c r="O759" s="1"/>
      <c r="P759" s="1" t="s">
        <v>17</v>
      </c>
      <c r="Q759" s="1"/>
      <c r="R759" s="1"/>
      <c r="S759" s="1"/>
      <c r="T759" s="1"/>
      <c r="U759" s="1"/>
      <c r="V759" s="1"/>
      <c r="W759" s="133">
        <f t="shared" si="112"/>
        <v>45927.443969907406</v>
      </c>
      <c r="X759" s="134">
        <f t="shared" si="113"/>
        <v>4</v>
      </c>
      <c r="Y759" s="134">
        <f t="shared" ca="1" si="106"/>
        <v>18.556030092593573</v>
      </c>
      <c r="Z759" s="134">
        <f t="shared" ca="1" si="107"/>
        <v>14</v>
      </c>
      <c r="AA759" s="134">
        <f t="shared" ca="1" si="108"/>
        <v>4.5560300925935735</v>
      </c>
      <c r="AB759" s="134">
        <f t="shared" ca="1" si="109"/>
        <v>14</v>
      </c>
      <c r="AC759" s="134">
        <f t="shared" ca="1" si="110"/>
        <v>10</v>
      </c>
      <c r="AD759" s="135">
        <f t="shared" ca="1" si="111"/>
        <v>-12.556030092593573</v>
      </c>
      <c r="AE759" s="127" t="str">
        <f t="shared" ca="1" si="115"/>
        <v>VENCIDO</v>
      </c>
    </row>
    <row r="760" spans="1:31" customFormat="1" ht="15" x14ac:dyDescent="0.25">
      <c r="A760" s="110">
        <v>23546700</v>
      </c>
      <c r="B760" s="39" t="e">
        <f>VLOOKUP(A760,[1]BASE!$A:$A,1,0)</f>
        <v>#N/A</v>
      </c>
      <c r="C760" s="39">
        <f>VLOOKUP(A760,'INGRESO DIARIO'!A:A,1,0)</f>
        <v>23546700</v>
      </c>
      <c r="D760" s="40" t="s">
        <v>5105</v>
      </c>
      <c r="E760" s="1" t="s">
        <v>409</v>
      </c>
      <c r="F760" s="41">
        <v>45923.439050925925</v>
      </c>
      <c r="G760" s="41">
        <v>45923.439085648148</v>
      </c>
      <c r="H760" s="1">
        <v>1036625170</v>
      </c>
      <c r="I760" s="1" t="s">
        <v>4878</v>
      </c>
      <c r="J760" s="1" t="s">
        <v>5065</v>
      </c>
      <c r="K760" s="1" t="s">
        <v>15</v>
      </c>
      <c r="L760" s="1" t="s">
        <v>4887</v>
      </c>
      <c r="M760" s="1" t="s">
        <v>16</v>
      </c>
      <c r="N760" s="1" t="s">
        <v>26</v>
      </c>
      <c r="O760" s="1"/>
      <c r="P760" s="1" t="s">
        <v>17</v>
      </c>
      <c r="Q760" s="1"/>
      <c r="R760" s="1"/>
      <c r="S760" s="1"/>
      <c r="T760" s="1"/>
      <c r="U760" s="1"/>
      <c r="V760" s="1"/>
      <c r="W760" s="133">
        <f t="shared" si="112"/>
        <v>45927.439085648148</v>
      </c>
      <c r="X760" s="134">
        <f t="shared" si="113"/>
        <v>4</v>
      </c>
      <c r="Y760" s="134">
        <f t="shared" ca="1" si="106"/>
        <v>18.560914351852261</v>
      </c>
      <c r="Z760" s="134">
        <f t="shared" ca="1" si="107"/>
        <v>14</v>
      </c>
      <c r="AA760" s="134">
        <f t="shared" ca="1" si="108"/>
        <v>4.5609143518522615</v>
      </c>
      <c r="AB760" s="134">
        <f t="shared" ca="1" si="109"/>
        <v>14</v>
      </c>
      <c r="AC760" s="134">
        <f t="shared" ca="1" si="110"/>
        <v>10</v>
      </c>
      <c r="AD760" s="135">
        <f t="shared" ca="1" si="111"/>
        <v>-12.560914351852261</v>
      </c>
      <c r="AE760" s="127" t="str">
        <f t="shared" ca="1" si="115"/>
        <v>VENCIDO</v>
      </c>
    </row>
    <row r="761" spans="1:31" customFormat="1" ht="15" x14ac:dyDescent="0.25">
      <c r="A761" s="110">
        <v>23546070</v>
      </c>
      <c r="B761" s="39" t="e">
        <f>VLOOKUP(A761,[1]BASE!$A:$A,1,0)</f>
        <v>#N/A</v>
      </c>
      <c r="C761" s="39">
        <f>VLOOKUP(A761,'INGRESO DIARIO'!A:A,1,0)</f>
        <v>23546070</v>
      </c>
      <c r="D761" s="40" t="s">
        <v>5106</v>
      </c>
      <c r="E761" s="1" t="s">
        <v>19</v>
      </c>
      <c r="F761" s="41">
        <v>45922.681168981479</v>
      </c>
      <c r="G761" s="41">
        <v>45922.681203703702</v>
      </c>
      <c r="H761" s="1">
        <v>1076322765</v>
      </c>
      <c r="I761" s="1" t="s">
        <v>4909</v>
      </c>
      <c r="J761" s="1" t="s">
        <v>5066</v>
      </c>
      <c r="K761" s="1" t="s">
        <v>15</v>
      </c>
      <c r="L761" s="1" t="s">
        <v>4910</v>
      </c>
      <c r="M761" s="1" t="s">
        <v>16</v>
      </c>
      <c r="N761" s="1" t="s">
        <v>22</v>
      </c>
      <c r="O761" s="1"/>
      <c r="P761" s="1" t="s">
        <v>17</v>
      </c>
      <c r="Q761" s="1"/>
      <c r="R761" s="1"/>
      <c r="S761" s="1"/>
      <c r="T761" s="1"/>
      <c r="U761" s="1"/>
      <c r="V761" s="1"/>
      <c r="W761" s="133">
        <f t="shared" si="112"/>
        <v>45926.681203703702</v>
      </c>
      <c r="X761" s="134">
        <f t="shared" si="113"/>
        <v>4</v>
      </c>
      <c r="Y761" s="134">
        <f t="shared" ca="1" si="106"/>
        <v>19.318796296298387</v>
      </c>
      <c r="Z761" s="134">
        <f t="shared" ca="1" si="107"/>
        <v>15</v>
      </c>
      <c r="AA761" s="134">
        <f t="shared" ca="1" si="108"/>
        <v>4.3187962962983875</v>
      </c>
      <c r="AB761" s="134">
        <f t="shared" ca="1" si="109"/>
        <v>15</v>
      </c>
      <c r="AC761" s="134">
        <f t="shared" ca="1" si="110"/>
        <v>11</v>
      </c>
      <c r="AD761" s="135">
        <f t="shared" ca="1" si="111"/>
        <v>-13.318796296298387</v>
      </c>
      <c r="AE761" s="127" t="str">
        <f t="shared" ca="1" si="115"/>
        <v>VENCIDO</v>
      </c>
    </row>
    <row r="762" spans="1:31" customFormat="1" ht="15" x14ac:dyDescent="0.25">
      <c r="A762" s="110">
        <v>23546056</v>
      </c>
      <c r="B762" s="39" t="e">
        <f>VLOOKUP(A762,[1]BASE!$A:$A,1,0)</f>
        <v>#N/A</v>
      </c>
      <c r="C762" s="39">
        <f>VLOOKUP(A762,'INGRESO DIARIO'!A:A,1,0)</f>
        <v>23546056</v>
      </c>
      <c r="D762" s="40" t="s">
        <v>5107</v>
      </c>
      <c r="E762" s="1" t="s">
        <v>19</v>
      </c>
      <c r="F762" s="41">
        <v>45922.674502314818</v>
      </c>
      <c r="G762" s="41">
        <v>45922.674537037034</v>
      </c>
      <c r="H762" s="1">
        <v>1128470274</v>
      </c>
      <c r="I762" s="1" t="s">
        <v>4915</v>
      </c>
      <c r="J762" s="1" t="s">
        <v>5067</v>
      </c>
      <c r="K762" s="1" t="s">
        <v>15</v>
      </c>
      <c r="L762" s="1" t="s">
        <v>4916</v>
      </c>
      <c r="M762" s="1" t="s">
        <v>16</v>
      </c>
      <c r="N762" s="1" t="s">
        <v>22</v>
      </c>
      <c r="O762" s="1"/>
      <c r="P762" s="1" t="s">
        <v>17</v>
      </c>
      <c r="Q762" s="1"/>
      <c r="R762" s="1"/>
      <c r="S762" s="1"/>
      <c r="T762" s="1"/>
      <c r="U762" s="1"/>
      <c r="V762" s="1"/>
      <c r="W762" s="133">
        <f t="shared" si="112"/>
        <v>45926.674537037034</v>
      </c>
      <c r="X762" s="134">
        <f t="shared" si="113"/>
        <v>4</v>
      </c>
      <c r="Y762" s="134">
        <f t="shared" ca="1" si="106"/>
        <v>19.325462962966412</v>
      </c>
      <c r="Z762" s="134">
        <f t="shared" ca="1" si="107"/>
        <v>15</v>
      </c>
      <c r="AA762" s="134">
        <f t="shared" ca="1" si="108"/>
        <v>4.3254629629664123</v>
      </c>
      <c r="AB762" s="134">
        <f t="shared" ca="1" si="109"/>
        <v>15</v>
      </c>
      <c r="AC762" s="134">
        <f t="shared" ca="1" si="110"/>
        <v>11</v>
      </c>
      <c r="AD762" s="135">
        <f t="shared" ca="1" si="111"/>
        <v>-13.325462962966412</v>
      </c>
      <c r="AE762" s="127" t="str">
        <f t="shared" ca="1" si="115"/>
        <v>VENCIDO</v>
      </c>
    </row>
    <row r="763" spans="1:31" customFormat="1" ht="15" x14ac:dyDescent="0.25">
      <c r="A763" s="110">
        <v>23403157</v>
      </c>
      <c r="B763" s="39" t="e">
        <f>VLOOKUP(A763,[1]BASE!$A:$A,1,0)</f>
        <v>#N/A</v>
      </c>
      <c r="C763" s="39">
        <f>VLOOKUP(A763,'INGRESO DIARIO'!A:A,1,0)</f>
        <v>23403157</v>
      </c>
      <c r="D763" s="40" t="s">
        <v>5108</v>
      </c>
      <c r="E763" s="1" t="s">
        <v>19</v>
      </c>
      <c r="F763" s="41">
        <v>45748.487986111111</v>
      </c>
      <c r="G763" s="41">
        <v>45922.685486111113</v>
      </c>
      <c r="H763" s="1">
        <v>1128269074</v>
      </c>
      <c r="I763" s="1" t="s">
        <v>4922</v>
      </c>
      <c r="J763" s="1" t="s">
        <v>5068</v>
      </c>
      <c r="K763" s="1" t="s">
        <v>15</v>
      </c>
      <c r="L763" s="1" t="s">
        <v>4923</v>
      </c>
      <c r="M763" s="1" t="s">
        <v>16</v>
      </c>
      <c r="N763" s="1" t="s">
        <v>22</v>
      </c>
      <c r="O763" s="1"/>
      <c r="P763" s="1" t="s">
        <v>17</v>
      </c>
      <c r="Q763" s="1"/>
      <c r="R763" s="1"/>
      <c r="S763" s="1"/>
      <c r="T763" s="1"/>
      <c r="U763" s="1"/>
      <c r="V763" s="1"/>
      <c r="W763" s="133">
        <f t="shared" si="112"/>
        <v>45926.685486111113</v>
      </c>
      <c r="X763" s="134">
        <f t="shared" si="113"/>
        <v>4</v>
      </c>
      <c r="Y763" s="134">
        <f t="shared" ca="1" si="106"/>
        <v>19.314513888886722</v>
      </c>
      <c r="Z763" s="134">
        <f t="shared" ca="1" si="107"/>
        <v>15</v>
      </c>
      <c r="AA763" s="134">
        <f t="shared" ca="1" si="108"/>
        <v>4.3145138888867223</v>
      </c>
      <c r="AB763" s="134">
        <f t="shared" ca="1" si="109"/>
        <v>15</v>
      </c>
      <c r="AC763" s="134">
        <f t="shared" ca="1" si="110"/>
        <v>11</v>
      </c>
      <c r="AD763" s="135">
        <f t="shared" ca="1" si="111"/>
        <v>-13.314513888886722</v>
      </c>
      <c r="AE763" s="127" t="str">
        <f t="shared" ca="1" si="115"/>
        <v>VENCIDO</v>
      </c>
    </row>
    <row r="764" spans="1:31" customFormat="1" ht="15" x14ac:dyDescent="0.25">
      <c r="A764" s="110">
        <v>23546898</v>
      </c>
      <c r="B764" s="39" t="e">
        <f>VLOOKUP(A764,[1]BASE!$A:$A,1,0)</f>
        <v>#N/A</v>
      </c>
      <c r="C764" s="39">
        <f>VLOOKUP(A764,'INGRESO DIARIO'!A:A,1,0)</f>
        <v>23546898</v>
      </c>
      <c r="D764" s="40" t="s">
        <v>5109</v>
      </c>
      <c r="E764" s="1" t="s">
        <v>19</v>
      </c>
      <c r="F764" s="41">
        <v>45923.544675925928</v>
      </c>
      <c r="G764" s="41">
        <v>45923.544699074075</v>
      </c>
      <c r="H764" s="1">
        <v>43867933</v>
      </c>
      <c r="I764" s="1" t="s">
        <v>4928</v>
      </c>
      <c r="J764" s="1" t="s">
        <v>5069</v>
      </c>
      <c r="K764" s="1" t="s">
        <v>15</v>
      </c>
      <c r="L764" s="1" t="s">
        <v>4929</v>
      </c>
      <c r="M764" s="1" t="s">
        <v>16</v>
      </c>
      <c r="N764" s="1" t="s">
        <v>22</v>
      </c>
      <c r="O764" s="1"/>
      <c r="P764" s="1" t="s">
        <v>17</v>
      </c>
      <c r="Q764" s="1"/>
      <c r="R764" s="1"/>
      <c r="S764" s="1"/>
      <c r="T764" s="1"/>
      <c r="U764" s="1"/>
      <c r="V764" s="1"/>
      <c r="W764" s="133">
        <f t="shared" si="112"/>
        <v>45927.544699074075</v>
      </c>
      <c r="X764" s="134">
        <f t="shared" si="113"/>
        <v>4</v>
      </c>
      <c r="Y764" s="134">
        <f t="shared" ref="Y764:Y776" ca="1" si="116">+TODAY()-G764+1</f>
        <v>18.455300925925258</v>
      </c>
      <c r="Z764" s="134">
        <f t="shared" ref="Z764:Z776" ca="1" si="117">+NETWORKDAYS.INTL(G764,NOW(),1)-MOD(H764,1)</f>
        <v>14</v>
      </c>
      <c r="AA764" s="134">
        <f t="shared" ref="AA764:AA776" ca="1" si="118">+Y764-Z764</f>
        <v>4.4553009259252576</v>
      </c>
      <c r="AB764" s="134">
        <f t="shared" ref="AB764:AB776" ca="1" si="119">+(((TODAY()-G764)+1)-AA764)</f>
        <v>14</v>
      </c>
      <c r="AC764" s="134">
        <f t="shared" ref="AC764:AC776" ca="1" si="120">+AB764-X764</f>
        <v>10</v>
      </c>
      <c r="AD764" s="135">
        <f t="shared" ref="AD764:AD776" ca="1" si="121">IF(W764&lt;&gt;0,+W764-TODAY()+1,"")</f>
        <v>-12.455300925925258</v>
      </c>
      <c r="AE764" s="127" t="str">
        <f t="shared" ca="1" si="115"/>
        <v>VENCIDO</v>
      </c>
    </row>
    <row r="765" spans="1:31" customFormat="1" ht="15" x14ac:dyDescent="0.25">
      <c r="A765" s="110">
        <v>23311945</v>
      </c>
      <c r="B765" s="39" t="e">
        <f>VLOOKUP(A765,[1]BASE!$A:$A,1,0)</f>
        <v>#N/A</v>
      </c>
      <c r="C765" s="39">
        <f>VLOOKUP(A765,'INGRESO DIARIO'!A:A,1,0)</f>
        <v>23311945</v>
      </c>
      <c r="D765" s="40" t="s">
        <v>5110</v>
      </c>
      <c r="E765" s="1" t="s">
        <v>19</v>
      </c>
      <c r="F765" s="41">
        <v>45649.40929398148</v>
      </c>
      <c r="G765" s="41">
        <v>45923.46266203704</v>
      </c>
      <c r="H765" s="1">
        <v>72178298</v>
      </c>
      <c r="I765" s="1" t="s">
        <v>4934</v>
      </c>
      <c r="J765" s="1" t="s">
        <v>5070</v>
      </c>
      <c r="K765" s="1" t="s">
        <v>15</v>
      </c>
      <c r="L765" s="1" t="s">
        <v>4935</v>
      </c>
      <c r="M765" s="1" t="s">
        <v>16</v>
      </c>
      <c r="N765" s="1" t="s">
        <v>22</v>
      </c>
      <c r="O765" s="1"/>
      <c r="P765" s="1" t="s">
        <v>17</v>
      </c>
      <c r="Q765" s="1"/>
      <c r="R765" s="1"/>
      <c r="S765" s="1"/>
      <c r="T765" s="1"/>
      <c r="U765" s="1"/>
      <c r="V765" s="1"/>
      <c r="W765" s="133">
        <f t="shared" si="112"/>
        <v>45927.46266203704</v>
      </c>
      <c r="X765" s="134">
        <f t="shared" si="113"/>
        <v>4</v>
      </c>
      <c r="Y765" s="134">
        <f t="shared" ca="1" si="116"/>
        <v>18.537337962960009</v>
      </c>
      <c r="Z765" s="134">
        <f t="shared" ca="1" si="117"/>
        <v>14</v>
      </c>
      <c r="AA765" s="134">
        <f t="shared" ca="1" si="118"/>
        <v>4.5373379629600095</v>
      </c>
      <c r="AB765" s="134">
        <f t="shared" ca="1" si="119"/>
        <v>14</v>
      </c>
      <c r="AC765" s="134">
        <f t="shared" ca="1" si="120"/>
        <v>10</v>
      </c>
      <c r="AD765" s="135">
        <f t="shared" ca="1" si="121"/>
        <v>-12.537337962960009</v>
      </c>
      <c r="AE765" s="127" t="str">
        <f t="shared" ca="1" si="115"/>
        <v>VENCIDO</v>
      </c>
    </row>
    <row r="766" spans="1:31" customFormat="1" ht="15" x14ac:dyDescent="0.25">
      <c r="A766" s="110">
        <v>23507561</v>
      </c>
      <c r="B766" s="39" t="e">
        <f>VLOOKUP(A766,[1]BASE!$A:$A,1,0)</f>
        <v>#N/A</v>
      </c>
      <c r="C766" s="39">
        <f>VLOOKUP(A766,'INGRESO DIARIO'!A:A,1,0)</f>
        <v>23507561</v>
      </c>
      <c r="D766" s="40" t="s">
        <v>5111</v>
      </c>
      <c r="E766" s="1" t="s">
        <v>19</v>
      </c>
      <c r="F766" s="41">
        <v>45875.520787037036</v>
      </c>
      <c r="G766" s="41">
        <v>45923.480729166666</v>
      </c>
      <c r="H766" s="1">
        <v>71688887</v>
      </c>
      <c r="I766" s="1" t="s">
        <v>4942</v>
      </c>
      <c r="J766" s="1" t="s">
        <v>5071</v>
      </c>
      <c r="K766" s="1" t="s">
        <v>15</v>
      </c>
      <c r="L766" s="1" t="s">
        <v>4943</v>
      </c>
      <c r="M766" s="1" t="s">
        <v>16</v>
      </c>
      <c r="N766" s="1" t="s">
        <v>22</v>
      </c>
      <c r="O766" s="1"/>
      <c r="P766" s="1" t="s">
        <v>17</v>
      </c>
      <c r="Q766" s="1"/>
      <c r="R766" s="1"/>
      <c r="S766" s="1"/>
      <c r="T766" s="1"/>
      <c r="U766" s="1"/>
      <c r="V766" s="1"/>
      <c r="W766" s="133">
        <f t="shared" si="112"/>
        <v>45927.480729166666</v>
      </c>
      <c r="X766" s="134">
        <f t="shared" si="113"/>
        <v>4</v>
      </c>
      <c r="Y766" s="134">
        <f t="shared" ca="1" si="116"/>
        <v>18.519270833334303</v>
      </c>
      <c r="Z766" s="134">
        <f t="shared" ca="1" si="117"/>
        <v>14</v>
      </c>
      <c r="AA766" s="134">
        <f t="shared" ca="1" si="118"/>
        <v>4.5192708333343035</v>
      </c>
      <c r="AB766" s="134">
        <f t="shared" ca="1" si="119"/>
        <v>14</v>
      </c>
      <c r="AC766" s="134">
        <f t="shared" ca="1" si="120"/>
        <v>10</v>
      </c>
      <c r="AD766" s="135">
        <f t="shared" ca="1" si="121"/>
        <v>-12.519270833334303</v>
      </c>
      <c r="AE766" s="127" t="str">
        <f t="shared" ca="1" si="115"/>
        <v>VENCIDO</v>
      </c>
    </row>
    <row r="767" spans="1:31" customFormat="1" ht="15" x14ac:dyDescent="0.25">
      <c r="A767" s="110">
        <v>23456440</v>
      </c>
      <c r="B767" s="39" t="e">
        <f>VLOOKUP(A767,[1]BASE!$A:$A,1,0)</f>
        <v>#N/A</v>
      </c>
      <c r="C767" s="39">
        <f>VLOOKUP(A767,'INGRESO DIARIO'!A:A,1,0)</f>
        <v>23456440</v>
      </c>
      <c r="D767" s="40" t="s">
        <v>5112</v>
      </c>
      <c r="E767" s="1" t="s">
        <v>19</v>
      </c>
      <c r="F767" s="41">
        <v>45813.373472222222</v>
      </c>
      <c r="G767" s="41">
        <v>45923.482442129629</v>
      </c>
      <c r="H767" s="1">
        <v>71530609</v>
      </c>
      <c r="I767" s="1" t="s">
        <v>4948</v>
      </c>
      <c r="J767" s="1" t="s">
        <v>5072</v>
      </c>
      <c r="K767" s="1" t="s">
        <v>15</v>
      </c>
      <c r="L767" s="1" t="s">
        <v>4949</v>
      </c>
      <c r="M767" s="1" t="s">
        <v>16</v>
      </c>
      <c r="N767" s="1" t="s">
        <v>22</v>
      </c>
      <c r="O767" s="1"/>
      <c r="P767" s="1" t="s">
        <v>17</v>
      </c>
      <c r="Q767" s="1"/>
      <c r="R767" s="1"/>
      <c r="S767" s="1"/>
      <c r="T767" s="1"/>
      <c r="U767" s="1"/>
      <c r="V767" s="1"/>
      <c r="W767" s="133">
        <f t="shared" si="112"/>
        <v>45927.482442129629</v>
      </c>
      <c r="X767" s="134">
        <f t="shared" si="113"/>
        <v>4</v>
      </c>
      <c r="Y767" s="134">
        <f t="shared" ca="1" si="116"/>
        <v>18.517557870371093</v>
      </c>
      <c r="Z767" s="134">
        <f t="shared" ca="1" si="117"/>
        <v>14</v>
      </c>
      <c r="AA767" s="134">
        <f t="shared" ca="1" si="118"/>
        <v>4.5175578703710926</v>
      </c>
      <c r="AB767" s="134">
        <f t="shared" ca="1" si="119"/>
        <v>14</v>
      </c>
      <c r="AC767" s="134">
        <f t="shared" ca="1" si="120"/>
        <v>10</v>
      </c>
      <c r="AD767" s="135">
        <f t="shared" ca="1" si="121"/>
        <v>-12.517557870371093</v>
      </c>
      <c r="AE767" s="127" t="str">
        <f t="shared" ca="1" si="115"/>
        <v>VENCIDO</v>
      </c>
    </row>
    <row r="768" spans="1:31" customFormat="1" ht="15" x14ac:dyDescent="0.25">
      <c r="A768" s="110">
        <v>23520101</v>
      </c>
      <c r="B768" s="39" t="e">
        <f>VLOOKUP(A768,[1]BASE!$A:$A,1,0)</f>
        <v>#N/A</v>
      </c>
      <c r="C768" s="39">
        <f>VLOOKUP(A768,'INGRESO DIARIO'!A:A,1,0)</f>
        <v>23520101</v>
      </c>
      <c r="D768" s="1" t="s">
        <v>4963</v>
      </c>
      <c r="E768" s="1" t="s">
        <v>19</v>
      </c>
      <c r="F768" s="41">
        <v>45891.519537037035</v>
      </c>
      <c r="G768" s="41">
        <v>45923.398912037039</v>
      </c>
      <c r="H768" s="1">
        <v>1000766776</v>
      </c>
      <c r="I768" s="1" t="s">
        <v>4964</v>
      </c>
      <c r="J768" s="1" t="s">
        <v>5073</v>
      </c>
      <c r="K768" s="1" t="s">
        <v>15</v>
      </c>
      <c r="L768" s="1" t="s">
        <v>4965</v>
      </c>
      <c r="M768" s="1" t="s">
        <v>16</v>
      </c>
      <c r="N768" s="1" t="s">
        <v>22</v>
      </c>
      <c r="O768" s="1"/>
      <c r="P768" s="1" t="s">
        <v>17</v>
      </c>
      <c r="Q768" s="1"/>
      <c r="R768" s="1"/>
      <c r="S768" s="1"/>
      <c r="T768" s="1"/>
      <c r="U768" s="1"/>
      <c r="V768" s="1"/>
      <c r="W768" s="133">
        <f t="shared" ref="W768:W776" si="122">+IF(M768="RURAL",(G768+8),IF(M768="URBANA",(G768+4),""))</f>
        <v>45927.398912037039</v>
      </c>
      <c r="X768" s="134">
        <f t="shared" ref="X768:X776" si="123">+IF(M768="URBANA",4,IF(M768="RURAL",8,0))</f>
        <v>4</v>
      </c>
      <c r="Y768" s="134">
        <f t="shared" ca="1" si="116"/>
        <v>18.601087962961174</v>
      </c>
      <c r="Z768" s="134">
        <f t="shared" ca="1" si="117"/>
        <v>14</v>
      </c>
      <c r="AA768" s="134">
        <f t="shared" ca="1" si="118"/>
        <v>4.6010879629611736</v>
      </c>
      <c r="AB768" s="134">
        <f t="shared" ca="1" si="119"/>
        <v>14</v>
      </c>
      <c r="AC768" s="134">
        <f t="shared" ca="1" si="120"/>
        <v>10</v>
      </c>
      <c r="AD768" s="135">
        <f t="shared" ca="1" si="121"/>
        <v>-12.601087962961174</v>
      </c>
      <c r="AE768" s="127" t="str">
        <f t="shared" ca="1" si="115"/>
        <v>VENCIDO</v>
      </c>
    </row>
    <row r="769" spans="1:31" customFormat="1" ht="15" x14ac:dyDescent="0.25">
      <c r="A769" s="110">
        <v>23546829</v>
      </c>
      <c r="B769" s="39" t="e">
        <f>VLOOKUP(A769,[1]BASE!$A:$A,1,0)</f>
        <v>#N/A</v>
      </c>
      <c r="C769" s="39">
        <f>VLOOKUP(A769,'INGRESO DIARIO'!A:A,1,0)</f>
        <v>23546829</v>
      </c>
      <c r="D769" s="1" t="s">
        <v>4992</v>
      </c>
      <c r="E769" s="1" t="s">
        <v>19</v>
      </c>
      <c r="F769" s="41">
        <v>45923.497048611112</v>
      </c>
      <c r="G769" s="41">
        <v>45923.497083333335</v>
      </c>
      <c r="H769" s="1">
        <v>43419000</v>
      </c>
      <c r="I769" s="1" t="s">
        <v>4994</v>
      </c>
      <c r="J769" s="1" t="s">
        <v>5074</v>
      </c>
      <c r="K769" s="1" t="s">
        <v>15</v>
      </c>
      <c r="L769" s="1" t="s">
        <v>17</v>
      </c>
      <c r="M769" s="1" t="s">
        <v>18</v>
      </c>
      <c r="N769" s="1" t="s">
        <v>22</v>
      </c>
      <c r="O769" s="1"/>
      <c r="P769" s="1" t="s">
        <v>17</v>
      </c>
      <c r="Q769" s="1"/>
      <c r="R769" s="1"/>
      <c r="S769" s="1"/>
      <c r="T769" s="1"/>
      <c r="U769" s="1"/>
      <c r="V769" s="1"/>
      <c r="W769" s="133">
        <f t="shared" si="122"/>
        <v>45931.497083333335</v>
      </c>
      <c r="X769" s="134">
        <f t="shared" si="123"/>
        <v>8</v>
      </c>
      <c r="Y769" s="134">
        <f t="shared" ca="1" si="116"/>
        <v>18.502916666664532</v>
      </c>
      <c r="Z769" s="134">
        <f t="shared" ca="1" si="117"/>
        <v>14</v>
      </c>
      <c r="AA769" s="134">
        <f t="shared" ca="1" si="118"/>
        <v>4.5029166666645324</v>
      </c>
      <c r="AB769" s="134">
        <f t="shared" ca="1" si="119"/>
        <v>14</v>
      </c>
      <c r="AC769" s="134">
        <f t="shared" ca="1" si="120"/>
        <v>6</v>
      </c>
      <c r="AD769" s="135">
        <f t="shared" ca="1" si="121"/>
        <v>-8.5029166666645324</v>
      </c>
      <c r="AE769" s="127" t="str">
        <f t="shared" ref="AE769:AE776" ca="1" si="124">IF(S769&lt;&gt;"OK",IF(AC769&gt;=0,"VENCIDO",IF(AND(AC769&lt;0,AC769&gt;=-2.1),"ALERTA","A TIEMPO")),"EJECUTADO")</f>
        <v>VENCIDO</v>
      </c>
    </row>
    <row r="770" spans="1:31" customFormat="1" ht="15" x14ac:dyDescent="0.25">
      <c r="A770" s="110">
        <v>23546993</v>
      </c>
      <c r="B770" s="39" t="e">
        <f>VLOOKUP(A770,[1]BASE!$A:$A,1,0)</f>
        <v>#N/A</v>
      </c>
      <c r="C770" s="39">
        <f>VLOOKUP(A770,'INGRESO DIARIO'!A:A,1,0)</f>
        <v>23546993</v>
      </c>
      <c r="D770" s="1" t="s">
        <v>4999</v>
      </c>
      <c r="E770" s="1" t="s">
        <v>19</v>
      </c>
      <c r="F770" s="41">
        <v>45923.585138888891</v>
      </c>
      <c r="G770" s="41">
        <v>45923.585173611114</v>
      </c>
      <c r="H770" s="1">
        <v>1017124816</v>
      </c>
      <c r="I770" s="1" t="s">
        <v>5000</v>
      </c>
      <c r="J770" s="1" t="s">
        <v>5075</v>
      </c>
      <c r="K770" s="1" t="s">
        <v>15</v>
      </c>
      <c r="L770" s="1" t="s">
        <v>5001</v>
      </c>
      <c r="M770" s="1" t="s">
        <v>18</v>
      </c>
      <c r="N770" s="1" t="s">
        <v>22</v>
      </c>
      <c r="O770" s="1"/>
      <c r="P770" s="1" t="s">
        <v>17</v>
      </c>
      <c r="Q770" s="1"/>
      <c r="R770" s="1"/>
      <c r="S770" s="1"/>
      <c r="T770" s="1"/>
      <c r="U770" s="1"/>
      <c r="V770" s="1"/>
      <c r="W770" s="133">
        <f t="shared" si="122"/>
        <v>45931.585173611114</v>
      </c>
      <c r="X770" s="134">
        <f t="shared" si="123"/>
        <v>8</v>
      </c>
      <c r="Y770" s="134">
        <f t="shared" ca="1" si="116"/>
        <v>18.414826388885558</v>
      </c>
      <c r="Z770" s="134">
        <f t="shared" ca="1" si="117"/>
        <v>14</v>
      </c>
      <c r="AA770" s="134">
        <f t="shared" ca="1" si="118"/>
        <v>4.4148263888855581</v>
      </c>
      <c r="AB770" s="134">
        <f t="shared" ca="1" si="119"/>
        <v>14</v>
      </c>
      <c r="AC770" s="134">
        <f t="shared" ca="1" si="120"/>
        <v>6</v>
      </c>
      <c r="AD770" s="135">
        <f t="shared" ca="1" si="121"/>
        <v>-8.4148263888855581</v>
      </c>
      <c r="AE770" s="127" t="str">
        <f t="shared" ca="1" si="124"/>
        <v>VENCIDO</v>
      </c>
    </row>
    <row r="771" spans="1:31" customFormat="1" ht="15" x14ac:dyDescent="0.25">
      <c r="A771" s="110">
        <v>23134880</v>
      </c>
      <c r="B771" s="39" t="e">
        <f>VLOOKUP(A771,[1]BASE!$A:$A,1,0)</f>
        <v>#N/A</v>
      </c>
      <c r="C771" s="39">
        <f>VLOOKUP(A771,'INGRESO DIARIO'!A:A,1,0)</f>
        <v>23134880</v>
      </c>
      <c r="D771" s="1" t="s">
        <v>5007</v>
      </c>
      <c r="E771" s="1" t="s">
        <v>19</v>
      </c>
      <c r="F771" s="41">
        <v>45462.430983796294</v>
      </c>
      <c r="G771" s="41">
        <v>45922.650613425925</v>
      </c>
      <c r="H771" s="1">
        <v>15525869</v>
      </c>
      <c r="I771" s="1" t="s">
        <v>5008</v>
      </c>
      <c r="J771" s="1" t="s">
        <v>5076</v>
      </c>
      <c r="K771" s="1" t="s">
        <v>15</v>
      </c>
      <c r="L771" s="1" t="s">
        <v>5010</v>
      </c>
      <c r="M771" s="1" t="s">
        <v>18</v>
      </c>
      <c r="N771" s="1" t="s">
        <v>22</v>
      </c>
      <c r="O771" s="1"/>
      <c r="P771" s="1" t="s">
        <v>17</v>
      </c>
      <c r="Q771" s="1"/>
      <c r="R771" s="1"/>
      <c r="S771" s="1"/>
      <c r="T771" s="1"/>
      <c r="U771" s="1"/>
      <c r="V771" s="1"/>
      <c r="W771" s="133">
        <f t="shared" si="122"/>
        <v>45930.650613425925</v>
      </c>
      <c r="X771" s="134">
        <f t="shared" si="123"/>
        <v>8</v>
      </c>
      <c r="Y771" s="134">
        <f t="shared" ca="1" si="116"/>
        <v>19.349386574074742</v>
      </c>
      <c r="Z771" s="134">
        <f t="shared" ca="1" si="117"/>
        <v>15</v>
      </c>
      <c r="AA771" s="134">
        <f t="shared" ca="1" si="118"/>
        <v>4.3493865740747424</v>
      </c>
      <c r="AB771" s="134">
        <f t="shared" ca="1" si="119"/>
        <v>15</v>
      </c>
      <c r="AC771" s="134">
        <f t="shared" ca="1" si="120"/>
        <v>7</v>
      </c>
      <c r="AD771" s="135">
        <f t="shared" ca="1" si="121"/>
        <v>-9.3493865740747424</v>
      </c>
      <c r="AE771" s="127" t="str">
        <f t="shared" ca="1" si="124"/>
        <v>VENCIDO</v>
      </c>
    </row>
    <row r="772" spans="1:31" customFormat="1" ht="15" x14ac:dyDescent="0.25">
      <c r="A772" s="110">
        <v>23511947</v>
      </c>
      <c r="B772" s="39" t="e">
        <f>VLOOKUP(A772,[1]BASE!$A:$A,1,0)</f>
        <v>#N/A</v>
      </c>
      <c r="C772" s="39">
        <f>VLOOKUP(A772,'INGRESO DIARIO'!A:A,1,0)</f>
        <v>23511947</v>
      </c>
      <c r="D772" s="1" t="s">
        <v>5017</v>
      </c>
      <c r="E772" s="1" t="s">
        <v>19</v>
      </c>
      <c r="F772" s="41">
        <v>45882.36005787037</v>
      </c>
      <c r="G772" s="41">
        <v>45923.417083333334</v>
      </c>
      <c r="H772" s="1">
        <v>43452735</v>
      </c>
      <c r="I772" s="1" t="s">
        <v>5018</v>
      </c>
      <c r="J772" s="1" t="s">
        <v>5077</v>
      </c>
      <c r="K772" s="1" t="s">
        <v>15</v>
      </c>
      <c r="L772" s="1" t="s">
        <v>5019</v>
      </c>
      <c r="M772" s="1" t="s">
        <v>18</v>
      </c>
      <c r="N772" s="1" t="s">
        <v>22</v>
      </c>
      <c r="O772" s="1"/>
      <c r="P772" s="1" t="s">
        <v>17</v>
      </c>
      <c r="Q772" s="1"/>
      <c r="R772" s="1"/>
      <c r="S772" s="1"/>
      <c r="T772" s="1"/>
      <c r="U772" s="1"/>
      <c r="V772" s="1"/>
      <c r="W772" s="133">
        <f t="shared" si="122"/>
        <v>45931.417083333334</v>
      </c>
      <c r="X772" s="134">
        <f t="shared" si="123"/>
        <v>8</v>
      </c>
      <c r="Y772" s="134">
        <f t="shared" ca="1" si="116"/>
        <v>18.582916666666279</v>
      </c>
      <c r="Z772" s="134">
        <f t="shared" ca="1" si="117"/>
        <v>14</v>
      </c>
      <c r="AA772" s="134">
        <f t="shared" ca="1" si="118"/>
        <v>4.5829166666662786</v>
      </c>
      <c r="AB772" s="134">
        <f t="shared" ca="1" si="119"/>
        <v>14</v>
      </c>
      <c r="AC772" s="134">
        <f t="shared" ca="1" si="120"/>
        <v>6</v>
      </c>
      <c r="AD772" s="135">
        <f t="shared" ca="1" si="121"/>
        <v>-8.5829166666662786</v>
      </c>
      <c r="AE772" s="127" t="str">
        <f t="shared" ca="1" si="124"/>
        <v>VENCIDO</v>
      </c>
    </row>
    <row r="773" spans="1:31" customFormat="1" ht="15" x14ac:dyDescent="0.25">
      <c r="A773" s="110">
        <v>23546779</v>
      </c>
      <c r="B773" s="39" t="e">
        <f>VLOOKUP(A773,[1]BASE!$A:$A,1,0)</f>
        <v>#N/A</v>
      </c>
      <c r="C773" s="39">
        <f>VLOOKUP(A773,'INGRESO DIARIO'!A:A,1,0)</f>
        <v>23546779</v>
      </c>
      <c r="D773" s="1" t="s">
        <v>5027</v>
      </c>
      <c r="E773" s="1" t="s">
        <v>409</v>
      </c>
      <c r="F773" s="41">
        <v>45923.469467592593</v>
      </c>
      <c r="G773" s="41">
        <v>45923.469502314816</v>
      </c>
      <c r="H773" s="1">
        <v>8101053</v>
      </c>
      <c r="I773" s="1" t="s">
        <v>5028</v>
      </c>
      <c r="J773" s="1" t="s">
        <v>5078</v>
      </c>
      <c r="K773" s="1" t="s">
        <v>15</v>
      </c>
      <c r="L773" s="1" t="s">
        <v>5029</v>
      </c>
      <c r="M773" s="1" t="s">
        <v>18</v>
      </c>
      <c r="N773" s="1" t="s">
        <v>26</v>
      </c>
      <c r="O773" s="1"/>
      <c r="P773" s="1" t="s">
        <v>17</v>
      </c>
      <c r="Q773" s="1"/>
      <c r="R773" s="1"/>
      <c r="S773" s="1"/>
      <c r="T773" s="1"/>
      <c r="U773" s="1"/>
      <c r="V773" s="1"/>
      <c r="W773" s="133">
        <f t="shared" si="122"/>
        <v>45931.469502314816</v>
      </c>
      <c r="X773" s="134">
        <f t="shared" si="123"/>
        <v>8</v>
      </c>
      <c r="Y773" s="134">
        <f t="shared" ca="1" si="116"/>
        <v>18.530497685183946</v>
      </c>
      <c r="Z773" s="134">
        <f t="shared" ca="1" si="117"/>
        <v>14</v>
      </c>
      <c r="AA773" s="134">
        <f t="shared" ca="1" si="118"/>
        <v>4.5304976851839456</v>
      </c>
      <c r="AB773" s="134">
        <f t="shared" ca="1" si="119"/>
        <v>14</v>
      </c>
      <c r="AC773" s="134">
        <f t="shared" ca="1" si="120"/>
        <v>6</v>
      </c>
      <c r="AD773" s="135">
        <f t="shared" ca="1" si="121"/>
        <v>-8.5304976851839456</v>
      </c>
      <c r="AE773" s="127" t="str">
        <f t="shared" ca="1" si="124"/>
        <v>VENCIDO</v>
      </c>
    </row>
    <row r="774" spans="1:31" customFormat="1" ht="15" x14ac:dyDescent="0.25">
      <c r="A774" s="110">
        <v>23017629</v>
      </c>
      <c r="B774" s="39" t="e">
        <f>VLOOKUP(A774,[1]BASE!$A:$A,1,0)</f>
        <v>#N/A</v>
      </c>
      <c r="C774" s="39">
        <f>VLOOKUP(A774,'INGRESO DIARIO'!A:A,1,0)</f>
        <v>23017629</v>
      </c>
      <c r="D774" s="1" t="s">
        <v>5032</v>
      </c>
      <c r="E774" s="1" t="s">
        <v>409</v>
      </c>
      <c r="F774" s="41">
        <v>45332.320763888885</v>
      </c>
      <c r="G774" s="41">
        <v>45923.313900462963</v>
      </c>
      <c r="H774" s="1">
        <v>9991121</v>
      </c>
      <c r="I774" s="1" t="s">
        <v>5033</v>
      </c>
      <c r="J774" s="1" t="s">
        <v>5079</v>
      </c>
      <c r="K774" s="1" t="s">
        <v>15</v>
      </c>
      <c r="L774" s="1" t="s">
        <v>5034</v>
      </c>
      <c r="M774" s="1" t="s">
        <v>18</v>
      </c>
      <c r="N774" s="1" t="s">
        <v>26</v>
      </c>
      <c r="O774" s="1"/>
      <c r="P774" s="1" t="s">
        <v>17</v>
      </c>
      <c r="Q774" s="1"/>
      <c r="R774" s="1"/>
      <c r="S774" s="1"/>
      <c r="T774" s="1"/>
      <c r="U774" s="1"/>
      <c r="V774" s="1"/>
      <c r="W774" s="133">
        <f t="shared" si="122"/>
        <v>45931.313900462963</v>
      </c>
      <c r="X774" s="134">
        <f t="shared" si="123"/>
        <v>8</v>
      </c>
      <c r="Y774" s="134">
        <f t="shared" ca="1" si="116"/>
        <v>18.68609953703708</v>
      </c>
      <c r="Z774" s="134">
        <f t="shared" ca="1" si="117"/>
        <v>14</v>
      </c>
      <c r="AA774" s="134">
        <f t="shared" ca="1" si="118"/>
        <v>4.6860995370370802</v>
      </c>
      <c r="AB774" s="134">
        <f t="shared" ca="1" si="119"/>
        <v>14</v>
      </c>
      <c r="AC774" s="134">
        <f t="shared" ca="1" si="120"/>
        <v>6</v>
      </c>
      <c r="AD774" s="135">
        <f t="shared" ca="1" si="121"/>
        <v>-8.6860995370370802</v>
      </c>
      <c r="AE774" s="127" t="str">
        <f t="shared" ca="1" si="124"/>
        <v>VENCIDO</v>
      </c>
    </row>
    <row r="775" spans="1:31" customFormat="1" ht="15" x14ac:dyDescent="0.25">
      <c r="A775" s="110">
        <v>23547049</v>
      </c>
      <c r="B775" s="39" t="e">
        <f>VLOOKUP(A775,[1]BASE!$A:$A,1,0)</f>
        <v>#N/A</v>
      </c>
      <c r="C775" s="39">
        <f>VLOOKUP(A775,'INGRESO DIARIO'!A:A,1,0)</f>
        <v>23547049</v>
      </c>
      <c r="D775" s="1" t="s">
        <v>5040</v>
      </c>
      <c r="E775" s="1" t="s">
        <v>411</v>
      </c>
      <c r="F775" s="41">
        <v>45923.600474537037</v>
      </c>
      <c r="G775" s="41">
        <v>45923.60052083333</v>
      </c>
      <c r="H775" s="1">
        <v>43420256</v>
      </c>
      <c r="I775" s="1" t="s">
        <v>5041</v>
      </c>
      <c r="J775" s="1" t="s">
        <v>5080</v>
      </c>
      <c r="K775" s="1" t="s">
        <v>15</v>
      </c>
      <c r="L775" s="1" t="s">
        <v>5042</v>
      </c>
      <c r="M775" s="1" t="s">
        <v>18</v>
      </c>
      <c r="N775" s="1" t="s">
        <v>26</v>
      </c>
      <c r="O775" s="1"/>
      <c r="P775" s="1" t="s">
        <v>17</v>
      </c>
      <c r="Q775" s="1"/>
      <c r="R775" s="1"/>
      <c r="S775" s="1"/>
      <c r="T775" s="1"/>
      <c r="U775" s="1"/>
      <c r="V775" s="1"/>
      <c r="W775" s="133">
        <f t="shared" si="122"/>
        <v>45931.60052083333</v>
      </c>
      <c r="X775" s="134">
        <f t="shared" si="123"/>
        <v>8</v>
      </c>
      <c r="Y775" s="134">
        <f t="shared" ca="1" si="116"/>
        <v>18.399479166670062</v>
      </c>
      <c r="Z775" s="134">
        <f t="shared" ca="1" si="117"/>
        <v>14</v>
      </c>
      <c r="AA775" s="134">
        <f t="shared" ca="1" si="118"/>
        <v>4.3994791666700621</v>
      </c>
      <c r="AB775" s="134">
        <f t="shared" ca="1" si="119"/>
        <v>14</v>
      </c>
      <c r="AC775" s="134">
        <f t="shared" ca="1" si="120"/>
        <v>6</v>
      </c>
      <c r="AD775" s="135">
        <f t="shared" ca="1" si="121"/>
        <v>-8.3994791666700621</v>
      </c>
      <c r="AE775" s="127" t="str">
        <f t="shared" ca="1" si="124"/>
        <v>VENCIDO</v>
      </c>
    </row>
    <row r="776" spans="1:31" ht="14.25" customHeight="1" x14ac:dyDescent="0.25">
      <c r="A776" s="120">
        <v>23489136</v>
      </c>
      <c r="B776" s="39" t="e">
        <f>VLOOKUP(A776,[1]BASE!$A:$A,1,0)</f>
        <v>#N/A</v>
      </c>
      <c r="C776" s="39" t="e">
        <f>VLOOKUP(A776,'INGRESO DIARIO'!A:A,1,0)</f>
        <v>#N/A</v>
      </c>
      <c r="D776" s="110" t="s">
        <v>5469</v>
      </c>
      <c r="E776" s="110" t="s">
        <v>409</v>
      </c>
      <c r="F776" s="122"/>
      <c r="G776" s="121"/>
      <c r="H776" s="110">
        <v>1093214991</v>
      </c>
      <c r="I776" s="110" t="s">
        <v>5470</v>
      </c>
      <c r="J776" s="42">
        <v>3007204734</v>
      </c>
      <c r="K776" s="42" t="s">
        <v>15</v>
      </c>
      <c r="L776" s="123"/>
      <c r="M776" s="123"/>
      <c r="N776" s="42" t="s">
        <v>26</v>
      </c>
      <c r="O776" s="42"/>
      <c r="P776" s="123"/>
      <c r="Q776" s="123"/>
      <c r="R776" s="123"/>
      <c r="S776" s="123"/>
      <c r="T776" s="168" t="s">
        <v>5471</v>
      </c>
      <c r="U776" s="123"/>
      <c r="V776" s="123"/>
      <c r="W776" s="133" t="str">
        <f t="shared" si="122"/>
        <v/>
      </c>
      <c r="X776" s="134">
        <f t="shared" si="123"/>
        <v>0</v>
      </c>
      <c r="Y776" s="134">
        <f t="shared" ca="1" si="116"/>
        <v>45942</v>
      </c>
      <c r="Z776" s="134">
        <f t="shared" ca="1" si="117"/>
        <v>32815</v>
      </c>
      <c r="AA776" s="134">
        <f t="shared" ca="1" si="118"/>
        <v>13127</v>
      </c>
      <c r="AB776" s="134">
        <f t="shared" ca="1" si="119"/>
        <v>32815</v>
      </c>
      <c r="AC776" s="134">
        <f t="shared" ca="1" si="120"/>
        <v>32815</v>
      </c>
      <c r="AD776" s="135" t="e">
        <f t="shared" ca="1" si="121"/>
        <v>#VALUE!</v>
      </c>
      <c r="AE776" s="127" t="str">
        <f t="shared" ca="1" si="124"/>
        <v>VENCIDO</v>
      </c>
    </row>
    <row r="974390" spans="10:10" ht="14.25" customHeight="1" x14ac:dyDescent="0.25">
      <c r="J974390" s="50"/>
    </row>
    <row r="974391" spans="10:10" ht="14.25" customHeight="1" x14ac:dyDescent="0.25">
      <c r="J974391" s="30"/>
    </row>
    <row r="974392" spans="10:10" ht="14.25" customHeight="1" x14ac:dyDescent="0.25">
      <c r="J974392" s="30"/>
    </row>
    <row r="974393" spans="10:10" ht="14.25" customHeight="1" x14ac:dyDescent="0.25">
      <c r="J974393" s="30"/>
    </row>
    <row r="974394" spans="10:10" ht="14.25" customHeight="1" x14ac:dyDescent="0.25">
      <c r="J974394" s="30"/>
    </row>
    <row r="974395" spans="10:10" ht="14.25" customHeight="1" x14ac:dyDescent="0.25">
      <c r="J974395" s="30"/>
    </row>
    <row r="974396" spans="10:10" ht="14.25" customHeight="1" x14ac:dyDescent="0.25">
      <c r="J974396" s="30"/>
    </row>
    <row r="974397" spans="10:10" ht="14.25" customHeight="1" x14ac:dyDescent="0.25">
      <c r="J974397" s="30"/>
    </row>
    <row r="974398" spans="10:10" ht="14.25" customHeight="1" x14ac:dyDescent="0.25">
      <c r="J974398" s="30"/>
    </row>
    <row r="974399" spans="10:10" ht="14.25" customHeight="1" x14ac:dyDescent="0.25">
      <c r="J974399" s="30"/>
    </row>
    <row r="974400" spans="10:10" ht="14.25" customHeight="1" x14ac:dyDescent="0.25">
      <c r="J974400" s="30"/>
    </row>
    <row r="974401" spans="10:10" ht="14.25" customHeight="1" x14ac:dyDescent="0.25">
      <c r="J974401" s="30"/>
    </row>
    <row r="974402" spans="10:10" ht="14.25" customHeight="1" x14ac:dyDescent="0.25">
      <c r="J974402" s="30"/>
    </row>
    <row r="974403" spans="10:10" ht="14.25" customHeight="1" x14ac:dyDescent="0.25">
      <c r="J974403" s="30"/>
    </row>
    <row r="974404" spans="10:10" ht="14.25" customHeight="1" x14ac:dyDescent="0.25">
      <c r="J974404" s="30"/>
    </row>
    <row r="974405" spans="10:10" ht="14.25" customHeight="1" x14ac:dyDescent="0.25">
      <c r="J974405" s="30"/>
    </row>
    <row r="974406" spans="10:10" ht="14.25" customHeight="1" x14ac:dyDescent="0.25">
      <c r="J974406" s="30"/>
    </row>
    <row r="974407" spans="10:10" ht="14.25" customHeight="1" x14ac:dyDescent="0.25">
      <c r="J974407" s="30"/>
    </row>
    <row r="974408" spans="10:10" ht="14.25" customHeight="1" x14ac:dyDescent="0.25">
      <c r="J974408" s="30"/>
    </row>
    <row r="974409" spans="10:10" ht="14.25" customHeight="1" x14ac:dyDescent="0.25">
      <c r="J974409" s="30"/>
    </row>
    <row r="974410" spans="10:10" ht="14.25" customHeight="1" x14ac:dyDescent="0.25">
      <c r="J974410" s="30"/>
    </row>
    <row r="974411" spans="10:10" ht="14.25" customHeight="1" x14ac:dyDescent="0.25">
      <c r="J974411" s="30"/>
    </row>
    <row r="974412" spans="10:10" ht="14.25" customHeight="1" x14ac:dyDescent="0.25">
      <c r="J974412" s="30"/>
    </row>
    <row r="974413" spans="10:10" ht="14.25" customHeight="1" x14ac:dyDescent="0.25">
      <c r="J974413" s="30"/>
    </row>
    <row r="974414" spans="10:10" ht="14.25" customHeight="1" x14ac:dyDescent="0.25">
      <c r="J974414" s="30"/>
    </row>
    <row r="974415" spans="10:10" ht="14.25" customHeight="1" x14ac:dyDescent="0.25">
      <c r="J974415" s="30"/>
    </row>
    <row r="974416" spans="10:10" ht="14.25" customHeight="1" x14ac:dyDescent="0.25">
      <c r="J974416" s="30"/>
    </row>
    <row r="974417" spans="10:10" ht="14.25" customHeight="1" x14ac:dyDescent="0.25">
      <c r="J974417" s="30"/>
    </row>
    <row r="974418" spans="10:10" ht="14.25" customHeight="1" x14ac:dyDescent="0.25">
      <c r="J974418" s="30"/>
    </row>
    <row r="974419" spans="10:10" ht="14.25" customHeight="1" x14ac:dyDescent="0.25">
      <c r="J974419" s="30"/>
    </row>
    <row r="974420" spans="10:10" ht="14.25" customHeight="1" x14ac:dyDescent="0.25">
      <c r="J974420" s="30"/>
    </row>
    <row r="974421" spans="10:10" ht="14.25" customHeight="1" x14ac:dyDescent="0.25">
      <c r="J974421" s="30"/>
    </row>
    <row r="974422" spans="10:10" ht="14.25" customHeight="1" x14ac:dyDescent="0.25">
      <c r="J974422" s="30"/>
    </row>
    <row r="974423" spans="10:10" ht="14.25" customHeight="1" x14ac:dyDescent="0.25">
      <c r="J974423" s="30"/>
    </row>
    <row r="974424" spans="10:10" ht="14.25" customHeight="1" x14ac:dyDescent="0.25">
      <c r="J974424" s="30"/>
    </row>
    <row r="974425" spans="10:10" ht="14.25" customHeight="1" x14ac:dyDescent="0.25">
      <c r="J974425" s="30"/>
    </row>
    <row r="974426" spans="10:10" ht="14.25" customHeight="1" x14ac:dyDescent="0.25">
      <c r="J974426" s="30"/>
    </row>
    <row r="974427" spans="10:10" ht="14.25" customHeight="1" x14ac:dyDescent="0.25">
      <c r="J974427" s="30"/>
    </row>
    <row r="974428" spans="10:10" ht="14.25" customHeight="1" x14ac:dyDescent="0.25">
      <c r="J974428" s="30"/>
    </row>
    <row r="974429" spans="10:10" ht="14.25" customHeight="1" x14ac:dyDescent="0.25">
      <c r="J974429" s="30"/>
    </row>
    <row r="974430" spans="10:10" ht="14.25" customHeight="1" x14ac:dyDescent="0.25">
      <c r="J974430" s="30"/>
    </row>
    <row r="974431" spans="10:10" ht="14.25" customHeight="1" x14ac:dyDescent="0.25">
      <c r="J974431" s="30"/>
    </row>
    <row r="974432" spans="10:10" ht="14.25" customHeight="1" x14ac:dyDescent="0.25">
      <c r="J974432" s="30"/>
    </row>
    <row r="974433" spans="10:10" ht="14.25" customHeight="1" x14ac:dyDescent="0.25">
      <c r="J974433" s="30"/>
    </row>
    <row r="974434" spans="10:10" ht="14.25" customHeight="1" x14ac:dyDescent="0.25">
      <c r="J974434" s="30"/>
    </row>
    <row r="974435" spans="10:10" ht="14.25" customHeight="1" x14ac:dyDescent="0.25">
      <c r="J974435" s="30"/>
    </row>
    <row r="974436" spans="10:10" ht="14.25" customHeight="1" x14ac:dyDescent="0.25">
      <c r="J974436" s="30"/>
    </row>
    <row r="974437" spans="10:10" ht="14.25" customHeight="1" x14ac:dyDescent="0.25">
      <c r="J974437" s="30"/>
    </row>
    <row r="974438" spans="10:10" ht="14.25" customHeight="1" x14ac:dyDescent="0.25">
      <c r="J974438" s="30"/>
    </row>
    <row r="974439" spans="10:10" ht="14.25" customHeight="1" x14ac:dyDescent="0.25">
      <c r="J974439" s="30"/>
    </row>
    <row r="974440" spans="10:10" ht="14.25" customHeight="1" x14ac:dyDescent="0.25">
      <c r="J974440" s="30"/>
    </row>
    <row r="974441" spans="10:10" ht="14.25" customHeight="1" x14ac:dyDescent="0.25">
      <c r="J974441" s="30"/>
    </row>
    <row r="974442" spans="10:10" ht="14.25" customHeight="1" x14ac:dyDescent="0.25">
      <c r="J974442" s="30"/>
    </row>
    <row r="974443" spans="10:10" ht="14.25" customHeight="1" x14ac:dyDescent="0.25">
      <c r="J974443" s="30"/>
    </row>
    <row r="974444" spans="10:10" ht="14.25" customHeight="1" x14ac:dyDescent="0.25">
      <c r="J974444" s="30"/>
    </row>
    <row r="974445" spans="10:10" ht="14.25" customHeight="1" x14ac:dyDescent="0.25">
      <c r="J974445" s="30"/>
    </row>
    <row r="974446" spans="10:10" ht="14.25" customHeight="1" x14ac:dyDescent="0.25">
      <c r="J974446" s="30"/>
    </row>
    <row r="974447" spans="10:10" ht="14.25" customHeight="1" x14ac:dyDescent="0.25">
      <c r="J974447" s="30"/>
    </row>
    <row r="974448" spans="10:10" ht="14.25" customHeight="1" x14ac:dyDescent="0.25">
      <c r="J974448" s="30"/>
    </row>
    <row r="974449" spans="10:10" ht="14.25" customHeight="1" x14ac:dyDescent="0.25">
      <c r="J974449" s="30"/>
    </row>
    <row r="974450" spans="10:10" ht="14.25" customHeight="1" x14ac:dyDescent="0.25">
      <c r="J974450" s="30"/>
    </row>
    <row r="974451" spans="10:10" ht="14.25" customHeight="1" x14ac:dyDescent="0.25">
      <c r="J974451" s="30"/>
    </row>
    <row r="974452" spans="10:10" ht="14.25" customHeight="1" x14ac:dyDescent="0.25">
      <c r="J974452" s="30"/>
    </row>
    <row r="974453" spans="10:10" ht="14.25" customHeight="1" x14ac:dyDescent="0.25">
      <c r="J974453" s="30"/>
    </row>
    <row r="974454" spans="10:10" ht="14.25" customHeight="1" x14ac:dyDescent="0.25">
      <c r="J974454" s="30"/>
    </row>
    <row r="974455" spans="10:10" ht="14.25" customHeight="1" x14ac:dyDescent="0.25">
      <c r="J974455" s="30"/>
    </row>
    <row r="974456" spans="10:10" ht="14.25" customHeight="1" x14ac:dyDescent="0.25">
      <c r="J974456" s="30"/>
    </row>
    <row r="974457" spans="10:10" ht="14.25" customHeight="1" x14ac:dyDescent="0.25">
      <c r="J974457" s="30"/>
    </row>
    <row r="974458" spans="10:10" ht="14.25" customHeight="1" x14ac:dyDescent="0.25">
      <c r="J974458" s="30"/>
    </row>
    <row r="974459" spans="10:10" ht="14.25" customHeight="1" x14ac:dyDescent="0.25">
      <c r="J974459" s="30"/>
    </row>
    <row r="974460" spans="10:10" ht="14.25" customHeight="1" x14ac:dyDescent="0.25">
      <c r="J974460" s="30"/>
    </row>
    <row r="974461" spans="10:10" ht="14.25" customHeight="1" x14ac:dyDescent="0.25">
      <c r="J974461" s="30"/>
    </row>
    <row r="974462" spans="10:10" ht="14.25" customHeight="1" x14ac:dyDescent="0.25">
      <c r="J974462" s="30"/>
    </row>
    <row r="974463" spans="10:10" ht="14.25" customHeight="1" x14ac:dyDescent="0.25">
      <c r="J974463" s="30"/>
    </row>
    <row r="974464" spans="10:10" ht="14.25" customHeight="1" x14ac:dyDescent="0.25">
      <c r="J974464" s="30"/>
    </row>
    <row r="974465" spans="10:10" ht="14.25" customHeight="1" x14ac:dyDescent="0.25">
      <c r="J974465" s="30"/>
    </row>
    <row r="974466" spans="10:10" ht="14.25" customHeight="1" x14ac:dyDescent="0.25">
      <c r="J974466" s="30"/>
    </row>
    <row r="974467" spans="10:10" ht="14.25" customHeight="1" x14ac:dyDescent="0.25">
      <c r="J974467" s="30"/>
    </row>
    <row r="974468" spans="10:10" ht="14.25" customHeight="1" x14ac:dyDescent="0.25">
      <c r="J974468" s="30"/>
    </row>
    <row r="974469" spans="10:10" ht="14.25" customHeight="1" x14ac:dyDescent="0.25">
      <c r="J974469" s="30"/>
    </row>
    <row r="974470" spans="10:10" ht="14.25" customHeight="1" x14ac:dyDescent="0.25">
      <c r="J974470" s="30"/>
    </row>
    <row r="974471" spans="10:10" ht="14.25" customHeight="1" x14ac:dyDescent="0.25">
      <c r="J974471" s="30"/>
    </row>
    <row r="974472" spans="10:10" ht="14.25" customHeight="1" x14ac:dyDescent="0.25">
      <c r="J974472" s="30"/>
    </row>
    <row r="974473" spans="10:10" ht="14.25" customHeight="1" x14ac:dyDescent="0.25">
      <c r="J974473" s="30"/>
    </row>
    <row r="974474" spans="10:10" ht="14.25" customHeight="1" x14ac:dyDescent="0.25">
      <c r="J974474" s="30"/>
    </row>
    <row r="974475" spans="10:10" ht="14.25" customHeight="1" x14ac:dyDescent="0.25">
      <c r="J974475" s="30"/>
    </row>
    <row r="974476" spans="10:10" ht="14.25" customHeight="1" x14ac:dyDescent="0.25">
      <c r="J974476" s="30"/>
    </row>
    <row r="974477" spans="10:10" ht="14.25" customHeight="1" x14ac:dyDescent="0.25">
      <c r="J974477" s="30"/>
    </row>
    <row r="974478" spans="10:10" ht="14.25" customHeight="1" x14ac:dyDescent="0.25">
      <c r="J974478" s="30"/>
    </row>
    <row r="974479" spans="10:10" ht="14.25" customHeight="1" x14ac:dyDescent="0.25">
      <c r="J974479" s="30"/>
    </row>
    <row r="974480" spans="10:10" ht="14.25" customHeight="1" x14ac:dyDescent="0.25">
      <c r="J974480" s="30"/>
    </row>
    <row r="974481" spans="10:10" ht="14.25" customHeight="1" x14ac:dyDescent="0.25">
      <c r="J974481" s="30"/>
    </row>
    <row r="974482" spans="10:10" ht="14.25" customHeight="1" x14ac:dyDescent="0.25">
      <c r="J974482" s="30"/>
    </row>
    <row r="974483" spans="10:10" ht="14.25" customHeight="1" x14ac:dyDescent="0.25">
      <c r="J974483" s="30"/>
    </row>
    <row r="974484" spans="10:10" ht="14.25" customHeight="1" x14ac:dyDescent="0.25">
      <c r="J974484" s="30"/>
    </row>
    <row r="974485" spans="10:10" ht="14.25" customHeight="1" x14ac:dyDescent="0.25">
      <c r="J974485" s="30"/>
    </row>
    <row r="974486" spans="10:10" ht="14.25" customHeight="1" x14ac:dyDescent="0.25">
      <c r="J974486" s="30"/>
    </row>
    <row r="974487" spans="10:10" ht="14.25" customHeight="1" x14ac:dyDescent="0.25">
      <c r="J974487" s="30"/>
    </row>
    <row r="974488" spans="10:10" ht="14.25" customHeight="1" x14ac:dyDescent="0.25">
      <c r="J974488" s="30"/>
    </row>
    <row r="974489" spans="10:10" ht="14.25" customHeight="1" x14ac:dyDescent="0.25">
      <c r="J974489" s="30"/>
    </row>
    <row r="974490" spans="10:10" ht="14.25" customHeight="1" x14ac:dyDescent="0.25">
      <c r="J974490" s="30"/>
    </row>
    <row r="974491" spans="10:10" ht="14.25" customHeight="1" x14ac:dyDescent="0.25">
      <c r="J974491" s="30"/>
    </row>
    <row r="974492" spans="10:10" ht="14.25" customHeight="1" x14ac:dyDescent="0.25">
      <c r="J974492" s="30"/>
    </row>
    <row r="974493" spans="10:10" ht="14.25" customHeight="1" x14ac:dyDescent="0.25">
      <c r="J974493" s="30"/>
    </row>
    <row r="974494" spans="10:10" ht="14.25" customHeight="1" x14ac:dyDescent="0.25">
      <c r="J974494" s="30"/>
    </row>
    <row r="974495" spans="10:10" ht="14.25" customHeight="1" x14ac:dyDescent="0.25">
      <c r="J974495" s="30"/>
    </row>
    <row r="974496" spans="10:10" ht="14.25" customHeight="1" x14ac:dyDescent="0.25">
      <c r="J974496" s="30"/>
    </row>
    <row r="974497" spans="10:10" ht="14.25" customHeight="1" x14ac:dyDescent="0.25">
      <c r="J974497" s="30"/>
    </row>
    <row r="974498" spans="10:10" ht="14.25" customHeight="1" x14ac:dyDescent="0.25">
      <c r="J974498" s="30"/>
    </row>
    <row r="974499" spans="10:10" ht="14.25" customHeight="1" x14ac:dyDescent="0.25">
      <c r="J974499" s="30"/>
    </row>
    <row r="974500" spans="10:10" ht="14.25" customHeight="1" x14ac:dyDescent="0.25">
      <c r="J974500" s="30"/>
    </row>
    <row r="974501" spans="10:10" ht="14.25" customHeight="1" x14ac:dyDescent="0.25">
      <c r="J974501" s="30"/>
    </row>
    <row r="974502" spans="10:10" ht="14.25" customHeight="1" x14ac:dyDescent="0.25">
      <c r="J974502" s="30"/>
    </row>
    <row r="974503" spans="10:10" ht="14.25" customHeight="1" x14ac:dyDescent="0.25">
      <c r="J974503" s="30"/>
    </row>
    <row r="974504" spans="10:10" ht="14.25" customHeight="1" x14ac:dyDescent="0.25">
      <c r="J974504" s="30"/>
    </row>
    <row r="974505" spans="10:10" ht="14.25" customHeight="1" x14ac:dyDescent="0.25">
      <c r="J974505" s="30"/>
    </row>
    <row r="974506" spans="10:10" ht="14.25" customHeight="1" x14ac:dyDescent="0.25">
      <c r="J974506" s="30"/>
    </row>
    <row r="974507" spans="10:10" ht="14.25" customHeight="1" x14ac:dyDescent="0.25">
      <c r="J974507" s="30"/>
    </row>
    <row r="974508" spans="10:10" ht="14.25" customHeight="1" x14ac:dyDescent="0.25">
      <c r="J974508" s="30"/>
    </row>
    <row r="974509" spans="10:10" ht="14.25" customHeight="1" x14ac:dyDescent="0.25">
      <c r="J974509" s="30"/>
    </row>
    <row r="974510" spans="10:10" ht="14.25" customHeight="1" x14ac:dyDescent="0.25">
      <c r="J974510" s="30"/>
    </row>
    <row r="974511" spans="10:10" ht="14.25" customHeight="1" x14ac:dyDescent="0.25">
      <c r="J974511" s="30"/>
    </row>
    <row r="974512" spans="10:10" ht="14.25" customHeight="1" x14ac:dyDescent="0.25">
      <c r="J974512" s="30"/>
    </row>
    <row r="974513" spans="10:10" ht="14.25" customHeight="1" x14ac:dyDescent="0.25">
      <c r="J974513" s="30"/>
    </row>
    <row r="974514" spans="10:10" ht="14.25" customHeight="1" x14ac:dyDescent="0.25">
      <c r="J974514" s="30"/>
    </row>
    <row r="974515" spans="10:10" ht="14.25" customHeight="1" x14ac:dyDescent="0.25">
      <c r="J974515" s="30"/>
    </row>
    <row r="974516" spans="10:10" ht="14.25" customHeight="1" x14ac:dyDescent="0.25">
      <c r="J974516" s="30"/>
    </row>
    <row r="974517" spans="10:10" ht="14.25" customHeight="1" x14ac:dyDescent="0.25">
      <c r="J974517" s="30"/>
    </row>
    <row r="974518" spans="10:10" ht="14.25" customHeight="1" x14ac:dyDescent="0.25">
      <c r="J974518" s="30"/>
    </row>
    <row r="974519" spans="10:10" ht="14.25" customHeight="1" x14ac:dyDescent="0.25">
      <c r="J974519" s="30"/>
    </row>
    <row r="974520" spans="10:10" ht="14.25" customHeight="1" x14ac:dyDescent="0.25">
      <c r="J974520" s="30"/>
    </row>
    <row r="974521" spans="10:10" ht="14.25" customHeight="1" x14ac:dyDescent="0.25">
      <c r="J974521" s="30"/>
    </row>
    <row r="974522" spans="10:10" ht="14.25" customHeight="1" x14ac:dyDescent="0.25">
      <c r="J974522" s="30"/>
    </row>
    <row r="974523" spans="10:10" ht="14.25" customHeight="1" x14ac:dyDescent="0.25">
      <c r="J974523" s="30"/>
    </row>
    <row r="974524" spans="10:10" ht="14.25" customHeight="1" x14ac:dyDescent="0.25">
      <c r="J974524" s="30"/>
    </row>
    <row r="974525" spans="10:10" ht="14.25" customHeight="1" x14ac:dyDescent="0.25">
      <c r="J974525" s="30"/>
    </row>
    <row r="974526" spans="10:10" ht="14.25" customHeight="1" x14ac:dyDescent="0.25">
      <c r="J974526" s="30"/>
    </row>
    <row r="974527" spans="10:10" ht="14.25" customHeight="1" x14ac:dyDescent="0.25">
      <c r="J974527" s="30"/>
    </row>
    <row r="974528" spans="10:10" ht="14.25" customHeight="1" x14ac:dyDescent="0.25">
      <c r="J974528" s="30"/>
    </row>
    <row r="974529" spans="10:10" ht="14.25" customHeight="1" x14ac:dyDescent="0.25">
      <c r="J974529" s="30"/>
    </row>
    <row r="974530" spans="10:10" ht="14.25" customHeight="1" x14ac:dyDescent="0.25">
      <c r="J974530" s="30"/>
    </row>
    <row r="974531" spans="10:10" ht="14.25" customHeight="1" x14ac:dyDescent="0.25">
      <c r="J974531" s="30"/>
    </row>
    <row r="974532" spans="10:10" ht="14.25" customHeight="1" x14ac:dyDescent="0.25">
      <c r="J974532" s="30"/>
    </row>
    <row r="974533" spans="10:10" ht="14.25" customHeight="1" x14ac:dyDescent="0.25">
      <c r="J974533" s="30"/>
    </row>
    <row r="974534" spans="10:10" ht="14.25" customHeight="1" x14ac:dyDescent="0.25">
      <c r="J974534" s="30"/>
    </row>
    <row r="974535" spans="10:10" ht="14.25" customHeight="1" x14ac:dyDescent="0.25">
      <c r="J974535" s="30"/>
    </row>
    <row r="974536" spans="10:10" ht="14.25" customHeight="1" x14ac:dyDescent="0.25">
      <c r="J974536" s="30"/>
    </row>
    <row r="974537" spans="10:10" ht="14.25" customHeight="1" x14ac:dyDescent="0.25">
      <c r="J974537" s="30"/>
    </row>
    <row r="974538" spans="10:10" ht="14.25" customHeight="1" x14ac:dyDescent="0.25">
      <c r="J974538" s="30"/>
    </row>
    <row r="974539" spans="10:10" ht="14.25" customHeight="1" x14ac:dyDescent="0.25">
      <c r="J974539" s="30"/>
    </row>
    <row r="974540" spans="10:10" ht="14.25" customHeight="1" x14ac:dyDescent="0.25">
      <c r="J974540" s="30"/>
    </row>
    <row r="974541" spans="10:10" ht="14.25" customHeight="1" x14ac:dyDescent="0.25">
      <c r="J974541" s="30"/>
    </row>
    <row r="974542" spans="10:10" ht="14.25" customHeight="1" x14ac:dyDescent="0.25">
      <c r="J974542" s="30"/>
    </row>
    <row r="974543" spans="10:10" ht="14.25" customHeight="1" x14ac:dyDescent="0.25">
      <c r="J974543" s="30"/>
    </row>
    <row r="974544" spans="10:10" ht="14.25" customHeight="1" x14ac:dyDescent="0.25">
      <c r="J974544" s="30"/>
    </row>
    <row r="974545" spans="10:10" ht="14.25" customHeight="1" x14ac:dyDescent="0.25">
      <c r="J974545" s="30"/>
    </row>
    <row r="974546" spans="10:10" ht="14.25" customHeight="1" x14ac:dyDescent="0.25">
      <c r="J974546" s="30"/>
    </row>
    <row r="974547" spans="10:10" ht="14.25" customHeight="1" x14ac:dyDescent="0.25">
      <c r="J974547" s="30"/>
    </row>
    <row r="974548" spans="10:10" ht="14.25" customHeight="1" x14ac:dyDescent="0.25">
      <c r="J974548" s="30"/>
    </row>
    <row r="974549" spans="10:10" ht="14.25" customHeight="1" x14ac:dyDescent="0.25">
      <c r="J974549" s="30"/>
    </row>
    <row r="974550" spans="10:10" ht="14.25" customHeight="1" x14ac:dyDescent="0.25">
      <c r="J974550" s="30"/>
    </row>
    <row r="974551" spans="10:10" ht="14.25" customHeight="1" x14ac:dyDescent="0.25">
      <c r="J974551" s="30"/>
    </row>
    <row r="974552" spans="10:10" ht="14.25" customHeight="1" x14ac:dyDescent="0.25">
      <c r="J974552" s="30"/>
    </row>
    <row r="974553" spans="10:10" ht="14.25" customHeight="1" x14ac:dyDescent="0.25">
      <c r="J974553" s="30"/>
    </row>
    <row r="974554" spans="10:10" ht="14.25" customHeight="1" x14ac:dyDescent="0.25">
      <c r="J974554" s="30"/>
    </row>
    <row r="974555" spans="10:10" ht="14.25" customHeight="1" x14ac:dyDescent="0.25">
      <c r="J974555" s="30"/>
    </row>
    <row r="974556" spans="10:10" ht="14.25" customHeight="1" x14ac:dyDescent="0.25">
      <c r="J974556" s="30"/>
    </row>
    <row r="974557" spans="10:10" ht="14.25" customHeight="1" x14ac:dyDescent="0.25">
      <c r="J974557" s="30"/>
    </row>
    <row r="974558" spans="10:10" ht="14.25" customHeight="1" x14ac:dyDescent="0.25">
      <c r="J974558" s="30"/>
    </row>
    <row r="974559" spans="10:10" ht="14.25" customHeight="1" x14ac:dyDescent="0.25">
      <c r="J974559" s="30"/>
    </row>
    <row r="974560" spans="10:10" ht="14.25" customHeight="1" x14ac:dyDescent="0.25">
      <c r="J974560" s="30"/>
    </row>
    <row r="974561" spans="10:10" ht="14.25" customHeight="1" x14ac:dyDescent="0.25">
      <c r="J974561" s="30"/>
    </row>
    <row r="974562" spans="10:10" ht="14.25" customHeight="1" x14ac:dyDescent="0.25">
      <c r="J974562" s="30"/>
    </row>
    <row r="974563" spans="10:10" ht="14.25" customHeight="1" x14ac:dyDescent="0.25">
      <c r="J974563" s="30"/>
    </row>
    <row r="974564" spans="10:10" ht="14.25" customHeight="1" x14ac:dyDescent="0.25">
      <c r="J974564" s="30"/>
    </row>
    <row r="974565" spans="10:10" ht="14.25" customHeight="1" x14ac:dyDescent="0.25">
      <c r="J974565" s="30"/>
    </row>
    <row r="974566" spans="10:10" ht="14.25" customHeight="1" x14ac:dyDescent="0.25">
      <c r="J974566" s="30"/>
    </row>
    <row r="974567" spans="10:10" ht="14.25" customHeight="1" x14ac:dyDescent="0.25">
      <c r="J974567" s="30"/>
    </row>
    <row r="974568" spans="10:10" ht="14.25" customHeight="1" x14ac:dyDescent="0.25">
      <c r="J974568" s="30"/>
    </row>
    <row r="974569" spans="10:10" ht="14.25" customHeight="1" x14ac:dyDescent="0.25">
      <c r="J974569" s="30"/>
    </row>
    <row r="974570" spans="10:10" ht="14.25" customHeight="1" x14ac:dyDescent="0.25">
      <c r="J974570" s="30"/>
    </row>
    <row r="974571" spans="10:10" ht="14.25" customHeight="1" x14ac:dyDescent="0.25">
      <c r="J974571" s="30"/>
    </row>
    <row r="974572" spans="10:10" ht="14.25" customHeight="1" x14ac:dyDescent="0.25">
      <c r="J974572" s="30"/>
    </row>
    <row r="974573" spans="10:10" ht="14.25" customHeight="1" x14ac:dyDescent="0.25">
      <c r="J974573" s="30"/>
    </row>
    <row r="974574" spans="10:10" ht="14.25" customHeight="1" x14ac:dyDescent="0.25">
      <c r="J974574" s="30"/>
    </row>
    <row r="974575" spans="10:10" ht="14.25" customHeight="1" x14ac:dyDescent="0.25">
      <c r="J974575" s="30"/>
    </row>
    <row r="974576" spans="10:10" ht="14.25" customHeight="1" x14ac:dyDescent="0.25">
      <c r="J974576" s="30"/>
    </row>
    <row r="974577" spans="10:10" ht="14.25" customHeight="1" x14ac:dyDescent="0.25">
      <c r="J974577" s="30"/>
    </row>
    <row r="974578" spans="10:10" ht="14.25" customHeight="1" x14ac:dyDescent="0.25">
      <c r="J974578" s="30"/>
    </row>
    <row r="974579" spans="10:10" ht="14.25" customHeight="1" x14ac:dyDescent="0.25">
      <c r="J974579" s="30"/>
    </row>
    <row r="974580" spans="10:10" ht="14.25" customHeight="1" x14ac:dyDescent="0.25">
      <c r="J974580" s="30"/>
    </row>
    <row r="974581" spans="10:10" ht="14.25" customHeight="1" x14ac:dyDescent="0.25">
      <c r="J974581" s="30"/>
    </row>
    <row r="974582" spans="10:10" ht="14.25" customHeight="1" x14ac:dyDescent="0.25">
      <c r="J974582" s="30"/>
    </row>
    <row r="974583" spans="10:10" ht="14.25" customHeight="1" x14ac:dyDescent="0.25">
      <c r="J974583" s="30"/>
    </row>
    <row r="974584" spans="10:10" ht="14.25" customHeight="1" x14ac:dyDescent="0.25">
      <c r="J974584" s="30"/>
    </row>
    <row r="974585" spans="10:10" ht="14.25" customHeight="1" x14ac:dyDescent="0.25">
      <c r="J974585" s="30"/>
    </row>
    <row r="974586" spans="10:10" ht="14.25" customHeight="1" x14ac:dyDescent="0.25">
      <c r="J974586" s="30"/>
    </row>
    <row r="974587" spans="10:10" ht="14.25" customHeight="1" x14ac:dyDescent="0.25">
      <c r="J974587" s="30"/>
    </row>
    <row r="974588" spans="10:10" ht="14.25" customHeight="1" x14ac:dyDescent="0.25">
      <c r="J974588" s="30"/>
    </row>
    <row r="974589" spans="10:10" ht="14.25" customHeight="1" x14ac:dyDescent="0.25">
      <c r="J974589" s="30"/>
    </row>
    <row r="974590" spans="10:10" ht="14.25" customHeight="1" x14ac:dyDescent="0.25">
      <c r="J974590" s="30"/>
    </row>
    <row r="974591" spans="10:10" ht="14.25" customHeight="1" x14ac:dyDescent="0.25">
      <c r="J974591" s="30"/>
    </row>
    <row r="974592" spans="10:10" ht="14.25" customHeight="1" x14ac:dyDescent="0.25">
      <c r="J974592" s="30"/>
    </row>
    <row r="974593" spans="10:10" ht="14.25" customHeight="1" x14ac:dyDescent="0.25">
      <c r="J974593" s="30"/>
    </row>
    <row r="974594" spans="10:10" ht="14.25" customHeight="1" x14ac:dyDescent="0.25">
      <c r="J974594" s="30"/>
    </row>
    <row r="974595" spans="10:10" ht="14.25" customHeight="1" x14ac:dyDescent="0.25">
      <c r="J974595" s="30"/>
    </row>
    <row r="974596" spans="10:10" ht="14.25" customHeight="1" x14ac:dyDescent="0.25">
      <c r="J974596" s="30"/>
    </row>
    <row r="974597" spans="10:10" ht="14.25" customHeight="1" x14ac:dyDescent="0.25">
      <c r="J974597" s="30"/>
    </row>
    <row r="974598" spans="10:10" ht="14.25" customHeight="1" x14ac:dyDescent="0.25">
      <c r="J974598" s="30"/>
    </row>
    <row r="974599" spans="10:10" ht="14.25" customHeight="1" x14ac:dyDescent="0.25">
      <c r="J974599" s="30"/>
    </row>
    <row r="974600" spans="10:10" ht="14.25" customHeight="1" x14ac:dyDescent="0.25">
      <c r="J974600" s="30"/>
    </row>
    <row r="974601" spans="10:10" ht="14.25" customHeight="1" x14ac:dyDescent="0.25">
      <c r="J974601" s="30"/>
    </row>
    <row r="974602" spans="10:10" ht="14.25" customHeight="1" x14ac:dyDescent="0.25">
      <c r="J974602" s="30"/>
    </row>
    <row r="974603" spans="10:10" ht="14.25" customHeight="1" x14ac:dyDescent="0.25">
      <c r="J974603" s="30"/>
    </row>
    <row r="974604" spans="10:10" ht="14.25" customHeight="1" x14ac:dyDescent="0.25">
      <c r="J974604" s="30"/>
    </row>
    <row r="974605" spans="10:10" ht="14.25" customHeight="1" x14ac:dyDescent="0.25">
      <c r="J974605" s="30"/>
    </row>
    <row r="974606" spans="10:10" ht="14.25" customHeight="1" x14ac:dyDescent="0.25">
      <c r="J974606" s="30"/>
    </row>
    <row r="974607" spans="10:10" ht="14.25" customHeight="1" x14ac:dyDescent="0.25">
      <c r="J974607" s="30"/>
    </row>
    <row r="974608" spans="10:10" ht="14.25" customHeight="1" x14ac:dyDescent="0.25">
      <c r="J974608" s="30"/>
    </row>
    <row r="974609" spans="10:10" ht="14.25" customHeight="1" x14ac:dyDescent="0.25">
      <c r="J974609" s="30"/>
    </row>
    <row r="974610" spans="10:10" ht="14.25" customHeight="1" x14ac:dyDescent="0.25">
      <c r="J974610" s="30"/>
    </row>
    <row r="974611" spans="10:10" ht="14.25" customHeight="1" x14ac:dyDescent="0.25">
      <c r="J974611" s="30"/>
    </row>
    <row r="974612" spans="10:10" ht="14.25" customHeight="1" x14ac:dyDescent="0.25">
      <c r="J974612" s="30"/>
    </row>
    <row r="974613" spans="10:10" ht="14.25" customHeight="1" x14ac:dyDescent="0.25">
      <c r="J974613" s="30"/>
    </row>
    <row r="974614" spans="10:10" ht="14.25" customHeight="1" x14ac:dyDescent="0.25">
      <c r="J974614" s="30"/>
    </row>
    <row r="974615" spans="10:10" ht="14.25" customHeight="1" x14ac:dyDescent="0.25">
      <c r="J974615" s="30"/>
    </row>
    <row r="974616" spans="10:10" ht="14.25" customHeight="1" x14ac:dyDescent="0.25">
      <c r="J974616" s="30"/>
    </row>
    <row r="974617" spans="10:10" ht="14.25" customHeight="1" x14ac:dyDescent="0.25">
      <c r="J974617" s="30"/>
    </row>
    <row r="974618" spans="10:10" ht="14.25" customHeight="1" x14ac:dyDescent="0.25">
      <c r="J974618" s="30"/>
    </row>
    <row r="974619" spans="10:10" ht="14.25" customHeight="1" x14ac:dyDescent="0.25">
      <c r="J974619" s="30"/>
    </row>
    <row r="974620" spans="10:10" ht="14.25" customHeight="1" x14ac:dyDescent="0.25">
      <c r="J974620" s="30"/>
    </row>
    <row r="974621" spans="10:10" ht="14.25" customHeight="1" x14ac:dyDescent="0.25">
      <c r="J974621" s="30"/>
    </row>
    <row r="974622" spans="10:10" ht="14.25" customHeight="1" x14ac:dyDescent="0.25">
      <c r="J974622" s="30"/>
    </row>
    <row r="974623" spans="10:10" ht="14.25" customHeight="1" x14ac:dyDescent="0.25">
      <c r="J974623" s="30"/>
    </row>
    <row r="974624" spans="10:10" ht="14.25" customHeight="1" x14ac:dyDescent="0.25">
      <c r="J974624" s="30"/>
    </row>
    <row r="974625" spans="10:10" ht="14.25" customHeight="1" x14ac:dyDescent="0.25">
      <c r="J974625" s="30"/>
    </row>
    <row r="974626" spans="10:10" ht="14.25" customHeight="1" x14ac:dyDescent="0.25">
      <c r="J974626" s="30"/>
    </row>
    <row r="974627" spans="10:10" ht="14.25" customHeight="1" x14ac:dyDescent="0.25">
      <c r="J974627" s="30"/>
    </row>
    <row r="974628" spans="10:10" ht="14.25" customHeight="1" x14ac:dyDescent="0.25">
      <c r="J974628" s="30"/>
    </row>
    <row r="974629" spans="10:10" ht="14.25" customHeight="1" x14ac:dyDescent="0.25">
      <c r="J974629" s="30"/>
    </row>
    <row r="974630" spans="10:10" ht="14.25" customHeight="1" x14ac:dyDescent="0.25">
      <c r="J974630" s="30"/>
    </row>
    <row r="974631" spans="10:10" ht="14.25" customHeight="1" x14ac:dyDescent="0.25">
      <c r="J974631" s="30"/>
    </row>
    <row r="974632" spans="10:10" ht="14.25" customHeight="1" x14ac:dyDescent="0.25">
      <c r="J974632" s="30"/>
    </row>
    <row r="974633" spans="10:10" ht="14.25" customHeight="1" x14ac:dyDescent="0.25">
      <c r="J974633" s="30"/>
    </row>
    <row r="974634" spans="10:10" ht="14.25" customHeight="1" x14ac:dyDescent="0.25">
      <c r="J974634" s="30"/>
    </row>
    <row r="974635" spans="10:10" ht="14.25" customHeight="1" x14ac:dyDescent="0.25">
      <c r="J974635" s="30"/>
    </row>
    <row r="974636" spans="10:10" ht="14.25" customHeight="1" x14ac:dyDescent="0.25">
      <c r="J974636" s="30"/>
    </row>
    <row r="974637" spans="10:10" ht="14.25" customHeight="1" x14ac:dyDescent="0.25">
      <c r="J974637" s="30"/>
    </row>
    <row r="974638" spans="10:10" ht="14.25" customHeight="1" x14ac:dyDescent="0.25">
      <c r="J974638" s="30"/>
    </row>
    <row r="974639" spans="10:10" ht="14.25" customHeight="1" x14ac:dyDescent="0.25">
      <c r="J974639" s="30"/>
    </row>
    <row r="974640" spans="10:10" ht="14.25" customHeight="1" x14ac:dyDescent="0.25">
      <c r="J974640" s="30"/>
    </row>
    <row r="974641" spans="10:10" ht="14.25" customHeight="1" x14ac:dyDescent="0.25">
      <c r="J974641" s="30"/>
    </row>
    <row r="974642" spans="10:10" ht="14.25" customHeight="1" x14ac:dyDescent="0.25">
      <c r="J974642" s="30"/>
    </row>
    <row r="974643" spans="10:10" ht="14.25" customHeight="1" x14ac:dyDescent="0.25">
      <c r="J974643" s="30"/>
    </row>
    <row r="974644" spans="10:10" ht="14.25" customHeight="1" x14ac:dyDescent="0.25">
      <c r="J974644" s="30"/>
    </row>
    <row r="974645" spans="10:10" ht="14.25" customHeight="1" x14ac:dyDescent="0.25">
      <c r="J974645" s="30"/>
    </row>
    <row r="974646" spans="10:10" ht="14.25" customHeight="1" x14ac:dyDescent="0.25">
      <c r="J974646" s="30"/>
    </row>
    <row r="974647" spans="10:10" ht="14.25" customHeight="1" x14ac:dyDescent="0.25">
      <c r="J974647" s="30"/>
    </row>
    <row r="974648" spans="10:10" ht="14.25" customHeight="1" x14ac:dyDescent="0.25">
      <c r="J974648" s="30"/>
    </row>
    <row r="974649" spans="10:10" ht="14.25" customHeight="1" x14ac:dyDescent="0.25">
      <c r="J974649" s="30"/>
    </row>
    <row r="974650" spans="10:10" ht="14.25" customHeight="1" x14ac:dyDescent="0.25">
      <c r="J974650" s="30"/>
    </row>
    <row r="974651" spans="10:10" ht="14.25" customHeight="1" x14ac:dyDescent="0.25">
      <c r="J974651" s="30"/>
    </row>
    <row r="974652" spans="10:10" ht="14.25" customHeight="1" x14ac:dyDescent="0.25">
      <c r="J974652" s="30"/>
    </row>
    <row r="974653" spans="10:10" ht="14.25" customHeight="1" x14ac:dyDescent="0.25">
      <c r="J974653" s="30"/>
    </row>
    <row r="974654" spans="10:10" ht="14.25" customHeight="1" x14ac:dyDescent="0.25">
      <c r="J974654" s="30"/>
    </row>
    <row r="974655" spans="10:10" ht="14.25" customHeight="1" x14ac:dyDescent="0.25">
      <c r="J974655" s="30"/>
    </row>
    <row r="974656" spans="10:10" ht="14.25" customHeight="1" x14ac:dyDescent="0.25">
      <c r="J974656" s="30"/>
    </row>
    <row r="974657" spans="10:10" ht="14.25" customHeight="1" x14ac:dyDescent="0.25">
      <c r="J974657" s="30"/>
    </row>
    <row r="974658" spans="10:10" ht="14.25" customHeight="1" x14ac:dyDescent="0.25">
      <c r="J974658" s="30"/>
    </row>
    <row r="974659" spans="10:10" ht="14.25" customHeight="1" x14ac:dyDescent="0.25">
      <c r="J974659" s="30"/>
    </row>
    <row r="974660" spans="10:10" ht="14.25" customHeight="1" x14ac:dyDescent="0.25">
      <c r="J974660" s="30"/>
    </row>
    <row r="974661" spans="10:10" ht="14.25" customHeight="1" x14ac:dyDescent="0.25">
      <c r="J974661" s="30"/>
    </row>
    <row r="974662" spans="10:10" ht="14.25" customHeight="1" x14ac:dyDescent="0.25">
      <c r="J974662" s="30"/>
    </row>
    <row r="974663" spans="10:10" ht="14.25" customHeight="1" x14ac:dyDescent="0.25">
      <c r="J974663" s="30"/>
    </row>
    <row r="974664" spans="10:10" ht="14.25" customHeight="1" x14ac:dyDescent="0.25">
      <c r="J974664" s="30"/>
    </row>
    <row r="974665" spans="10:10" ht="14.25" customHeight="1" x14ac:dyDescent="0.25">
      <c r="J974665" s="30"/>
    </row>
    <row r="974666" spans="10:10" ht="14.25" customHeight="1" x14ac:dyDescent="0.25">
      <c r="J974666" s="30"/>
    </row>
    <row r="974667" spans="10:10" ht="14.25" customHeight="1" x14ac:dyDescent="0.25">
      <c r="J974667" s="30"/>
    </row>
    <row r="974668" spans="10:10" ht="14.25" customHeight="1" x14ac:dyDescent="0.25">
      <c r="J974668" s="30"/>
    </row>
    <row r="974669" spans="10:10" ht="14.25" customHeight="1" x14ac:dyDescent="0.25">
      <c r="J974669" s="30"/>
    </row>
    <row r="974670" spans="10:10" ht="14.25" customHeight="1" x14ac:dyDescent="0.25">
      <c r="J974670" s="30"/>
    </row>
    <row r="974671" spans="10:10" ht="14.25" customHeight="1" x14ac:dyDescent="0.25">
      <c r="J974671" s="30"/>
    </row>
    <row r="974672" spans="10:10" ht="14.25" customHeight="1" x14ac:dyDescent="0.25">
      <c r="J974672" s="30"/>
    </row>
    <row r="974673" spans="10:10" ht="14.25" customHeight="1" x14ac:dyDescent="0.25">
      <c r="J974673" s="30"/>
    </row>
    <row r="974674" spans="10:10" ht="14.25" customHeight="1" x14ac:dyDescent="0.25">
      <c r="J974674" s="30"/>
    </row>
    <row r="974675" spans="10:10" ht="14.25" customHeight="1" x14ac:dyDescent="0.25">
      <c r="J974675" s="30"/>
    </row>
    <row r="974676" spans="10:10" ht="14.25" customHeight="1" x14ac:dyDescent="0.25">
      <c r="J974676" s="30"/>
    </row>
    <row r="974677" spans="10:10" ht="14.25" customHeight="1" x14ac:dyDescent="0.25">
      <c r="J974677" s="30"/>
    </row>
    <row r="974678" spans="10:10" ht="14.25" customHeight="1" x14ac:dyDescent="0.25">
      <c r="J974678" s="30"/>
    </row>
    <row r="974679" spans="10:10" ht="14.25" customHeight="1" x14ac:dyDescent="0.25">
      <c r="J974679" s="30"/>
    </row>
    <row r="974680" spans="10:10" ht="14.25" customHeight="1" x14ac:dyDescent="0.25">
      <c r="J974680" s="30"/>
    </row>
    <row r="974681" spans="10:10" ht="14.25" customHeight="1" x14ac:dyDescent="0.25">
      <c r="J974681" s="30"/>
    </row>
    <row r="974682" spans="10:10" ht="14.25" customHeight="1" x14ac:dyDescent="0.25">
      <c r="J974682" s="30"/>
    </row>
    <row r="974683" spans="10:10" ht="14.25" customHeight="1" x14ac:dyDescent="0.25">
      <c r="J974683" s="30"/>
    </row>
    <row r="974684" spans="10:10" ht="14.25" customHeight="1" x14ac:dyDescent="0.25">
      <c r="J974684" s="30"/>
    </row>
    <row r="974685" spans="10:10" ht="14.25" customHeight="1" x14ac:dyDescent="0.25">
      <c r="J974685" s="30"/>
    </row>
    <row r="974686" spans="10:10" ht="14.25" customHeight="1" x14ac:dyDescent="0.25">
      <c r="J974686" s="30"/>
    </row>
    <row r="974687" spans="10:10" ht="14.25" customHeight="1" x14ac:dyDescent="0.25">
      <c r="J974687" s="30"/>
    </row>
    <row r="974688" spans="10:10" ht="14.25" customHeight="1" x14ac:dyDescent="0.25">
      <c r="J974688" s="30"/>
    </row>
    <row r="974689" spans="10:10" ht="14.25" customHeight="1" x14ac:dyDescent="0.25">
      <c r="J974689" s="30"/>
    </row>
    <row r="974690" spans="10:10" ht="14.25" customHeight="1" x14ac:dyDescent="0.25">
      <c r="J974690" s="30"/>
    </row>
    <row r="974691" spans="10:10" ht="14.25" customHeight="1" x14ac:dyDescent="0.25">
      <c r="J974691" s="30"/>
    </row>
    <row r="974692" spans="10:10" ht="14.25" customHeight="1" x14ac:dyDescent="0.25">
      <c r="J974692" s="30"/>
    </row>
    <row r="974693" spans="10:10" ht="14.25" customHeight="1" x14ac:dyDescent="0.25">
      <c r="J974693" s="30"/>
    </row>
    <row r="974694" spans="10:10" ht="14.25" customHeight="1" x14ac:dyDescent="0.25">
      <c r="J974694" s="30"/>
    </row>
    <row r="974695" spans="10:10" ht="14.25" customHeight="1" x14ac:dyDescent="0.25">
      <c r="J974695" s="30"/>
    </row>
    <row r="974696" spans="10:10" ht="14.25" customHeight="1" x14ac:dyDescent="0.25">
      <c r="J974696" s="30"/>
    </row>
    <row r="974697" spans="10:10" ht="14.25" customHeight="1" x14ac:dyDescent="0.25">
      <c r="J974697" s="30"/>
    </row>
    <row r="974698" spans="10:10" ht="14.25" customHeight="1" x14ac:dyDescent="0.25">
      <c r="J974698" s="30"/>
    </row>
    <row r="974699" spans="10:10" ht="14.25" customHeight="1" x14ac:dyDescent="0.25">
      <c r="J974699" s="30"/>
    </row>
    <row r="974700" spans="10:10" ht="14.25" customHeight="1" x14ac:dyDescent="0.25">
      <c r="J974700" s="30"/>
    </row>
    <row r="974701" spans="10:10" ht="14.25" customHeight="1" x14ac:dyDescent="0.25">
      <c r="J974701" s="30"/>
    </row>
    <row r="974702" spans="10:10" ht="14.25" customHeight="1" x14ac:dyDescent="0.25">
      <c r="J974702" s="30"/>
    </row>
    <row r="974703" spans="10:10" ht="14.25" customHeight="1" x14ac:dyDescent="0.25">
      <c r="J974703" s="30"/>
    </row>
    <row r="974704" spans="10:10" ht="14.25" customHeight="1" x14ac:dyDescent="0.25">
      <c r="J974704" s="30"/>
    </row>
    <row r="974705" spans="10:10" ht="14.25" customHeight="1" x14ac:dyDescent="0.25">
      <c r="J974705" s="30"/>
    </row>
    <row r="974706" spans="10:10" ht="14.25" customHeight="1" x14ac:dyDescent="0.25">
      <c r="J974706" s="30"/>
    </row>
    <row r="974707" spans="10:10" ht="14.25" customHeight="1" x14ac:dyDescent="0.25">
      <c r="J974707" s="30"/>
    </row>
    <row r="974708" spans="10:10" ht="14.25" customHeight="1" x14ac:dyDescent="0.25">
      <c r="J974708" s="30"/>
    </row>
    <row r="974709" spans="10:10" ht="14.25" customHeight="1" x14ac:dyDescent="0.25">
      <c r="J974709" s="30"/>
    </row>
    <row r="974710" spans="10:10" ht="14.25" customHeight="1" x14ac:dyDescent="0.25">
      <c r="J974710" s="30"/>
    </row>
    <row r="974711" spans="10:10" ht="14.25" customHeight="1" x14ac:dyDescent="0.25">
      <c r="J974711" s="30"/>
    </row>
    <row r="974712" spans="10:10" ht="14.25" customHeight="1" x14ac:dyDescent="0.25">
      <c r="J974712" s="30"/>
    </row>
    <row r="974713" spans="10:10" ht="14.25" customHeight="1" x14ac:dyDescent="0.25">
      <c r="J974713" s="30"/>
    </row>
    <row r="974714" spans="10:10" ht="14.25" customHeight="1" x14ac:dyDescent="0.25">
      <c r="J974714" s="30"/>
    </row>
    <row r="974715" spans="10:10" ht="14.25" customHeight="1" x14ac:dyDescent="0.25">
      <c r="J974715" s="30"/>
    </row>
    <row r="974716" spans="10:10" ht="14.25" customHeight="1" x14ac:dyDescent="0.25">
      <c r="J974716" s="30"/>
    </row>
    <row r="974717" spans="10:10" ht="14.25" customHeight="1" x14ac:dyDescent="0.25">
      <c r="J974717" s="30"/>
    </row>
    <row r="974718" spans="10:10" ht="14.25" customHeight="1" x14ac:dyDescent="0.25">
      <c r="J974718" s="30"/>
    </row>
    <row r="974719" spans="10:10" ht="14.25" customHeight="1" x14ac:dyDescent="0.25">
      <c r="J974719" s="30"/>
    </row>
    <row r="974720" spans="10:10" ht="14.25" customHeight="1" x14ac:dyDescent="0.25">
      <c r="J974720" s="30"/>
    </row>
    <row r="974721" spans="10:10" ht="14.25" customHeight="1" x14ac:dyDescent="0.25">
      <c r="J974721" s="30"/>
    </row>
    <row r="974722" spans="10:10" ht="14.25" customHeight="1" x14ac:dyDescent="0.25">
      <c r="J974722" s="30"/>
    </row>
    <row r="974723" spans="10:10" ht="14.25" customHeight="1" x14ac:dyDescent="0.25">
      <c r="J974723" s="30"/>
    </row>
    <row r="974724" spans="10:10" ht="14.25" customHeight="1" x14ac:dyDescent="0.25">
      <c r="J974724" s="30"/>
    </row>
    <row r="974725" spans="10:10" ht="14.25" customHeight="1" x14ac:dyDescent="0.25">
      <c r="J974725" s="30"/>
    </row>
    <row r="974726" spans="10:10" ht="14.25" customHeight="1" x14ac:dyDescent="0.25">
      <c r="J974726" s="30"/>
    </row>
    <row r="974727" spans="10:10" ht="14.25" customHeight="1" x14ac:dyDescent="0.25">
      <c r="J974727" s="30"/>
    </row>
    <row r="974728" spans="10:10" ht="14.25" customHeight="1" x14ac:dyDescent="0.25">
      <c r="J974728" s="30"/>
    </row>
    <row r="974729" spans="10:10" ht="14.25" customHeight="1" x14ac:dyDescent="0.25">
      <c r="J974729" s="30"/>
    </row>
    <row r="974730" spans="10:10" ht="14.25" customHeight="1" x14ac:dyDescent="0.25">
      <c r="J974730" s="30"/>
    </row>
    <row r="974731" spans="10:10" ht="14.25" customHeight="1" x14ac:dyDescent="0.25">
      <c r="J974731" s="30"/>
    </row>
    <row r="974732" spans="10:10" ht="14.25" customHeight="1" x14ac:dyDescent="0.25">
      <c r="J974732" s="30"/>
    </row>
    <row r="974733" spans="10:10" ht="14.25" customHeight="1" x14ac:dyDescent="0.25">
      <c r="J974733" s="30"/>
    </row>
    <row r="974734" spans="10:10" ht="14.25" customHeight="1" x14ac:dyDescent="0.25">
      <c r="J974734" s="30"/>
    </row>
    <row r="974735" spans="10:10" ht="14.25" customHeight="1" x14ac:dyDescent="0.25">
      <c r="J974735" s="30"/>
    </row>
    <row r="974736" spans="10:10" ht="14.25" customHeight="1" x14ac:dyDescent="0.25">
      <c r="J974736" s="30"/>
    </row>
    <row r="974737" spans="10:10" ht="14.25" customHeight="1" x14ac:dyDescent="0.25">
      <c r="J974737" s="30"/>
    </row>
    <row r="974738" spans="10:10" ht="14.25" customHeight="1" x14ac:dyDescent="0.25">
      <c r="J974738" s="30"/>
    </row>
    <row r="974739" spans="10:10" ht="14.25" customHeight="1" x14ac:dyDescent="0.25">
      <c r="J974739" s="30"/>
    </row>
    <row r="974740" spans="10:10" ht="14.25" customHeight="1" x14ac:dyDescent="0.25">
      <c r="J974740" s="30"/>
    </row>
    <row r="974741" spans="10:10" ht="14.25" customHeight="1" x14ac:dyDescent="0.25">
      <c r="J974741" s="30"/>
    </row>
    <row r="974742" spans="10:10" ht="14.25" customHeight="1" x14ac:dyDescent="0.25">
      <c r="J974742" s="30"/>
    </row>
    <row r="974743" spans="10:10" ht="14.25" customHeight="1" x14ac:dyDescent="0.25">
      <c r="J974743" s="30"/>
    </row>
    <row r="974744" spans="10:10" ht="14.25" customHeight="1" x14ac:dyDescent="0.25">
      <c r="J974744" s="30"/>
    </row>
    <row r="974745" spans="10:10" ht="14.25" customHeight="1" x14ac:dyDescent="0.25">
      <c r="J974745" s="30"/>
    </row>
    <row r="974746" spans="10:10" ht="14.25" customHeight="1" x14ac:dyDescent="0.25">
      <c r="J974746" s="30"/>
    </row>
    <row r="974747" spans="10:10" ht="14.25" customHeight="1" x14ac:dyDescent="0.25">
      <c r="J974747" s="30"/>
    </row>
    <row r="974748" spans="10:10" ht="14.25" customHeight="1" x14ac:dyDescent="0.25">
      <c r="J974748" s="30"/>
    </row>
    <row r="974749" spans="10:10" ht="14.25" customHeight="1" x14ac:dyDescent="0.25">
      <c r="J974749" s="30"/>
    </row>
    <row r="974750" spans="10:10" ht="14.25" customHeight="1" x14ac:dyDescent="0.25">
      <c r="J974750" s="30"/>
    </row>
    <row r="974751" spans="10:10" ht="14.25" customHeight="1" x14ac:dyDescent="0.25">
      <c r="J974751" s="30"/>
    </row>
    <row r="974752" spans="10:10" ht="14.25" customHeight="1" x14ac:dyDescent="0.25">
      <c r="J974752" s="30"/>
    </row>
    <row r="974753" spans="10:10" ht="14.25" customHeight="1" x14ac:dyDescent="0.25">
      <c r="J974753" s="30"/>
    </row>
    <row r="974754" spans="10:10" ht="14.25" customHeight="1" x14ac:dyDescent="0.25">
      <c r="J974754" s="30"/>
    </row>
    <row r="974755" spans="10:10" ht="14.25" customHeight="1" x14ac:dyDescent="0.25">
      <c r="J974755" s="30"/>
    </row>
    <row r="974756" spans="10:10" ht="14.25" customHeight="1" x14ac:dyDescent="0.25">
      <c r="J974756" s="30"/>
    </row>
    <row r="974757" spans="10:10" ht="14.25" customHeight="1" x14ac:dyDescent="0.25">
      <c r="J974757" s="30"/>
    </row>
    <row r="974758" spans="10:10" ht="14.25" customHeight="1" x14ac:dyDescent="0.25">
      <c r="J974758" s="30"/>
    </row>
    <row r="974759" spans="10:10" ht="14.25" customHeight="1" x14ac:dyDescent="0.25">
      <c r="J974759" s="30"/>
    </row>
    <row r="974760" spans="10:10" ht="14.25" customHeight="1" x14ac:dyDescent="0.25">
      <c r="J974760" s="30"/>
    </row>
    <row r="974761" spans="10:10" ht="14.25" customHeight="1" x14ac:dyDescent="0.25">
      <c r="J974761" s="30"/>
    </row>
    <row r="974762" spans="10:10" ht="14.25" customHeight="1" x14ac:dyDescent="0.25">
      <c r="J974762" s="30"/>
    </row>
    <row r="974763" spans="10:10" ht="14.25" customHeight="1" x14ac:dyDescent="0.25">
      <c r="J974763" s="30"/>
    </row>
    <row r="974764" spans="10:10" ht="14.25" customHeight="1" x14ac:dyDescent="0.25">
      <c r="J974764" s="30"/>
    </row>
    <row r="974765" spans="10:10" ht="14.25" customHeight="1" x14ac:dyDescent="0.25">
      <c r="J974765" s="30"/>
    </row>
    <row r="974766" spans="10:10" ht="14.25" customHeight="1" x14ac:dyDescent="0.25">
      <c r="J974766" s="30"/>
    </row>
    <row r="974767" spans="10:10" ht="14.25" customHeight="1" x14ac:dyDescent="0.25">
      <c r="J974767" s="30"/>
    </row>
    <row r="974768" spans="10:10" ht="14.25" customHeight="1" x14ac:dyDescent="0.25">
      <c r="J974768" s="30"/>
    </row>
    <row r="974769" spans="10:10" ht="14.25" customHeight="1" x14ac:dyDescent="0.25">
      <c r="J974769" s="30"/>
    </row>
    <row r="974770" spans="10:10" ht="14.25" customHeight="1" x14ac:dyDescent="0.25">
      <c r="J974770" s="30"/>
    </row>
    <row r="974771" spans="10:10" ht="14.25" customHeight="1" x14ac:dyDescent="0.25">
      <c r="J974771" s="30"/>
    </row>
    <row r="974772" spans="10:10" ht="14.25" customHeight="1" x14ac:dyDescent="0.25">
      <c r="J974772" s="30"/>
    </row>
    <row r="974773" spans="10:10" ht="14.25" customHeight="1" x14ac:dyDescent="0.25">
      <c r="J974773" s="30"/>
    </row>
    <row r="974774" spans="10:10" ht="14.25" customHeight="1" x14ac:dyDescent="0.25">
      <c r="J974774" s="30"/>
    </row>
    <row r="974775" spans="10:10" ht="14.25" customHeight="1" x14ac:dyDescent="0.25">
      <c r="J974775" s="30"/>
    </row>
    <row r="974776" spans="10:10" ht="14.25" customHeight="1" x14ac:dyDescent="0.25">
      <c r="J974776" s="30"/>
    </row>
    <row r="974777" spans="10:10" ht="14.25" customHeight="1" x14ac:dyDescent="0.25">
      <c r="J974777" s="30"/>
    </row>
    <row r="974778" spans="10:10" ht="14.25" customHeight="1" x14ac:dyDescent="0.25">
      <c r="J974778" s="30"/>
    </row>
    <row r="974779" spans="10:10" ht="14.25" customHeight="1" x14ac:dyDescent="0.25">
      <c r="J974779" s="30"/>
    </row>
    <row r="974780" spans="10:10" ht="14.25" customHeight="1" x14ac:dyDescent="0.25">
      <c r="J974780" s="30"/>
    </row>
    <row r="974781" spans="10:10" ht="14.25" customHeight="1" x14ac:dyDescent="0.25">
      <c r="J974781" s="30"/>
    </row>
    <row r="974782" spans="10:10" ht="14.25" customHeight="1" x14ac:dyDescent="0.25">
      <c r="J974782" s="30"/>
    </row>
    <row r="974783" spans="10:10" ht="14.25" customHeight="1" x14ac:dyDescent="0.25">
      <c r="J974783" s="30"/>
    </row>
    <row r="974784" spans="10:10" ht="14.25" customHeight="1" x14ac:dyDescent="0.25">
      <c r="J974784" s="30"/>
    </row>
    <row r="974785" spans="10:10" ht="14.25" customHeight="1" x14ac:dyDescent="0.25">
      <c r="J974785" s="30"/>
    </row>
    <row r="974786" spans="10:10" ht="14.25" customHeight="1" x14ac:dyDescent="0.25">
      <c r="J974786" s="30"/>
    </row>
    <row r="974787" spans="10:10" ht="14.25" customHeight="1" x14ac:dyDescent="0.25">
      <c r="J974787" s="30"/>
    </row>
    <row r="974788" spans="10:10" ht="14.25" customHeight="1" x14ac:dyDescent="0.25">
      <c r="J974788" s="30"/>
    </row>
    <row r="974789" spans="10:10" ht="14.25" customHeight="1" x14ac:dyDescent="0.25">
      <c r="J974789" s="30"/>
    </row>
    <row r="974790" spans="10:10" ht="14.25" customHeight="1" x14ac:dyDescent="0.25">
      <c r="J974790" s="30"/>
    </row>
    <row r="974791" spans="10:10" ht="14.25" customHeight="1" x14ac:dyDescent="0.25">
      <c r="J974791" s="30"/>
    </row>
    <row r="974792" spans="10:10" ht="14.25" customHeight="1" x14ac:dyDescent="0.25">
      <c r="J974792" s="30"/>
    </row>
    <row r="974793" spans="10:10" ht="14.25" customHeight="1" x14ac:dyDescent="0.25">
      <c r="J974793" s="30"/>
    </row>
    <row r="974794" spans="10:10" ht="14.25" customHeight="1" x14ac:dyDescent="0.25">
      <c r="J974794" s="30"/>
    </row>
    <row r="974795" spans="10:10" ht="14.25" customHeight="1" x14ac:dyDescent="0.25">
      <c r="J974795" s="30"/>
    </row>
    <row r="974796" spans="10:10" ht="14.25" customHeight="1" x14ac:dyDescent="0.25">
      <c r="J974796" s="30"/>
    </row>
    <row r="974797" spans="10:10" ht="14.25" customHeight="1" x14ac:dyDescent="0.25">
      <c r="J974797" s="30"/>
    </row>
    <row r="974798" spans="10:10" ht="14.25" customHeight="1" x14ac:dyDescent="0.25">
      <c r="J974798" s="30"/>
    </row>
    <row r="974799" spans="10:10" ht="14.25" customHeight="1" x14ac:dyDescent="0.25">
      <c r="J974799" s="30"/>
    </row>
    <row r="974800" spans="10:10" ht="14.25" customHeight="1" x14ac:dyDescent="0.25">
      <c r="J974800" s="30"/>
    </row>
    <row r="974801" spans="10:10" ht="14.25" customHeight="1" x14ac:dyDescent="0.25">
      <c r="J974801" s="30"/>
    </row>
    <row r="974802" spans="10:10" ht="14.25" customHeight="1" x14ac:dyDescent="0.25">
      <c r="J974802" s="30"/>
    </row>
    <row r="974803" spans="10:10" ht="14.25" customHeight="1" x14ac:dyDescent="0.25">
      <c r="J974803" s="30"/>
    </row>
    <row r="974804" spans="10:10" ht="14.25" customHeight="1" x14ac:dyDescent="0.25">
      <c r="J974804" s="30"/>
    </row>
    <row r="974805" spans="10:10" ht="14.25" customHeight="1" x14ac:dyDescent="0.25">
      <c r="J974805" s="30"/>
    </row>
    <row r="974806" spans="10:10" ht="14.25" customHeight="1" x14ac:dyDescent="0.25">
      <c r="J974806" s="30"/>
    </row>
    <row r="974807" spans="10:10" ht="14.25" customHeight="1" x14ac:dyDescent="0.25">
      <c r="J974807" s="30"/>
    </row>
    <row r="974808" spans="10:10" ht="14.25" customHeight="1" x14ac:dyDescent="0.25">
      <c r="J974808" s="30"/>
    </row>
    <row r="974809" spans="10:10" ht="14.25" customHeight="1" x14ac:dyDescent="0.25">
      <c r="J974809" s="30"/>
    </row>
    <row r="974810" spans="10:10" ht="14.25" customHeight="1" x14ac:dyDescent="0.25">
      <c r="J974810" s="30"/>
    </row>
    <row r="974811" spans="10:10" ht="14.25" customHeight="1" x14ac:dyDescent="0.25">
      <c r="J974811" s="30"/>
    </row>
    <row r="974812" spans="10:10" ht="14.25" customHeight="1" x14ac:dyDescent="0.25">
      <c r="J974812" s="30"/>
    </row>
    <row r="974813" spans="10:10" ht="14.25" customHeight="1" x14ac:dyDescent="0.25">
      <c r="J974813" s="30"/>
    </row>
    <row r="974814" spans="10:10" ht="14.25" customHeight="1" x14ac:dyDescent="0.25">
      <c r="J974814" s="30"/>
    </row>
    <row r="974815" spans="10:10" ht="14.25" customHeight="1" x14ac:dyDescent="0.25">
      <c r="J974815" s="30"/>
    </row>
    <row r="974816" spans="10:10" ht="14.25" customHeight="1" x14ac:dyDescent="0.25">
      <c r="J974816" s="30"/>
    </row>
    <row r="974817" spans="10:10" ht="14.25" customHeight="1" x14ac:dyDescent="0.25">
      <c r="J974817" s="30"/>
    </row>
    <row r="974818" spans="10:10" ht="14.25" customHeight="1" x14ac:dyDescent="0.25">
      <c r="J974818" s="30"/>
    </row>
    <row r="974819" spans="10:10" ht="14.25" customHeight="1" x14ac:dyDescent="0.25">
      <c r="J974819" s="30"/>
    </row>
    <row r="974820" spans="10:10" ht="14.25" customHeight="1" x14ac:dyDescent="0.25">
      <c r="J974820" s="30"/>
    </row>
    <row r="974821" spans="10:10" ht="14.25" customHeight="1" x14ac:dyDescent="0.25">
      <c r="J974821" s="30"/>
    </row>
    <row r="974822" spans="10:10" ht="14.25" customHeight="1" x14ac:dyDescent="0.25">
      <c r="J974822" s="30"/>
    </row>
    <row r="974823" spans="10:10" ht="14.25" customHeight="1" x14ac:dyDescent="0.25">
      <c r="J974823" s="30"/>
    </row>
    <row r="974824" spans="10:10" ht="14.25" customHeight="1" x14ac:dyDescent="0.25">
      <c r="J974824" s="30"/>
    </row>
    <row r="974825" spans="10:10" ht="14.25" customHeight="1" x14ac:dyDescent="0.25">
      <c r="J974825" s="30"/>
    </row>
    <row r="974826" spans="10:10" ht="14.25" customHeight="1" x14ac:dyDescent="0.25">
      <c r="J974826" s="30"/>
    </row>
    <row r="974827" spans="10:10" ht="14.25" customHeight="1" x14ac:dyDescent="0.25">
      <c r="J974827" s="30"/>
    </row>
    <row r="974828" spans="10:10" ht="14.25" customHeight="1" x14ac:dyDescent="0.25">
      <c r="J974828" s="30"/>
    </row>
    <row r="974829" spans="10:10" ht="14.25" customHeight="1" x14ac:dyDescent="0.25">
      <c r="J974829" s="30"/>
    </row>
    <row r="974830" spans="10:10" ht="14.25" customHeight="1" x14ac:dyDescent="0.25">
      <c r="J974830" s="30"/>
    </row>
    <row r="974831" spans="10:10" ht="14.25" customHeight="1" x14ac:dyDescent="0.25">
      <c r="J974831" s="30"/>
    </row>
    <row r="974832" spans="10:10" ht="14.25" customHeight="1" x14ac:dyDescent="0.25">
      <c r="J974832" s="30"/>
    </row>
    <row r="974833" spans="10:10" ht="14.25" customHeight="1" x14ac:dyDescent="0.25">
      <c r="J974833" s="30"/>
    </row>
    <row r="974834" spans="10:10" ht="14.25" customHeight="1" x14ac:dyDescent="0.25">
      <c r="J974834" s="30"/>
    </row>
    <row r="974835" spans="10:10" ht="14.25" customHeight="1" x14ac:dyDescent="0.25">
      <c r="J974835" s="30"/>
    </row>
    <row r="974836" spans="10:10" ht="14.25" customHeight="1" x14ac:dyDescent="0.25">
      <c r="J974836" s="30"/>
    </row>
    <row r="974837" spans="10:10" ht="14.25" customHeight="1" x14ac:dyDescent="0.25">
      <c r="J974837" s="30"/>
    </row>
    <row r="974838" spans="10:10" ht="14.25" customHeight="1" x14ac:dyDescent="0.25">
      <c r="J974838" s="30"/>
    </row>
    <row r="974839" spans="10:10" ht="14.25" customHeight="1" x14ac:dyDescent="0.25">
      <c r="J974839" s="30"/>
    </row>
    <row r="974840" spans="10:10" ht="14.25" customHeight="1" x14ac:dyDescent="0.25">
      <c r="J974840" s="30"/>
    </row>
    <row r="974841" spans="10:10" ht="14.25" customHeight="1" x14ac:dyDescent="0.25">
      <c r="J974841" s="30"/>
    </row>
    <row r="974842" spans="10:10" ht="14.25" customHeight="1" x14ac:dyDescent="0.25">
      <c r="J974842" s="30"/>
    </row>
    <row r="974843" spans="10:10" ht="14.25" customHeight="1" x14ac:dyDescent="0.25">
      <c r="J974843" s="30"/>
    </row>
    <row r="974844" spans="10:10" ht="14.25" customHeight="1" x14ac:dyDescent="0.25">
      <c r="J974844" s="30"/>
    </row>
    <row r="974845" spans="10:10" ht="14.25" customHeight="1" x14ac:dyDescent="0.25">
      <c r="J974845" s="30"/>
    </row>
    <row r="974846" spans="10:10" ht="14.25" customHeight="1" x14ac:dyDescent="0.25">
      <c r="J974846" s="30"/>
    </row>
    <row r="974847" spans="10:10" ht="14.25" customHeight="1" x14ac:dyDescent="0.25">
      <c r="J974847" s="30"/>
    </row>
    <row r="974848" spans="10:10" ht="14.25" customHeight="1" x14ac:dyDescent="0.25">
      <c r="J974848" s="30"/>
    </row>
    <row r="974849" spans="10:10" ht="14.25" customHeight="1" x14ac:dyDescent="0.25">
      <c r="J974849" s="30"/>
    </row>
    <row r="974850" spans="10:10" ht="14.25" customHeight="1" x14ac:dyDescent="0.25">
      <c r="J974850" s="30"/>
    </row>
    <row r="974851" spans="10:10" ht="14.25" customHeight="1" x14ac:dyDescent="0.25">
      <c r="J974851" s="30"/>
    </row>
    <row r="974852" spans="10:10" ht="14.25" customHeight="1" x14ac:dyDescent="0.25">
      <c r="J974852" s="30"/>
    </row>
    <row r="974853" spans="10:10" ht="14.25" customHeight="1" x14ac:dyDescent="0.25">
      <c r="J974853" s="30"/>
    </row>
    <row r="974854" spans="10:10" ht="14.25" customHeight="1" x14ac:dyDescent="0.25">
      <c r="J974854" s="30"/>
    </row>
    <row r="974855" spans="10:10" ht="14.25" customHeight="1" x14ac:dyDescent="0.25">
      <c r="J974855" s="30"/>
    </row>
    <row r="974856" spans="10:10" ht="14.25" customHeight="1" x14ac:dyDescent="0.25">
      <c r="J974856" s="30"/>
    </row>
    <row r="974857" spans="10:10" ht="14.25" customHeight="1" x14ac:dyDescent="0.25">
      <c r="J974857" s="30"/>
    </row>
    <row r="974858" spans="10:10" ht="14.25" customHeight="1" x14ac:dyDescent="0.25">
      <c r="J974858" s="30"/>
    </row>
    <row r="974859" spans="10:10" ht="14.25" customHeight="1" x14ac:dyDescent="0.25">
      <c r="J974859" s="30"/>
    </row>
    <row r="974860" spans="10:10" ht="14.25" customHeight="1" x14ac:dyDescent="0.25">
      <c r="J974860" s="30"/>
    </row>
    <row r="974861" spans="10:10" ht="14.25" customHeight="1" x14ac:dyDescent="0.25">
      <c r="J974861" s="30"/>
    </row>
    <row r="974862" spans="10:10" ht="14.25" customHeight="1" x14ac:dyDescent="0.25">
      <c r="J974862" s="30"/>
    </row>
    <row r="974863" spans="10:10" ht="14.25" customHeight="1" x14ac:dyDescent="0.25">
      <c r="J974863" s="30"/>
    </row>
    <row r="974864" spans="10:10" ht="14.25" customHeight="1" x14ac:dyDescent="0.25">
      <c r="J974864" s="30"/>
    </row>
    <row r="974865" spans="10:10" ht="14.25" customHeight="1" x14ac:dyDescent="0.25">
      <c r="J974865" s="30"/>
    </row>
    <row r="974866" spans="10:10" ht="14.25" customHeight="1" x14ac:dyDescent="0.25">
      <c r="J974866" s="30"/>
    </row>
    <row r="974867" spans="10:10" ht="14.25" customHeight="1" x14ac:dyDescent="0.25">
      <c r="J974867" s="30"/>
    </row>
    <row r="974868" spans="10:10" ht="14.25" customHeight="1" x14ac:dyDescent="0.25">
      <c r="J974868" s="30"/>
    </row>
    <row r="974869" spans="10:10" ht="14.25" customHeight="1" x14ac:dyDescent="0.25">
      <c r="J974869" s="30"/>
    </row>
    <row r="974870" spans="10:10" ht="14.25" customHeight="1" x14ac:dyDescent="0.25">
      <c r="J974870" s="30"/>
    </row>
    <row r="974871" spans="10:10" ht="14.25" customHeight="1" x14ac:dyDescent="0.25">
      <c r="J974871" s="30"/>
    </row>
    <row r="974872" spans="10:10" ht="14.25" customHeight="1" x14ac:dyDescent="0.25">
      <c r="J974872" s="30"/>
    </row>
    <row r="974873" spans="10:10" ht="14.25" customHeight="1" x14ac:dyDescent="0.25">
      <c r="J974873" s="30"/>
    </row>
    <row r="974874" spans="10:10" ht="14.25" customHeight="1" x14ac:dyDescent="0.25">
      <c r="J974874" s="30"/>
    </row>
    <row r="974875" spans="10:10" ht="14.25" customHeight="1" x14ac:dyDescent="0.25">
      <c r="J974875" s="30"/>
    </row>
    <row r="974876" spans="10:10" ht="14.25" customHeight="1" x14ac:dyDescent="0.25">
      <c r="J974876" s="30"/>
    </row>
    <row r="974877" spans="10:10" ht="14.25" customHeight="1" x14ac:dyDescent="0.25">
      <c r="J974877" s="30"/>
    </row>
    <row r="974878" spans="10:10" ht="14.25" customHeight="1" x14ac:dyDescent="0.25">
      <c r="J974878" s="30"/>
    </row>
    <row r="974879" spans="10:10" ht="14.25" customHeight="1" x14ac:dyDescent="0.25">
      <c r="J974879" s="30"/>
    </row>
    <row r="974880" spans="10:10" ht="14.25" customHeight="1" x14ac:dyDescent="0.25">
      <c r="J974880" s="30"/>
    </row>
    <row r="974881" spans="10:10" ht="14.25" customHeight="1" x14ac:dyDescent="0.25">
      <c r="J974881" s="30"/>
    </row>
    <row r="974882" spans="10:10" ht="14.25" customHeight="1" x14ac:dyDescent="0.25">
      <c r="J974882" s="30"/>
    </row>
    <row r="974883" spans="10:10" ht="14.25" customHeight="1" x14ac:dyDescent="0.25">
      <c r="J974883" s="30"/>
    </row>
    <row r="974884" spans="10:10" ht="14.25" customHeight="1" x14ac:dyDescent="0.25">
      <c r="J974884" s="30"/>
    </row>
    <row r="974885" spans="10:10" ht="14.25" customHeight="1" x14ac:dyDescent="0.25">
      <c r="J974885" s="30"/>
    </row>
    <row r="974886" spans="10:10" ht="14.25" customHeight="1" x14ac:dyDescent="0.25">
      <c r="J974886" s="30"/>
    </row>
    <row r="974887" spans="10:10" ht="14.25" customHeight="1" x14ac:dyDescent="0.25">
      <c r="J974887" s="30"/>
    </row>
    <row r="974888" spans="10:10" ht="14.25" customHeight="1" x14ac:dyDescent="0.25">
      <c r="J974888" s="30"/>
    </row>
    <row r="974889" spans="10:10" ht="14.25" customHeight="1" x14ac:dyDescent="0.25">
      <c r="J974889" s="30"/>
    </row>
    <row r="974890" spans="10:10" ht="14.25" customHeight="1" x14ac:dyDescent="0.25">
      <c r="J974890" s="30"/>
    </row>
    <row r="974891" spans="10:10" ht="14.25" customHeight="1" x14ac:dyDescent="0.25">
      <c r="J974891" s="30"/>
    </row>
    <row r="974892" spans="10:10" ht="14.25" customHeight="1" x14ac:dyDescent="0.25">
      <c r="J974892" s="30"/>
    </row>
    <row r="974893" spans="10:10" ht="14.25" customHeight="1" x14ac:dyDescent="0.25">
      <c r="J974893" s="30"/>
    </row>
    <row r="974894" spans="10:10" ht="14.25" customHeight="1" x14ac:dyDescent="0.25">
      <c r="J974894" s="30"/>
    </row>
    <row r="974895" spans="10:10" ht="14.25" customHeight="1" x14ac:dyDescent="0.25">
      <c r="J974895" s="30"/>
    </row>
    <row r="974896" spans="10:10" ht="14.25" customHeight="1" x14ac:dyDescent="0.25">
      <c r="J974896" s="30"/>
    </row>
    <row r="974897" spans="10:10" ht="14.25" customHeight="1" x14ac:dyDescent="0.25">
      <c r="J974897" s="30"/>
    </row>
    <row r="974898" spans="10:10" ht="14.25" customHeight="1" x14ac:dyDescent="0.25">
      <c r="J974898" s="30"/>
    </row>
    <row r="974899" spans="10:10" ht="14.25" customHeight="1" x14ac:dyDescent="0.25">
      <c r="J974899" s="30"/>
    </row>
    <row r="974900" spans="10:10" ht="14.25" customHeight="1" x14ac:dyDescent="0.25">
      <c r="J974900" s="30"/>
    </row>
    <row r="974901" spans="10:10" ht="14.25" customHeight="1" x14ac:dyDescent="0.25">
      <c r="J974901" s="30"/>
    </row>
    <row r="974902" spans="10:10" ht="14.25" customHeight="1" x14ac:dyDescent="0.25">
      <c r="J974902" s="30"/>
    </row>
    <row r="974903" spans="10:10" ht="14.25" customHeight="1" x14ac:dyDescent="0.25">
      <c r="J974903" s="30"/>
    </row>
    <row r="974904" spans="10:10" ht="14.25" customHeight="1" x14ac:dyDescent="0.25">
      <c r="J974904" s="30"/>
    </row>
    <row r="974905" spans="10:10" ht="14.25" customHeight="1" x14ac:dyDescent="0.25">
      <c r="J974905" s="30"/>
    </row>
    <row r="974906" spans="10:10" ht="14.25" customHeight="1" x14ac:dyDescent="0.25">
      <c r="J974906" s="30"/>
    </row>
    <row r="974907" spans="10:10" ht="14.25" customHeight="1" x14ac:dyDescent="0.25">
      <c r="J974907" s="30"/>
    </row>
    <row r="974908" spans="10:10" ht="14.25" customHeight="1" x14ac:dyDescent="0.25">
      <c r="J974908" s="30"/>
    </row>
    <row r="974909" spans="10:10" ht="14.25" customHeight="1" x14ac:dyDescent="0.25">
      <c r="J974909" s="30"/>
    </row>
    <row r="974910" spans="10:10" ht="14.25" customHeight="1" x14ac:dyDescent="0.25">
      <c r="J974910" s="30"/>
    </row>
    <row r="974911" spans="10:10" ht="14.25" customHeight="1" x14ac:dyDescent="0.25">
      <c r="J974911" s="30"/>
    </row>
    <row r="974912" spans="10:10" ht="14.25" customHeight="1" x14ac:dyDescent="0.25">
      <c r="J974912" s="30"/>
    </row>
    <row r="974913" spans="10:10" ht="14.25" customHeight="1" x14ac:dyDescent="0.25">
      <c r="J974913" s="30"/>
    </row>
    <row r="974914" spans="10:10" ht="14.25" customHeight="1" x14ac:dyDescent="0.25">
      <c r="J974914" s="30"/>
    </row>
    <row r="974915" spans="10:10" ht="14.25" customHeight="1" x14ac:dyDescent="0.25">
      <c r="J974915" s="30"/>
    </row>
    <row r="974916" spans="10:10" ht="14.25" customHeight="1" x14ac:dyDescent="0.25">
      <c r="J974916" s="30"/>
    </row>
    <row r="974917" spans="10:10" ht="14.25" customHeight="1" x14ac:dyDescent="0.25">
      <c r="J974917" s="30"/>
    </row>
    <row r="974918" spans="10:10" ht="14.25" customHeight="1" x14ac:dyDescent="0.25">
      <c r="J974918" s="30"/>
    </row>
    <row r="974919" spans="10:10" ht="14.25" customHeight="1" x14ac:dyDescent="0.25">
      <c r="J974919" s="30"/>
    </row>
    <row r="974920" spans="10:10" ht="14.25" customHeight="1" x14ac:dyDescent="0.25">
      <c r="J974920" s="30"/>
    </row>
    <row r="974921" spans="10:10" ht="14.25" customHeight="1" x14ac:dyDescent="0.25">
      <c r="J974921" s="30"/>
    </row>
    <row r="974922" spans="10:10" ht="14.25" customHeight="1" x14ac:dyDescent="0.25">
      <c r="J974922" s="30"/>
    </row>
    <row r="974923" spans="10:10" ht="14.25" customHeight="1" x14ac:dyDescent="0.25">
      <c r="J974923" s="30"/>
    </row>
    <row r="974924" spans="10:10" ht="14.25" customHeight="1" x14ac:dyDescent="0.25">
      <c r="J974924" s="30"/>
    </row>
    <row r="974925" spans="10:10" ht="14.25" customHeight="1" x14ac:dyDescent="0.25">
      <c r="J974925" s="30"/>
    </row>
    <row r="974926" spans="10:10" ht="14.25" customHeight="1" x14ac:dyDescent="0.25">
      <c r="J974926" s="30"/>
    </row>
    <row r="974927" spans="10:10" ht="14.25" customHeight="1" x14ac:dyDescent="0.25">
      <c r="J974927" s="30"/>
    </row>
    <row r="974928" spans="10:10" ht="14.25" customHeight="1" x14ac:dyDescent="0.25">
      <c r="J974928" s="30"/>
    </row>
    <row r="974929" spans="10:10" ht="14.25" customHeight="1" x14ac:dyDescent="0.25">
      <c r="J974929" s="30"/>
    </row>
    <row r="974930" spans="10:10" ht="14.25" customHeight="1" x14ac:dyDescent="0.25">
      <c r="J974930" s="30"/>
    </row>
    <row r="974931" spans="10:10" ht="14.25" customHeight="1" x14ac:dyDescent="0.25">
      <c r="J974931" s="30"/>
    </row>
    <row r="974932" spans="10:10" ht="14.25" customHeight="1" x14ac:dyDescent="0.25">
      <c r="J974932" s="30"/>
    </row>
    <row r="974933" spans="10:10" ht="14.25" customHeight="1" x14ac:dyDescent="0.25">
      <c r="J974933" s="30"/>
    </row>
    <row r="974934" spans="10:10" ht="14.25" customHeight="1" x14ac:dyDescent="0.25">
      <c r="J974934" s="30"/>
    </row>
    <row r="974935" spans="10:10" ht="14.25" customHeight="1" x14ac:dyDescent="0.25">
      <c r="J974935" s="30"/>
    </row>
    <row r="974936" spans="10:10" ht="14.25" customHeight="1" x14ac:dyDescent="0.25">
      <c r="J974936" s="30"/>
    </row>
    <row r="974937" spans="10:10" ht="14.25" customHeight="1" x14ac:dyDescent="0.25">
      <c r="J974937" s="30"/>
    </row>
    <row r="974938" spans="10:10" ht="14.25" customHeight="1" x14ac:dyDescent="0.25">
      <c r="J974938" s="30"/>
    </row>
    <row r="974939" spans="10:10" ht="14.25" customHeight="1" x14ac:dyDescent="0.25">
      <c r="J974939" s="30"/>
    </row>
    <row r="974940" spans="10:10" ht="14.25" customHeight="1" x14ac:dyDescent="0.25">
      <c r="J974940" s="30"/>
    </row>
    <row r="974941" spans="10:10" ht="14.25" customHeight="1" x14ac:dyDescent="0.25">
      <c r="J974941" s="30"/>
    </row>
    <row r="974942" spans="10:10" ht="14.25" customHeight="1" x14ac:dyDescent="0.25">
      <c r="J974942" s="30"/>
    </row>
    <row r="974943" spans="10:10" ht="14.25" customHeight="1" x14ac:dyDescent="0.25">
      <c r="J974943" s="30"/>
    </row>
    <row r="974944" spans="10:10" ht="14.25" customHeight="1" x14ac:dyDescent="0.25">
      <c r="J974944" s="30"/>
    </row>
    <row r="974945" spans="10:10" ht="14.25" customHeight="1" x14ac:dyDescent="0.25">
      <c r="J974945" s="30"/>
    </row>
    <row r="974946" spans="10:10" ht="14.25" customHeight="1" x14ac:dyDescent="0.25">
      <c r="J974946" s="30"/>
    </row>
    <row r="974947" spans="10:10" ht="14.25" customHeight="1" x14ac:dyDescent="0.25">
      <c r="J974947" s="30"/>
    </row>
    <row r="974948" spans="10:10" ht="14.25" customHeight="1" x14ac:dyDescent="0.25">
      <c r="J974948" s="30"/>
    </row>
    <row r="974949" spans="10:10" ht="14.25" customHeight="1" x14ac:dyDescent="0.25">
      <c r="J974949" s="30"/>
    </row>
    <row r="974950" spans="10:10" ht="14.25" customHeight="1" x14ac:dyDescent="0.25">
      <c r="J974950" s="30"/>
    </row>
    <row r="974951" spans="10:10" ht="14.25" customHeight="1" x14ac:dyDescent="0.25">
      <c r="J974951" s="30"/>
    </row>
    <row r="974952" spans="10:10" ht="14.25" customHeight="1" x14ac:dyDescent="0.25">
      <c r="J974952" s="30"/>
    </row>
    <row r="974953" spans="10:10" ht="14.25" customHeight="1" x14ac:dyDescent="0.25">
      <c r="J974953" s="30"/>
    </row>
    <row r="974954" spans="10:10" ht="14.25" customHeight="1" x14ac:dyDescent="0.25">
      <c r="J974954" s="30"/>
    </row>
    <row r="974955" spans="10:10" ht="14.25" customHeight="1" x14ac:dyDescent="0.25">
      <c r="J974955" s="30"/>
    </row>
    <row r="974956" spans="10:10" ht="14.25" customHeight="1" x14ac:dyDescent="0.25">
      <c r="J974956" s="30"/>
    </row>
    <row r="974957" spans="10:10" ht="14.25" customHeight="1" x14ac:dyDescent="0.25">
      <c r="J974957" s="30"/>
    </row>
    <row r="974958" spans="10:10" ht="14.25" customHeight="1" x14ac:dyDescent="0.25">
      <c r="J974958" s="30"/>
    </row>
    <row r="974959" spans="10:10" ht="14.25" customHeight="1" x14ac:dyDescent="0.25">
      <c r="J974959" s="30"/>
    </row>
    <row r="974960" spans="10:10" ht="14.25" customHeight="1" x14ac:dyDescent="0.25">
      <c r="J974960" s="30"/>
    </row>
    <row r="974961" spans="10:10" ht="14.25" customHeight="1" x14ac:dyDescent="0.25">
      <c r="J974961" s="30"/>
    </row>
    <row r="974962" spans="10:10" ht="14.25" customHeight="1" x14ac:dyDescent="0.25">
      <c r="J974962" s="30"/>
    </row>
    <row r="974963" spans="10:10" ht="14.25" customHeight="1" x14ac:dyDescent="0.25">
      <c r="J974963" s="30"/>
    </row>
    <row r="974964" spans="10:10" ht="14.25" customHeight="1" x14ac:dyDescent="0.25">
      <c r="J974964" s="30"/>
    </row>
    <row r="974965" spans="10:10" ht="14.25" customHeight="1" x14ac:dyDescent="0.25">
      <c r="J974965" s="30"/>
    </row>
    <row r="974966" spans="10:10" ht="14.25" customHeight="1" x14ac:dyDescent="0.25">
      <c r="J974966" s="30"/>
    </row>
    <row r="974967" spans="10:10" ht="14.25" customHeight="1" x14ac:dyDescent="0.25">
      <c r="J974967" s="30"/>
    </row>
    <row r="974968" spans="10:10" ht="14.25" customHeight="1" x14ac:dyDescent="0.25">
      <c r="J974968" s="30"/>
    </row>
    <row r="974969" spans="10:10" ht="14.25" customHeight="1" x14ac:dyDescent="0.25">
      <c r="J974969" s="30"/>
    </row>
    <row r="974970" spans="10:10" ht="14.25" customHeight="1" x14ac:dyDescent="0.25">
      <c r="J974970" s="30"/>
    </row>
    <row r="974971" spans="10:10" ht="14.25" customHeight="1" x14ac:dyDescent="0.25">
      <c r="J974971" s="30"/>
    </row>
    <row r="974972" spans="10:10" ht="14.25" customHeight="1" x14ac:dyDescent="0.25">
      <c r="J974972" s="30"/>
    </row>
    <row r="974973" spans="10:10" ht="14.25" customHeight="1" x14ac:dyDescent="0.25">
      <c r="J974973" s="30"/>
    </row>
    <row r="974974" spans="10:10" ht="14.25" customHeight="1" x14ac:dyDescent="0.25">
      <c r="J974974" s="30"/>
    </row>
    <row r="974975" spans="10:10" ht="14.25" customHeight="1" x14ac:dyDescent="0.25">
      <c r="J974975" s="30"/>
    </row>
    <row r="974976" spans="10:10" ht="14.25" customHeight="1" x14ac:dyDescent="0.25">
      <c r="J974976" s="30"/>
    </row>
    <row r="974977" spans="10:10" ht="14.25" customHeight="1" x14ac:dyDescent="0.25">
      <c r="J974977" s="30"/>
    </row>
    <row r="974978" spans="10:10" ht="14.25" customHeight="1" x14ac:dyDescent="0.25">
      <c r="J974978" s="30"/>
    </row>
    <row r="974979" spans="10:10" ht="14.25" customHeight="1" x14ac:dyDescent="0.25">
      <c r="J974979" s="30"/>
    </row>
    <row r="974980" spans="10:10" ht="14.25" customHeight="1" x14ac:dyDescent="0.25">
      <c r="J974980" s="30"/>
    </row>
    <row r="974981" spans="10:10" ht="14.25" customHeight="1" x14ac:dyDescent="0.25">
      <c r="J974981" s="30"/>
    </row>
    <row r="974982" spans="10:10" ht="14.25" customHeight="1" x14ac:dyDescent="0.25">
      <c r="J974982" s="30"/>
    </row>
    <row r="974983" spans="10:10" ht="14.25" customHeight="1" x14ac:dyDescent="0.25">
      <c r="J974983" s="30"/>
    </row>
    <row r="974984" spans="10:10" ht="14.25" customHeight="1" x14ac:dyDescent="0.25">
      <c r="J974984" s="30"/>
    </row>
    <row r="974985" spans="10:10" ht="14.25" customHeight="1" x14ac:dyDescent="0.25">
      <c r="J974985" s="30"/>
    </row>
    <row r="974986" spans="10:10" ht="14.25" customHeight="1" x14ac:dyDescent="0.25">
      <c r="J974986" s="30"/>
    </row>
    <row r="974987" spans="10:10" ht="14.25" customHeight="1" x14ac:dyDescent="0.25">
      <c r="J974987" s="30"/>
    </row>
    <row r="974988" spans="10:10" ht="14.25" customHeight="1" x14ac:dyDescent="0.25">
      <c r="J974988" s="30"/>
    </row>
    <row r="974989" spans="10:10" ht="14.25" customHeight="1" x14ac:dyDescent="0.25">
      <c r="J974989" s="30"/>
    </row>
    <row r="974990" spans="10:10" ht="14.25" customHeight="1" x14ac:dyDescent="0.25">
      <c r="J974990" s="30"/>
    </row>
    <row r="974991" spans="10:10" ht="14.25" customHeight="1" x14ac:dyDescent="0.25">
      <c r="J974991" s="30"/>
    </row>
    <row r="974992" spans="10:10" ht="14.25" customHeight="1" x14ac:dyDescent="0.25">
      <c r="J974992" s="30"/>
    </row>
    <row r="974993" spans="10:10" ht="14.25" customHeight="1" x14ac:dyDescent="0.25">
      <c r="J974993" s="30"/>
    </row>
    <row r="974994" spans="10:10" ht="14.25" customHeight="1" x14ac:dyDescent="0.25">
      <c r="J974994" s="30"/>
    </row>
    <row r="974995" spans="10:10" ht="14.25" customHeight="1" x14ac:dyDescent="0.25">
      <c r="J974995" s="30"/>
    </row>
    <row r="974996" spans="10:10" ht="14.25" customHeight="1" x14ac:dyDescent="0.25">
      <c r="J974996" s="30"/>
    </row>
    <row r="974997" spans="10:10" ht="14.25" customHeight="1" x14ac:dyDescent="0.25">
      <c r="J974997" s="30"/>
    </row>
    <row r="974998" spans="10:10" ht="14.25" customHeight="1" x14ac:dyDescent="0.25">
      <c r="J974998" s="30"/>
    </row>
    <row r="974999" spans="10:10" ht="14.25" customHeight="1" x14ac:dyDescent="0.25">
      <c r="J974999" s="30"/>
    </row>
    <row r="975000" spans="10:10" ht="14.25" customHeight="1" x14ac:dyDescent="0.25">
      <c r="J975000" s="30"/>
    </row>
    <row r="975001" spans="10:10" ht="14.25" customHeight="1" x14ac:dyDescent="0.25">
      <c r="J975001" s="30"/>
    </row>
    <row r="975002" spans="10:10" ht="14.25" customHeight="1" x14ac:dyDescent="0.25">
      <c r="J975002" s="30"/>
    </row>
    <row r="975003" spans="10:10" ht="14.25" customHeight="1" x14ac:dyDescent="0.25">
      <c r="J975003" s="30"/>
    </row>
    <row r="975004" spans="10:10" ht="14.25" customHeight="1" x14ac:dyDescent="0.25">
      <c r="J975004" s="30"/>
    </row>
    <row r="975005" spans="10:10" ht="14.25" customHeight="1" x14ac:dyDescent="0.25">
      <c r="J975005" s="30"/>
    </row>
    <row r="975006" spans="10:10" ht="14.25" customHeight="1" x14ac:dyDescent="0.25">
      <c r="J975006" s="30"/>
    </row>
    <row r="975007" spans="10:10" ht="14.25" customHeight="1" x14ac:dyDescent="0.25">
      <c r="J975007" s="30"/>
    </row>
    <row r="975008" spans="10:10" ht="14.25" customHeight="1" x14ac:dyDescent="0.25">
      <c r="J975008" s="30"/>
    </row>
    <row r="975009" spans="10:10" ht="14.25" customHeight="1" x14ac:dyDescent="0.25">
      <c r="J975009" s="30"/>
    </row>
    <row r="975010" spans="10:10" ht="14.25" customHeight="1" x14ac:dyDescent="0.25">
      <c r="J975010" s="30"/>
    </row>
    <row r="975011" spans="10:10" ht="14.25" customHeight="1" x14ac:dyDescent="0.25">
      <c r="J975011" s="30"/>
    </row>
    <row r="975012" spans="10:10" ht="14.25" customHeight="1" x14ac:dyDescent="0.25">
      <c r="J975012" s="30"/>
    </row>
    <row r="975013" spans="10:10" ht="14.25" customHeight="1" x14ac:dyDescent="0.25">
      <c r="J975013" s="30"/>
    </row>
    <row r="975014" spans="10:10" ht="14.25" customHeight="1" x14ac:dyDescent="0.25">
      <c r="J975014" s="30"/>
    </row>
    <row r="975015" spans="10:10" ht="14.25" customHeight="1" x14ac:dyDescent="0.25">
      <c r="J975015" s="30"/>
    </row>
    <row r="975016" spans="10:10" ht="14.25" customHeight="1" x14ac:dyDescent="0.25">
      <c r="J975016" s="30"/>
    </row>
    <row r="975017" spans="10:10" ht="14.25" customHeight="1" x14ac:dyDescent="0.25">
      <c r="J975017" s="30"/>
    </row>
    <row r="975018" spans="10:10" ht="14.25" customHeight="1" x14ac:dyDescent="0.25">
      <c r="J975018" s="30"/>
    </row>
    <row r="975019" spans="10:10" ht="14.25" customHeight="1" x14ac:dyDescent="0.25">
      <c r="J975019" s="30"/>
    </row>
    <row r="975020" spans="10:10" ht="14.25" customHeight="1" x14ac:dyDescent="0.25">
      <c r="J975020" s="30"/>
    </row>
    <row r="975021" spans="10:10" ht="14.25" customHeight="1" x14ac:dyDescent="0.25">
      <c r="J975021" s="30"/>
    </row>
    <row r="975022" spans="10:10" ht="14.25" customHeight="1" x14ac:dyDescent="0.25">
      <c r="J975022" s="30"/>
    </row>
    <row r="975023" spans="10:10" ht="14.25" customHeight="1" x14ac:dyDescent="0.25">
      <c r="J975023" s="30"/>
    </row>
    <row r="975024" spans="10:10" ht="14.25" customHeight="1" x14ac:dyDescent="0.25">
      <c r="J975024" s="30"/>
    </row>
    <row r="975025" spans="10:10" ht="14.25" customHeight="1" x14ac:dyDescent="0.25">
      <c r="J975025" s="30"/>
    </row>
    <row r="975026" spans="10:10" ht="14.25" customHeight="1" x14ac:dyDescent="0.25">
      <c r="J975026" s="30"/>
    </row>
    <row r="975027" spans="10:10" ht="14.25" customHeight="1" x14ac:dyDescent="0.25">
      <c r="J975027" s="30"/>
    </row>
    <row r="975028" spans="10:10" ht="14.25" customHeight="1" x14ac:dyDescent="0.25">
      <c r="J975028" s="30"/>
    </row>
    <row r="975029" spans="10:10" ht="14.25" customHeight="1" x14ac:dyDescent="0.25">
      <c r="J975029" s="30"/>
    </row>
    <row r="975030" spans="10:10" ht="14.25" customHeight="1" x14ac:dyDescent="0.25">
      <c r="J975030" s="30"/>
    </row>
    <row r="975031" spans="10:10" ht="14.25" customHeight="1" x14ac:dyDescent="0.25">
      <c r="J975031" s="30"/>
    </row>
    <row r="975032" spans="10:10" ht="14.25" customHeight="1" x14ac:dyDescent="0.25">
      <c r="J975032" s="30"/>
    </row>
    <row r="975033" spans="10:10" ht="14.25" customHeight="1" x14ac:dyDescent="0.25">
      <c r="J975033" s="30"/>
    </row>
    <row r="975034" spans="10:10" ht="14.25" customHeight="1" x14ac:dyDescent="0.25">
      <c r="J975034" s="30"/>
    </row>
    <row r="975035" spans="10:10" ht="14.25" customHeight="1" x14ac:dyDescent="0.25">
      <c r="J975035" s="30"/>
    </row>
    <row r="975036" spans="10:10" ht="14.25" customHeight="1" x14ac:dyDescent="0.25">
      <c r="J975036" s="30"/>
    </row>
    <row r="975037" spans="10:10" ht="14.25" customHeight="1" x14ac:dyDescent="0.25">
      <c r="J975037" s="30"/>
    </row>
    <row r="975038" spans="10:10" ht="14.25" customHeight="1" x14ac:dyDescent="0.25">
      <c r="J975038" s="30"/>
    </row>
    <row r="975039" spans="10:10" ht="14.25" customHeight="1" x14ac:dyDescent="0.25">
      <c r="J975039" s="30"/>
    </row>
    <row r="975040" spans="10:10" ht="14.25" customHeight="1" x14ac:dyDescent="0.25">
      <c r="J975040" s="30"/>
    </row>
    <row r="975041" spans="10:10" ht="14.25" customHeight="1" x14ac:dyDescent="0.25">
      <c r="J975041" s="30"/>
    </row>
    <row r="975042" spans="10:10" ht="14.25" customHeight="1" x14ac:dyDescent="0.25">
      <c r="J975042" s="30"/>
    </row>
    <row r="975043" spans="10:10" ht="14.25" customHeight="1" x14ac:dyDescent="0.25">
      <c r="J975043" s="30"/>
    </row>
    <row r="975044" spans="10:10" ht="14.25" customHeight="1" x14ac:dyDescent="0.25">
      <c r="J975044" s="30"/>
    </row>
    <row r="975045" spans="10:10" ht="14.25" customHeight="1" x14ac:dyDescent="0.25">
      <c r="J975045" s="30"/>
    </row>
    <row r="975046" spans="10:10" ht="14.25" customHeight="1" x14ac:dyDescent="0.25">
      <c r="J975046" s="30"/>
    </row>
    <row r="975047" spans="10:10" ht="14.25" customHeight="1" x14ac:dyDescent="0.25">
      <c r="J975047" s="30"/>
    </row>
    <row r="975048" spans="10:10" ht="14.25" customHeight="1" x14ac:dyDescent="0.25">
      <c r="J975048" s="30"/>
    </row>
    <row r="975049" spans="10:10" ht="14.25" customHeight="1" x14ac:dyDescent="0.25">
      <c r="J975049" s="30"/>
    </row>
    <row r="975050" spans="10:10" ht="14.25" customHeight="1" x14ac:dyDescent="0.25">
      <c r="J975050" s="30"/>
    </row>
    <row r="975051" spans="10:10" ht="14.25" customHeight="1" x14ac:dyDescent="0.25">
      <c r="J975051" s="30"/>
    </row>
    <row r="975052" spans="10:10" ht="14.25" customHeight="1" x14ac:dyDescent="0.25">
      <c r="J975052" s="30"/>
    </row>
    <row r="975053" spans="10:10" ht="14.25" customHeight="1" x14ac:dyDescent="0.25">
      <c r="J975053" s="30"/>
    </row>
    <row r="975054" spans="10:10" ht="14.25" customHeight="1" x14ac:dyDescent="0.25">
      <c r="J975054" s="30"/>
    </row>
    <row r="975055" spans="10:10" ht="14.25" customHeight="1" x14ac:dyDescent="0.25">
      <c r="J975055" s="30"/>
    </row>
    <row r="975056" spans="10:10" ht="14.25" customHeight="1" x14ac:dyDescent="0.25">
      <c r="J975056" s="30"/>
    </row>
    <row r="975057" spans="10:10" ht="14.25" customHeight="1" x14ac:dyDescent="0.25">
      <c r="J975057" s="30"/>
    </row>
    <row r="975058" spans="10:10" ht="14.25" customHeight="1" x14ac:dyDescent="0.25">
      <c r="J975058" s="30"/>
    </row>
    <row r="975059" spans="10:10" ht="14.25" customHeight="1" x14ac:dyDescent="0.25">
      <c r="J975059" s="30"/>
    </row>
    <row r="975060" spans="10:10" ht="14.25" customHeight="1" x14ac:dyDescent="0.25">
      <c r="J975060" s="30"/>
    </row>
    <row r="975061" spans="10:10" ht="14.25" customHeight="1" x14ac:dyDescent="0.25">
      <c r="J975061" s="30"/>
    </row>
    <row r="975062" spans="10:10" ht="14.25" customHeight="1" x14ac:dyDescent="0.25">
      <c r="J975062" s="30"/>
    </row>
    <row r="975063" spans="10:10" ht="14.25" customHeight="1" x14ac:dyDescent="0.25">
      <c r="J975063" s="30"/>
    </row>
    <row r="975064" spans="10:10" ht="14.25" customHeight="1" x14ac:dyDescent="0.25">
      <c r="J975064" s="30"/>
    </row>
    <row r="975065" spans="10:10" ht="14.25" customHeight="1" x14ac:dyDescent="0.25">
      <c r="J975065" s="30"/>
    </row>
    <row r="975066" spans="10:10" ht="14.25" customHeight="1" x14ac:dyDescent="0.25">
      <c r="J975066" s="30"/>
    </row>
    <row r="975067" spans="10:10" ht="14.25" customHeight="1" x14ac:dyDescent="0.25">
      <c r="J975067" s="30"/>
    </row>
    <row r="975068" spans="10:10" ht="14.25" customHeight="1" x14ac:dyDescent="0.25">
      <c r="J975068" s="30"/>
    </row>
    <row r="975069" spans="10:10" ht="14.25" customHeight="1" x14ac:dyDescent="0.25">
      <c r="J975069" s="30"/>
    </row>
    <row r="975070" spans="10:10" ht="14.25" customHeight="1" x14ac:dyDescent="0.25">
      <c r="J975070" s="30"/>
    </row>
    <row r="975071" spans="10:10" ht="14.25" customHeight="1" x14ac:dyDescent="0.25">
      <c r="J975071" s="30"/>
    </row>
    <row r="975072" spans="10:10" ht="14.25" customHeight="1" x14ac:dyDescent="0.25">
      <c r="J975072" s="30"/>
    </row>
    <row r="975073" spans="10:10" ht="14.25" customHeight="1" x14ac:dyDescent="0.25">
      <c r="J975073" s="30"/>
    </row>
    <row r="975074" spans="10:10" ht="14.25" customHeight="1" x14ac:dyDescent="0.25">
      <c r="J975074" s="30"/>
    </row>
    <row r="975075" spans="10:10" ht="14.25" customHeight="1" x14ac:dyDescent="0.25">
      <c r="J975075" s="30"/>
    </row>
    <row r="975076" spans="10:10" ht="14.25" customHeight="1" x14ac:dyDescent="0.25">
      <c r="J975076" s="30"/>
    </row>
    <row r="975077" spans="10:10" ht="14.25" customHeight="1" x14ac:dyDescent="0.25">
      <c r="J975077" s="30"/>
    </row>
    <row r="975078" spans="10:10" ht="14.25" customHeight="1" x14ac:dyDescent="0.25">
      <c r="J975078" s="30"/>
    </row>
    <row r="975079" spans="10:10" ht="14.25" customHeight="1" x14ac:dyDescent="0.25">
      <c r="J975079" s="30"/>
    </row>
    <row r="975080" spans="10:10" ht="14.25" customHeight="1" x14ac:dyDescent="0.25">
      <c r="J975080" s="30"/>
    </row>
    <row r="975081" spans="10:10" ht="14.25" customHeight="1" x14ac:dyDescent="0.25">
      <c r="J975081" s="30"/>
    </row>
    <row r="975082" spans="10:10" ht="14.25" customHeight="1" x14ac:dyDescent="0.25">
      <c r="J975082" s="30"/>
    </row>
    <row r="975083" spans="10:10" ht="14.25" customHeight="1" x14ac:dyDescent="0.25">
      <c r="J975083" s="30"/>
    </row>
    <row r="975084" spans="10:10" ht="14.25" customHeight="1" x14ac:dyDescent="0.25">
      <c r="J975084" s="30"/>
    </row>
    <row r="975085" spans="10:10" ht="14.25" customHeight="1" x14ac:dyDescent="0.25">
      <c r="J975085" s="30"/>
    </row>
    <row r="975086" spans="10:10" ht="14.25" customHeight="1" x14ac:dyDescent="0.25">
      <c r="J975086" s="30"/>
    </row>
    <row r="975087" spans="10:10" ht="14.25" customHeight="1" x14ac:dyDescent="0.25">
      <c r="J975087" s="30"/>
    </row>
    <row r="975088" spans="10:10" ht="14.25" customHeight="1" x14ac:dyDescent="0.25">
      <c r="J975088" s="30"/>
    </row>
    <row r="975089" spans="10:10" ht="14.25" customHeight="1" x14ac:dyDescent="0.25">
      <c r="J975089" s="30"/>
    </row>
    <row r="975090" spans="10:10" ht="14.25" customHeight="1" x14ac:dyDescent="0.25">
      <c r="J975090" s="30"/>
    </row>
    <row r="975091" spans="10:10" ht="14.25" customHeight="1" x14ac:dyDescent="0.25">
      <c r="J975091" s="30"/>
    </row>
    <row r="975092" spans="10:10" ht="14.25" customHeight="1" x14ac:dyDescent="0.25">
      <c r="J975092" s="30"/>
    </row>
    <row r="975093" spans="10:10" ht="14.25" customHeight="1" x14ac:dyDescent="0.25">
      <c r="J975093" s="30"/>
    </row>
    <row r="975094" spans="10:10" ht="14.25" customHeight="1" x14ac:dyDescent="0.25">
      <c r="J975094" s="30"/>
    </row>
    <row r="975095" spans="10:10" ht="14.25" customHeight="1" x14ac:dyDescent="0.25">
      <c r="J975095" s="30"/>
    </row>
    <row r="975096" spans="10:10" ht="14.25" customHeight="1" x14ac:dyDescent="0.25">
      <c r="J975096" s="30"/>
    </row>
    <row r="975097" spans="10:10" ht="14.25" customHeight="1" x14ac:dyDescent="0.25">
      <c r="J975097" s="30"/>
    </row>
    <row r="975098" spans="10:10" ht="14.25" customHeight="1" x14ac:dyDescent="0.25">
      <c r="J975098" s="30"/>
    </row>
    <row r="975099" spans="10:10" ht="14.25" customHeight="1" x14ac:dyDescent="0.25">
      <c r="J975099" s="30"/>
    </row>
    <row r="975100" spans="10:10" ht="14.25" customHeight="1" x14ac:dyDescent="0.25">
      <c r="J975100" s="30"/>
    </row>
    <row r="975101" spans="10:10" ht="14.25" customHeight="1" x14ac:dyDescent="0.25">
      <c r="J975101" s="30"/>
    </row>
    <row r="975102" spans="10:10" ht="14.25" customHeight="1" x14ac:dyDescent="0.25">
      <c r="J975102" s="30"/>
    </row>
    <row r="975103" spans="10:10" ht="14.25" customHeight="1" x14ac:dyDescent="0.25">
      <c r="J975103" s="30"/>
    </row>
    <row r="975104" spans="10:10" ht="14.25" customHeight="1" x14ac:dyDescent="0.25">
      <c r="J975104" s="30"/>
    </row>
    <row r="975105" spans="10:10" ht="14.25" customHeight="1" x14ac:dyDescent="0.25">
      <c r="J975105" s="30"/>
    </row>
    <row r="975106" spans="10:10" ht="14.25" customHeight="1" x14ac:dyDescent="0.25">
      <c r="J975106" s="30"/>
    </row>
    <row r="975107" spans="10:10" ht="14.25" customHeight="1" x14ac:dyDescent="0.25">
      <c r="J975107" s="30"/>
    </row>
    <row r="975108" spans="10:10" ht="14.25" customHeight="1" x14ac:dyDescent="0.25">
      <c r="J975108" s="30"/>
    </row>
    <row r="975109" spans="10:10" ht="14.25" customHeight="1" x14ac:dyDescent="0.25">
      <c r="J975109" s="30"/>
    </row>
    <row r="975110" spans="10:10" ht="14.25" customHeight="1" x14ac:dyDescent="0.25">
      <c r="J975110" s="30"/>
    </row>
    <row r="975111" spans="10:10" ht="14.25" customHeight="1" x14ac:dyDescent="0.25">
      <c r="J975111" s="30"/>
    </row>
    <row r="975112" spans="10:10" ht="14.25" customHeight="1" x14ac:dyDescent="0.25">
      <c r="J975112" s="30"/>
    </row>
    <row r="975113" spans="10:10" ht="14.25" customHeight="1" x14ac:dyDescent="0.25">
      <c r="J975113" s="30"/>
    </row>
    <row r="975114" spans="10:10" ht="14.25" customHeight="1" x14ac:dyDescent="0.25">
      <c r="J975114" s="30"/>
    </row>
    <row r="975115" spans="10:10" ht="14.25" customHeight="1" x14ac:dyDescent="0.25">
      <c r="J975115" s="30"/>
    </row>
    <row r="975116" spans="10:10" ht="14.25" customHeight="1" x14ac:dyDescent="0.25">
      <c r="J975116" s="30"/>
    </row>
    <row r="975117" spans="10:10" ht="14.25" customHeight="1" x14ac:dyDescent="0.25">
      <c r="J975117" s="30"/>
    </row>
    <row r="975118" spans="10:10" ht="14.25" customHeight="1" x14ac:dyDescent="0.25">
      <c r="J975118" s="30"/>
    </row>
    <row r="975119" spans="10:10" ht="14.25" customHeight="1" x14ac:dyDescent="0.25">
      <c r="J975119" s="30"/>
    </row>
    <row r="975120" spans="10:10" ht="14.25" customHeight="1" x14ac:dyDescent="0.25">
      <c r="J975120" s="30"/>
    </row>
    <row r="975121" spans="10:10" ht="14.25" customHeight="1" x14ac:dyDescent="0.25">
      <c r="J975121" s="30"/>
    </row>
    <row r="975122" spans="10:10" ht="14.25" customHeight="1" x14ac:dyDescent="0.25">
      <c r="J975122" s="30"/>
    </row>
    <row r="975123" spans="10:10" ht="14.25" customHeight="1" x14ac:dyDescent="0.25">
      <c r="J975123" s="30"/>
    </row>
    <row r="975124" spans="10:10" ht="14.25" customHeight="1" x14ac:dyDescent="0.25">
      <c r="J975124" s="30"/>
    </row>
    <row r="975125" spans="10:10" ht="14.25" customHeight="1" x14ac:dyDescent="0.25">
      <c r="J975125" s="30"/>
    </row>
    <row r="975126" spans="10:10" ht="14.25" customHeight="1" x14ac:dyDescent="0.25">
      <c r="J975126" s="30"/>
    </row>
    <row r="975127" spans="10:10" ht="14.25" customHeight="1" x14ac:dyDescent="0.25">
      <c r="J975127" s="30"/>
    </row>
    <row r="975128" spans="10:10" ht="14.25" customHeight="1" x14ac:dyDescent="0.25">
      <c r="J975128" s="30"/>
    </row>
    <row r="975129" spans="10:10" ht="14.25" customHeight="1" x14ac:dyDescent="0.25">
      <c r="J975129" s="30"/>
    </row>
    <row r="975130" spans="10:10" ht="14.25" customHeight="1" x14ac:dyDescent="0.25">
      <c r="J975130" s="30"/>
    </row>
    <row r="975131" spans="10:10" ht="14.25" customHeight="1" x14ac:dyDescent="0.25">
      <c r="J975131" s="30"/>
    </row>
    <row r="975132" spans="10:10" ht="14.25" customHeight="1" x14ac:dyDescent="0.25">
      <c r="J975132" s="30"/>
    </row>
    <row r="975133" spans="10:10" ht="14.25" customHeight="1" x14ac:dyDescent="0.25">
      <c r="J975133" s="30"/>
    </row>
    <row r="975134" spans="10:10" ht="14.25" customHeight="1" x14ac:dyDescent="0.25">
      <c r="J975134" s="30"/>
    </row>
    <row r="975135" spans="10:10" ht="14.25" customHeight="1" x14ac:dyDescent="0.25">
      <c r="J975135" s="30"/>
    </row>
    <row r="975136" spans="10:10" ht="14.25" customHeight="1" x14ac:dyDescent="0.25">
      <c r="J975136" s="30"/>
    </row>
    <row r="975137" spans="10:10" ht="14.25" customHeight="1" x14ac:dyDescent="0.25">
      <c r="J975137" s="30"/>
    </row>
    <row r="975138" spans="10:10" ht="14.25" customHeight="1" x14ac:dyDescent="0.25">
      <c r="J975138" s="30"/>
    </row>
    <row r="975139" spans="10:10" ht="14.25" customHeight="1" x14ac:dyDescent="0.25">
      <c r="J975139" s="30"/>
    </row>
    <row r="975140" spans="10:10" ht="14.25" customHeight="1" x14ac:dyDescent="0.25">
      <c r="J975140" s="30"/>
    </row>
    <row r="975141" spans="10:10" ht="14.25" customHeight="1" x14ac:dyDescent="0.25">
      <c r="J975141" s="30"/>
    </row>
    <row r="975142" spans="10:10" ht="14.25" customHeight="1" x14ac:dyDescent="0.25">
      <c r="J975142" s="30"/>
    </row>
    <row r="975143" spans="10:10" ht="14.25" customHeight="1" x14ac:dyDescent="0.25">
      <c r="J975143" s="30"/>
    </row>
    <row r="975144" spans="10:10" ht="14.25" customHeight="1" x14ac:dyDescent="0.25">
      <c r="J975144" s="30"/>
    </row>
    <row r="975145" spans="10:10" ht="14.25" customHeight="1" x14ac:dyDescent="0.25">
      <c r="J975145" s="30"/>
    </row>
    <row r="975146" spans="10:10" ht="14.25" customHeight="1" x14ac:dyDescent="0.25">
      <c r="J975146" s="30"/>
    </row>
    <row r="975147" spans="10:10" ht="14.25" customHeight="1" x14ac:dyDescent="0.25">
      <c r="J975147" s="30"/>
    </row>
    <row r="975148" spans="10:10" ht="14.25" customHeight="1" x14ac:dyDescent="0.25">
      <c r="J975148" s="30"/>
    </row>
    <row r="975149" spans="10:10" ht="14.25" customHeight="1" x14ac:dyDescent="0.25">
      <c r="J975149" s="30"/>
    </row>
    <row r="975150" spans="10:10" ht="14.25" customHeight="1" x14ac:dyDescent="0.25">
      <c r="J975150" s="30"/>
    </row>
    <row r="975151" spans="10:10" ht="14.25" customHeight="1" x14ac:dyDescent="0.25">
      <c r="J975151" s="30"/>
    </row>
    <row r="975152" spans="10:10" ht="14.25" customHeight="1" x14ac:dyDescent="0.25">
      <c r="J975152" s="30"/>
    </row>
    <row r="975153" spans="10:10" ht="14.25" customHeight="1" x14ac:dyDescent="0.25">
      <c r="J975153" s="30"/>
    </row>
    <row r="975154" spans="10:10" ht="14.25" customHeight="1" x14ac:dyDescent="0.25">
      <c r="J975154" s="30"/>
    </row>
    <row r="975155" spans="10:10" ht="14.25" customHeight="1" x14ac:dyDescent="0.25">
      <c r="J975155" s="30"/>
    </row>
    <row r="975156" spans="10:10" ht="14.25" customHeight="1" x14ac:dyDescent="0.25">
      <c r="J975156" s="30"/>
    </row>
    <row r="975157" spans="10:10" ht="14.25" customHeight="1" x14ac:dyDescent="0.25">
      <c r="J975157" s="30"/>
    </row>
    <row r="975158" spans="10:10" ht="14.25" customHeight="1" x14ac:dyDescent="0.25">
      <c r="J975158" s="30"/>
    </row>
    <row r="975159" spans="10:10" ht="14.25" customHeight="1" x14ac:dyDescent="0.25">
      <c r="J975159" s="30"/>
    </row>
    <row r="975160" spans="10:10" ht="14.25" customHeight="1" x14ac:dyDescent="0.25">
      <c r="J975160" s="30"/>
    </row>
    <row r="975161" spans="10:10" ht="14.25" customHeight="1" x14ac:dyDescent="0.25">
      <c r="J975161" s="30"/>
    </row>
    <row r="975162" spans="10:10" ht="14.25" customHeight="1" x14ac:dyDescent="0.25">
      <c r="J975162" s="30"/>
    </row>
    <row r="975163" spans="10:10" ht="14.25" customHeight="1" x14ac:dyDescent="0.25">
      <c r="J975163" s="30"/>
    </row>
    <row r="975164" spans="10:10" ht="14.25" customHeight="1" x14ac:dyDescent="0.25">
      <c r="J975164" s="30"/>
    </row>
    <row r="975165" spans="10:10" ht="14.25" customHeight="1" x14ac:dyDescent="0.25">
      <c r="J975165" s="30"/>
    </row>
    <row r="975166" spans="10:10" ht="14.25" customHeight="1" x14ac:dyDescent="0.25">
      <c r="J975166" s="30"/>
    </row>
    <row r="975167" spans="10:10" ht="14.25" customHeight="1" x14ac:dyDescent="0.25">
      <c r="J975167" s="30"/>
    </row>
    <row r="975168" spans="10:10" ht="14.25" customHeight="1" x14ac:dyDescent="0.25">
      <c r="J975168" s="30"/>
    </row>
    <row r="975169" spans="10:10" ht="14.25" customHeight="1" x14ac:dyDescent="0.25">
      <c r="J975169" s="30"/>
    </row>
    <row r="975170" spans="10:10" ht="14.25" customHeight="1" x14ac:dyDescent="0.25">
      <c r="J975170" s="30"/>
    </row>
    <row r="975171" spans="10:10" ht="14.25" customHeight="1" x14ac:dyDescent="0.25">
      <c r="J975171" s="30"/>
    </row>
    <row r="975172" spans="10:10" ht="14.25" customHeight="1" x14ac:dyDescent="0.25">
      <c r="J975172" s="30"/>
    </row>
    <row r="975173" spans="10:10" ht="14.25" customHeight="1" x14ac:dyDescent="0.25">
      <c r="J975173" s="30"/>
    </row>
    <row r="975174" spans="10:10" ht="14.25" customHeight="1" x14ac:dyDescent="0.25">
      <c r="J975174" s="30"/>
    </row>
    <row r="975175" spans="10:10" ht="14.25" customHeight="1" x14ac:dyDescent="0.25">
      <c r="J975175" s="30"/>
    </row>
    <row r="975176" spans="10:10" ht="14.25" customHeight="1" x14ac:dyDescent="0.25">
      <c r="J975176" s="30"/>
    </row>
    <row r="975177" spans="10:10" ht="14.25" customHeight="1" x14ac:dyDescent="0.25">
      <c r="J975177" s="30"/>
    </row>
    <row r="975178" spans="10:10" ht="14.25" customHeight="1" x14ac:dyDescent="0.25">
      <c r="J975178" s="30"/>
    </row>
    <row r="975179" spans="10:10" ht="14.25" customHeight="1" x14ac:dyDescent="0.25">
      <c r="J975179" s="30"/>
    </row>
    <row r="975180" spans="10:10" ht="14.25" customHeight="1" x14ac:dyDescent="0.25">
      <c r="J975180" s="30"/>
    </row>
    <row r="975181" spans="10:10" ht="14.25" customHeight="1" x14ac:dyDescent="0.25">
      <c r="J975181" s="30"/>
    </row>
    <row r="975182" spans="10:10" ht="14.25" customHeight="1" x14ac:dyDescent="0.25">
      <c r="J975182" s="30"/>
    </row>
    <row r="975183" spans="10:10" ht="14.25" customHeight="1" x14ac:dyDescent="0.25">
      <c r="J975183" s="30"/>
    </row>
    <row r="975184" spans="10:10" ht="14.25" customHeight="1" x14ac:dyDescent="0.25">
      <c r="J975184" s="30"/>
    </row>
    <row r="975185" spans="10:10" ht="14.25" customHeight="1" x14ac:dyDescent="0.25">
      <c r="J975185" s="30"/>
    </row>
    <row r="975186" spans="10:10" ht="14.25" customHeight="1" x14ac:dyDescent="0.25">
      <c r="J975186" s="30"/>
    </row>
    <row r="975187" spans="10:10" ht="14.25" customHeight="1" x14ac:dyDescent="0.25">
      <c r="J975187" s="30"/>
    </row>
    <row r="975188" spans="10:10" ht="14.25" customHeight="1" x14ac:dyDescent="0.25">
      <c r="J975188" s="30"/>
    </row>
    <row r="975189" spans="10:10" ht="14.25" customHeight="1" x14ac:dyDescent="0.25">
      <c r="J975189" s="30"/>
    </row>
    <row r="975190" spans="10:10" ht="14.25" customHeight="1" x14ac:dyDescent="0.25">
      <c r="J975190" s="30"/>
    </row>
    <row r="975191" spans="10:10" ht="14.25" customHeight="1" x14ac:dyDescent="0.25">
      <c r="J975191" s="30"/>
    </row>
    <row r="975192" spans="10:10" ht="14.25" customHeight="1" x14ac:dyDescent="0.25">
      <c r="J975192" s="30"/>
    </row>
    <row r="975193" spans="10:10" ht="14.25" customHeight="1" x14ac:dyDescent="0.25">
      <c r="J975193" s="30"/>
    </row>
    <row r="975194" spans="10:10" ht="14.25" customHeight="1" x14ac:dyDescent="0.25">
      <c r="J975194" s="30"/>
    </row>
    <row r="975195" spans="10:10" ht="14.25" customHeight="1" x14ac:dyDescent="0.25">
      <c r="J975195" s="30"/>
    </row>
    <row r="975196" spans="10:10" ht="14.25" customHeight="1" x14ac:dyDescent="0.25">
      <c r="J975196" s="30"/>
    </row>
    <row r="975197" spans="10:10" ht="14.25" customHeight="1" x14ac:dyDescent="0.25">
      <c r="J975197" s="30"/>
    </row>
    <row r="975198" spans="10:10" ht="14.25" customHeight="1" x14ac:dyDescent="0.25">
      <c r="J975198" s="30"/>
    </row>
    <row r="975199" spans="10:10" ht="14.25" customHeight="1" x14ac:dyDescent="0.25">
      <c r="J975199" s="30"/>
    </row>
    <row r="975200" spans="10:10" ht="14.25" customHeight="1" x14ac:dyDescent="0.25">
      <c r="J975200" s="30"/>
    </row>
    <row r="975201" spans="10:10" ht="14.25" customHeight="1" x14ac:dyDescent="0.25">
      <c r="J975201" s="30"/>
    </row>
    <row r="975202" spans="10:10" ht="14.25" customHeight="1" x14ac:dyDescent="0.25">
      <c r="J975202" s="30"/>
    </row>
    <row r="975203" spans="10:10" ht="14.25" customHeight="1" x14ac:dyDescent="0.25">
      <c r="J975203" s="30"/>
    </row>
    <row r="975204" spans="10:10" ht="14.25" customHeight="1" x14ac:dyDescent="0.25">
      <c r="J975204" s="30"/>
    </row>
    <row r="975205" spans="10:10" ht="14.25" customHeight="1" x14ac:dyDescent="0.25">
      <c r="J975205" s="30"/>
    </row>
    <row r="975206" spans="10:10" ht="14.25" customHeight="1" x14ac:dyDescent="0.25">
      <c r="J975206" s="30"/>
    </row>
    <row r="975207" spans="10:10" ht="14.25" customHeight="1" x14ac:dyDescent="0.25">
      <c r="J975207" s="30"/>
    </row>
    <row r="975208" spans="10:10" ht="14.25" customHeight="1" x14ac:dyDescent="0.25">
      <c r="J975208" s="30"/>
    </row>
    <row r="975209" spans="10:10" ht="14.25" customHeight="1" x14ac:dyDescent="0.25">
      <c r="J975209" s="30"/>
    </row>
    <row r="975210" spans="10:10" ht="14.25" customHeight="1" x14ac:dyDescent="0.25">
      <c r="J975210" s="30"/>
    </row>
    <row r="975211" spans="10:10" ht="14.25" customHeight="1" x14ac:dyDescent="0.25">
      <c r="J975211" s="30"/>
    </row>
    <row r="975212" spans="10:10" ht="14.25" customHeight="1" x14ac:dyDescent="0.25">
      <c r="J975212" s="30"/>
    </row>
    <row r="975213" spans="10:10" ht="14.25" customHeight="1" x14ac:dyDescent="0.25">
      <c r="J975213" s="30"/>
    </row>
    <row r="975214" spans="10:10" ht="14.25" customHeight="1" x14ac:dyDescent="0.25">
      <c r="J975214" s="30"/>
    </row>
    <row r="975215" spans="10:10" ht="14.25" customHeight="1" x14ac:dyDescent="0.25">
      <c r="J975215" s="30"/>
    </row>
    <row r="975216" spans="10:10" ht="14.25" customHeight="1" x14ac:dyDescent="0.25">
      <c r="J975216" s="30"/>
    </row>
    <row r="975217" spans="10:10" ht="14.25" customHeight="1" x14ac:dyDescent="0.25">
      <c r="J975217" s="30"/>
    </row>
    <row r="975218" spans="10:10" ht="14.25" customHeight="1" x14ac:dyDescent="0.25">
      <c r="J975218" s="30"/>
    </row>
    <row r="975219" spans="10:10" ht="14.25" customHeight="1" x14ac:dyDescent="0.25">
      <c r="J975219" s="30"/>
    </row>
    <row r="975220" spans="10:10" ht="14.25" customHeight="1" x14ac:dyDescent="0.25">
      <c r="J975220" s="30"/>
    </row>
    <row r="975221" spans="10:10" ht="14.25" customHeight="1" x14ac:dyDescent="0.25">
      <c r="J975221" s="30"/>
    </row>
    <row r="975222" spans="10:10" ht="14.25" customHeight="1" x14ac:dyDescent="0.25">
      <c r="J975222" s="30"/>
    </row>
    <row r="975223" spans="10:10" ht="14.25" customHeight="1" x14ac:dyDescent="0.25">
      <c r="J975223" s="30"/>
    </row>
    <row r="975224" spans="10:10" ht="14.25" customHeight="1" x14ac:dyDescent="0.25">
      <c r="J975224" s="30"/>
    </row>
    <row r="975225" spans="10:10" ht="14.25" customHeight="1" x14ac:dyDescent="0.25">
      <c r="J975225" s="30"/>
    </row>
    <row r="975226" spans="10:10" ht="14.25" customHeight="1" x14ac:dyDescent="0.25">
      <c r="J975226" s="30"/>
    </row>
    <row r="975227" spans="10:10" ht="14.25" customHeight="1" x14ac:dyDescent="0.25">
      <c r="J975227" s="30"/>
    </row>
    <row r="975228" spans="10:10" ht="14.25" customHeight="1" x14ac:dyDescent="0.25">
      <c r="J975228" s="30"/>
    </row>
    <row r="975229" spans="10:10" ht="14.25" customHeight="1" x14ac:dyDescent="0.25">
      <c r="J975229" s="30"/>
    </row>
    <row r="975230" spans="10:10" ht="14.25" customHeight="1" x14ac:dyDescent="0.25">
      <c r="J975230" s="30"/>
    </row>
    <row r="975231" spans="10:10" ht="14.25" customHeight="1" x14ac:dyDescent="0.25">
      <c r="J975231" s="30"/>
    </row>
    <row r="975232" spans="10:10" ht="14.25" customHeight="1" x14ac:dyDescent="0.25">
      <c r="J975232" s="30"/>
    </row>
    <row r="975233" spans="10:10" ht="14.25" customHeight="1" x14ac:dyDescent="0.25">
      <c r="J975233" s="30"/>
    </row>
    <row r="975234" spans="10:10" ht="14.25" customHeight="1" x14ac:dyDescent="0.25">
      <c r="J975234" s="30"/>
    </row>
    <row r="975235" spans="10:10" ht="14.25" customHeight="1" x14ac:dyDescent="0.25">
      <c r="J975235" s="30"/>
    </row>
    <row r="975236" spans="10:10" ht="14.25" customHeight="1" x14ac:dyDescent="0.25">
      <c r="J975236" s="30"/>
    </row>
    <row r="975237" spans="10:10" ht="14.25" customHeight="1" x14ac:dyDescent="0.25">
      <c r="J975237" s="30"/>
    </row>
    <row r="975238" spans="10:10" ht="14.25" customHeight="1" x14ac:dyDescent="0.25">
      <c r="J975238" s="30"/>
    </row>
    <row r="975239" spans="10:10" ht="14.25" customHeight="1" x14ac:dyDescent="0.25">
      <c r="J975239" s="30"/>
    </row>
    <row r="975240" spans="10:10" ht="14.25" customHeight="1" x14ac:dyDescent="0.25">
      <c r="J975240" s="30"/>
    </row>
    <row r="975241" spans="10:10" ht="14.25" customHeight="1" x14ac:dyDescent="0.25">
      <c r="J975241" s="30"/>
    </row>
    <row r="975242" spans="10:10" ht="14.25" customHeight="1" x14ac:dyDescent="0.25">
      <c r="J975242" s="30"/>
    </row>
    <row r="975243" spans="10:10" ht="14.25" customHeight="1" x14ac:dyDescent="0.25">
      <c r="J975243" s="30"/>
    </row>
    <row r="975244" spans="10:10" ht="14.25" customHeight="1" x14ac:dyDescent="0.25">
      <c r="J975244" s="30"/>
    </row>
    <row r="975245" spans="10:10" ht="14.25" customHeight="1" x14ac:dyDescent="0.25">
      <c r="J975245" s="30"/>
    </row>
    <row r="975246" spans="10:10" ht="14.25" customHeight="1" x14ac:dyDescent="0.25">
      <c r="J975246" s="30"/>
    </row>
    <row r="975247" spans="10:10" ht="14.25" customHeight="1" x14ac:dyDescent="0.25">
      <c r="J975247" s="30"/>
    </row>
    <row r="975248" spans="10:10" ht="14.25" customHeight="1" x14ac:dyDescent="0.25">
      <c r="J975248" s="30"/>
    </row>
    <row r="975249" spans="10:10" ht="14.25" customHeight="1" x14ac:dyDescent="0.25">
      <c r="J975249" s="30"/>
    </row>
    <row r="975250" spans="10:10" ht="14.25" customHeight="1" x14ac:dyDescent="0.25">
      <c r="J975250" s="30"/>
    </row>
    <row r="975251" spans="10:10" ht="14.25" customHeight="1" x14ac:dyDescent="0.25">
      <c r="J975251" s="30"/>
    </row>
    <row r="975252" spans="10:10" ht="14.25" customHeight="1" x14ac:dyDescent="0.25">
      <c r="J975252" s="30"/>
    </row>
    <row r="975253" spans="10:10" ht="14.25" customHeight="1" x14ac:dyDescent="0.25">
      <c r="J975253" s="30"/>
    </row>
    <row r="975254" spans="10:10" ht="14.25" customHeight="1" x14ac:dyDescent="0.25">
      <c r="J975254" s="30"/>
    </row>
    <row r="975255" spans="10:10" ht="14.25" customHeight="1" x14ac:dyDescent="0.25">
      <c r="J975255" s="30"/>
    </row>
    <row r="975256" spans="10:10" ht="14.25" customHeight="1" x14ac:dyDescent="0.25">
      <c r="J975256" s="30"/>
    </row>
    <row r="975257" spans="10:10" ht="14.25" customHeight="1" x14ac:dyDescent="0.25">
      <c r="J975257" s="30"/>
    </row>
    <row r="975258" spans="10:10" ht="14.25" customHeight="1" x14ac:dyDescent="0.25">
      <c r="J975258" s="30"/>
    </row>
    <row r="975259" spans="10:10" ht="14.25" customHeight="1" x14ac:dyDescent="0.25">
      <c r="J975259" s="30"/>
    </row>
    <row r="975260" spans="10:10" ht="14.25" customHeight="1" x14ac:dyDescent="0.25">
      <c r="J975260" s="30"/>
    </row>
    <row r="975261" spans="10:10" ht="14.25" customHeight="1" x14ac:dyDescent="0.25">
      <c r="J975261" s="30"/>
    </row>
    <row r="975262" spans="10:10" ht="14.25" customHeight="1" x14ac:dyDescent="0.25">
      <c r="J975262" s="30"/>
    </row>
    <row r="975263" spans="10:10" ht="14.25" customHeight="1" x14ac:dyDescent="0.25">
      <c r="J975263" s="30"/>
    </row>
    <row r="975264" spans="10:10" ht="14.25" customHeight="1" x14ac:dyDescent="0.25">
      <c r="J975264" s="30"/>
    </row>
    <row r="975265" spans="10:10" ht="14.25" customHeight="1" x14ac:dyDescent="0.25">
      <c r="J975265" s="30"/>
    </row>
    <row r="975266" spans="10:10" ht="14.25" customHeight="1" x14ac:dyDescent="0.25">
      <c r="J975266" s="30"/>
    </row>
    <row r="975267" spans="10:10" ht="14.25" customHeight="1" x14ac:dyDescent="0.25">
      <c r="J975267" s="30"/>
    </row>
    <row r="975268" spans="10:10" ht="14.25" customHeight="1" x14ac:dyDescent="0.25">
      <c r="J975268" s="30"/>
    </row>
    <row r="975269" spans="10:10" ht="14.25" customHeight="1" x14ac:dyDescent="0.25">
      <c r="J975269" s="30"/>
    </row>
    <row r="975270" spans="10:10" ht="14.25" customHeight="1" x14ac:dyDescent="0.25">
      <c r="J975270" s="30"/>
    </row>
    <row r="975271" spans="10:10" ht="14.25" customHeight="1" x14ac:dyDescent="0.25">
      <c r="J975271" s="30"/>
    </row>
    <row r="975272" spans="10:10" ht="14.25" customHeight="1" x14ac:dyDescent="0.25">
      <c r="J975272" s="30"/>
    </row>
    <row r="975273" spans="10:10" ht="14.25" customHeight="1" x14ac:dyDescent="0.25">
      <c r="J975273" s="30"/>
    </row>
    <row r="975274" spans="10:10" ht="14.25" customHeight="1" x14ac:dyDescent="0.25">
      <c r="J975274" s="30"/>
    </row>
    <row r="975275" spans="10:10" ht="14.25" customHeight="1" x14ac:dyDescent="0.25">
      <c r="J975275" s="30"/>
    </row>
    <row r="975276" spans="10:10" ht="14.25" customHeight="1" x14ac:dyDescent="0.25">
      <c r="J975276" s="30"/>
    </row>
    <row r="975277" spans="10:10" ht="14.25" customHeight="1" x14ac:dyDescent="0.25">
      <c r="J975277" s="30"/>
    </row>
    <row r="975278" spans="10:10" ht="14.25" customHeight="1" x14ac:dyDescent="0.25">
      <c r="J975278" s="30"/>
    </row>
    <row r="975279" spans="10:10" ht="14.25" customHeight="1" x14ac:dyDescent="0.25">
      <c r="J975279" s="30"/>
    </row>
    <row r="975280" spans="10:10" ht="14.25" customHeight="1" x14ac:dyDescent="0.25">
      <c r="J975280" s="30"/>
    </row>
    <row r="975281" spans="10:10" ht="14.25" customHeight="1" x14ac:dyDescent="0.25">
      <c r="J975281" s="30"/>
    </row>
    <row r="975282" spans="10:10" ht="14.25" customHeight="1" x14ac:dyDescent="0.25">
      <c r="J975282" s="30"/>
    </row>
    <row r="975283" spans="10:10" ht="14.25" customHeight="1" x14ac:dyDescent="0.25">
      <c r="J975283" s="30"/>
    </row>
    <row r="975284" spans="10:10" ht="14.25" customHeight="1" x14ac:dyDescent="0.25">
      <c r="J975284" s="30"/>
    </row>
    <row r="975285" spans="10:10" ht="14.25" customHeight="1" x14ac:dyDescent="0.25">
      <c r="J975285" s="30"/>
    </row>
    <row r="975286" spans="10:10" ht="14.25" customHeight="1" x14ac:dyDescent="0.25">
      <c r="J975286" s="30"/>
    </row>
    <row r="975287" spans="10:10" ht="14.25" customHeight="1" x14ac:dyDescent="0.25">
      <c r="J975287" s="30"/>
    </row>
    <row r="975288" spans="10:10" ht="14.25" customHeight="1" x14ac:dyDescent="0.25">
      <c r="J975288" s="30"/>
    </row>
    <row r="975289" spans="10:10" ht="14.25" customHeight="1" x14ac:dyDescent="0.25">
      <c r="J975289" s="30"/>
    </row>
    <row r="975290" spans="10:10" ht="14.25" customHeight="1" x14ac:dyDescent="0.25">
      <c r="J975290" s="30"/>
    </row>
    <row r="975291" spans="10:10" ht="14.25" customHeight="1" x14ac:dyDescent="0.25">
      <c r="J975291" s="30"/>
    </row>
    <row r="975292" spans="10:10" ht="14.25" customHeight="1" x14ac:dyDescent="0.25">
      <c r="J975292" s="30"/>
    </row>
    <row r="975293" spans="10:10" ht="14.25" customHeight="1" x14ac:dyDescent="0.25">
      <c r="J975293" s="30"/>
    </row>
    <row r="975294" spans="10:10" ht="14.25" customHeight="1" x14ac:dyDescent="0.25">
      <c r="J975294" s="30"/>
    </row>
    <row r="975295" spans="10:10" ht="14.25" customHeight="1" x14ac:dyDescent="0.25">
      <c r="J975295" s="30"/>
    </row>
    <row r="975296" spans="10:10" ht="14.25" customHeight="1" x14ac:dyDescent="0.25">
      <c r="J975296" s="30"/>
    </row>
    <row r="975297" spans="10:10" ht="14.25" customHeight="1" x14ac:dyDescent="0.25">
      <c r="J975297" s="30"/>
    </row>
    <row r="975298" spans="10:10" ht="14.25" customHeight="1" x14ac:dyDescent="0.25">
      <c r="J975298" s="30"/>
    </row>
    <row r="975299" spans="10:10" ht="14.25" customHeight="1" x14ac:dyDescent="0.25">
      <c r="J975299" s="30"/>
    </row>
    <row r="975300" spans="10:10" ht="14.25" customHeight="1" x14ac:dyDescent="0.25">
      <c r="J975300" s="30"/>
    </row>
    <row r="975301" spans="10:10" ht="14.25" customHeight="1" x14ac:dyDescent="0.25">
      <c r="J975301" s="30"/>
    </row>
    <row r="975302" spans="10:10" ht="14.25" customHeight="1" x14ac:dyDescent="0.25">
      <c r="J975302" s="30"/>
    </row>
    <row r="975303" spans="10:10" ht="14.25" customHeight="1" x14ac:dyDescent="0.25">
      <c r="J975303" s="30"/>
    </row>
    <row r="975304" spans="10:10" ht="14.25" customHeight="1" x14ac:dyDescent="0.25">
      <c r="J975304" s="30"/>
    </row>
    <row r="975305" spans="10:10" ht="14.25" customHeight="1" x14ac:dyDescent="0.25">
      <c r="J975305" s="30"/>
    </row>
    <row r="975306" spans="10:10" ht="14.25" customHeight="1" x14ac:dyDescent="0.25">
      <c r="J975306" s="30"/>
    </row>
    <row r="975307" spans="10:10" ht="14.25" customHeight="1" x14ac:dyDescent="0.25">
      <c r="J975307" s="30"/>
    </row>
    <row r="975308" spans="10:10" ht="14.25" customHeight="1" x14ac:dyDescent="0.25">
      <c r="J975308" s="30"/>
    </row>
    <row r="975309" spans="10:10" ht="14.25" customHeight="1" x14ac:dyDescent="0.25">
      <c r="J975309" s="30"/>
    </row>
    <row r="975310" spans="10:10" ht="14.25" customHeight="1" x14ac:dyDescent="0.25">
      <c r="J975310" s="30"/>
    </row>
    <row r="975311" spans="10:10" ht="14.25" customHeight="1" x14ac:dyDescent="0.25">
      <c r="J975311" s="30"/>
    </row>
    <row r="975312" spans="10:10" ht="14.25" customHeight="1" x14ac:dyDescent="0.25">
      <c r="J975312" s="30"/>
    </row>
    <row r="975313" spans="10:10" ht="14.25" customHeight="1" x14ac:dyDescent="0.25">
      <c r="J975313" s="30"/>
    </row>
    <row r="975314" spans="10:10" ht="14.25" customHeight="1" x14ac:dyDescent="0.25">
      <c r="J975314" s="30"/>
    </row>
    <row r="975315" spans="10:10" ht="14.25" customHeight="1" x14ac:dyDescent="0.25">
      <c r="J975315" s="30"/>
    </row>
    <row r="975316" spans="10:10" ht="14.25" customHeight="1" x14ac:dyDescent="0.25">
      <c r="J975316" s="30"/>
    </row>
    <row r="975317" spans="10:10" ht="14.25" customHeight="1" x14ac:dyDescent="0.25">
      <c r="J975317" s="30"/>
    </row>
    <row r="975318" spans="10:10" ht="14.25" customHeight="1" x14ac:dyDescent="0.25">
      <c r="J975318" s="30"/>
    </row>
    <row r="975319" spans="10:10" ht="14.25" customHeight="1" x14ac:dyDescent="0.25">
      <c r="J975319" s="30"/>
    </row>
    <row r="975320" spans="10:10" ht="14.25" customHeight="1" x14ac:dyDescent="0.25">
      <c r="J975320" s="30"/>
    </row>
    <row r="975321" spans="10:10" ht="14.25" customHeight="1" x14ac:dyDescent="0.25">
      <c r="J975321" s="30"/>
    </row>
    <row r="975322" spans="10:10" ht="14.25" customHeight="1" x14ac:dyDescent="0.25">
      <c r="J975322" s="30"/>
    </row>
    <row r="975323" spans="10:10" ht="14.25" customHeight="1" x14ac:dyDescent="0.25">
      <c r="J975323" s="30"/>
    </row>
    <row r="975324" spans="10:10" ht="14.25" customHeight="1" x14ac:dyDescent="0.25">
      <c r="J975324" s="30"/>
    </row>
    <row r="975325" spans="10:10" ht="14.25" customHeight="1" x14ac:dyDescent="0.25">
      <c r="J975325" s="30"/>
    </row>
    <row r="975326" spans="10:10" ht="14.25" customHeight="1" x14ac:dyDescent="0.25">
      <c r="J975326" s="30"/>
    </row>
    <row r="975327" spans="10:10" ht="14.25" customHeight="1" x14ac:dyDescent="0.25">
      <c r="J975327" s="30"/>
    </row>
    <row r="975328" spans="10:10" ht="14.25" customHeight="1" x14ac:dyDescent="0.25">
      <c r="J975328" s="30"/>
    </row>
    <row r="975329" spans="10:10" ht="14.25" customHeight="1" x14ac:dyDescent="0.25">
      <c r="J975329" s="30"/>
    </row>
    <row r="975330" spans="10:10" ht="14.25" customHeight="1" x14ac:dyDescent="0.25">
      <c r="J975330" s="30"/>
    </row>
    <row r="975331" spans="10:10" ht="14.25" customHeight="1" x14ac:dyDescent="0.25">
      <c r="J975331" s="30"/>
    </row>
    <row r="975332" spans="10:10" ht="14.25" customHeight="1" x14ac:dyDescent="0.25">
      <c r="J975332" s="30"/>
    </row>
    <row r="975333" spans="10:10" ht="14.25" customHeight="1" x14ac:dyDescent="0.25">
      <c r="J975333" s="30"/>
    </row>
    <row r="975334" spans="10:10" ht="14.25" customHeight="1" x14ac:dyDescent="0.25">
      <c r="J975334" s="30"/>
    </row>
    <row r="975335" spans="10:10" ht="14.25" customHeight="1" x14ac:dyDescent="0.25">
      <c r="J975335" s="30"/>
    </row>
    <row r="975336" spans="10:10" ht="14.25" customHeight="1" x14ac:dyDescent="0.25">
      <c r="J975336" s="30"/>
    </row>
    <row r="975337" spans="10:10" ht="14.25" customHeight="1" x14ac:dyDescent="0.25">
      <c r="J975337" s="30"/>
    </row>
    <row r="975338" spans="10:10" ht="14.25" customHeight="1" x14ac:dyDescent="0.25">
      <c r="J975338" s="30"/>
    </row>
    <row r="975339" spans="10:10" ht="14.25" customHeight="1" x14ac:dyDescent="0.25">
      <c r="J975339" s="30"/>
    </row>
    <row r="975340" spans="10:10" ht="14.25" customHeight="1" x14ac:dyDescent="0.25">
      <c r="J975340" s="30"/>
    </row>
    <row r="975341" spans="10:10" ht="14.25" customHeight="1" x14ac:dyDescent="0.25">
      <c r="J975341" s="30"/>
    </row>
    <row r="975342" spans="10:10" ht="14.25" customHeight="1" x14ac:dyDescent="0.25">
      <c r="J975342" s="30"/>
    </row>
    <row r="975343" spans="10:10" ht="14.25" customHeight="1" x14ac:dyDescent="0.25">
      <c r="J975343" s="30"/>
    </row>
    <row r="975344" spans="10:10" ht="14.25" customHeight="1" x14ac:dyDescent="0.25">
      <c r="J975344" s="30"/>
    </row>
    <row r="975345" spans="10:10" ht="14.25" customHeight="1" x14ac:dyDescent="0.25">
      <c r="J975345" s="30"/>
    </row>
    <row r="975346" spans="10:10" ht="14.25" customHeight="1" x14ac:dyDescent="0.25">
      <c r="J975346" s="30"/>
    </row>
    <row r="975347" spans="10:10" ht="14.25" customHeight="1" x14ac:dyDescent="0.25">
      <c r="J975347" s="30"/>
    </row>
    <row r="975348" spans="10:10" ht="14.25" customHeight="1" x14ac:dyDescent="0.25">
      <c r="J975348" s="30"/>
    </row>
    <row r="975349" spans="10:10" ht="14.25" customHeight="1" x14ac:dyDescent="0.25">
      <c r="J975349" s="30"/>
    </row>
    <row r="975350" spans="10:10" ht="14.25" customHeight="1" x14ac:dyDescent="0.25">
      <c r="J975350" s="30"/>
    </row>
    <row r="975351" spans="10:10" ht="14.25" customHeight="1" x14ac:dyDescent="0.25">
      <c r="J975351" s="30"/>
    </row>
    <row r="975352" spans="10:10" ht="14.25" customHeight="1" x14ac:dyDescent="0.25">
      <c r="J975352" s="30"/>
    </row>
    <row r="975353" spans="10:10" ht="14.25" customHeight="1" x14ac:dyDescent="0.25">
      <c r="J975353" s="30"/>
    </row>
    <row r="975354" spans="10:10" ht="14.25" customHeight="1" x14ac:dyDescent="0.25">
      <c r="J975354" s="30"/>
    </row>
    <row r="975355" spans="10:10" ht="14.25" customHeight="1" x14ac:dyDescent="0.25">
      <c r="J975355" s="30"/>
    </row>
    <row r="975356" spans="10:10" ht="14.25" customHeight="1" x14ac:dyDescent="0.25">
      <c r="J975356" s="30"/>
    </row>
    <row r="975357" spans="10:10" ht="14.25" customHeight="1" x14ac:dyDescent="0.25">
      <c r="J975357" s="30"/>
    </row>
    <row r="975358" spans="10:10" ht="14.25" customHeight="1" x14ac:dyDescent="0.25">
      <c r="J975358" s="30"/>
    </row>
    <row r="975359" spans="10:10" ht="14.25" customHeight="1" x14ac:dyDescent="0.25">
      <c r="J975359" s="30"/>
    </row>
    <row r="975360" spans="10:10" ht="14.25" customHeight="1" x14ac:dyDescent="0.25">
      <c r="J975360" s="30"/>
    </row>
    <row r="975361" spans="10:10" ht="14.25" customHeight="1" x14ac:dyDescent="0.25">
      <c r="J975361" s="30"/>
    </row>
    <row r="975362" spans="10:10" ht="14.25" customHeight="1" x14ac:dyDescent="0.25">
      <c r="J975362" s="30"/>
    </row>
    <row r="975363" spans="10:10" ht="14.25" customHeight="1" x14ac:dyDescent="0.25">
      <c r="J975363" s="30"/>
    </row>
    <row r="975364" spans="10:10" ht="14.25" customHeight="1" x14ac:dyDescent="0.25">
      <c r="J975364" s="30"/>
    </row>
    <row r="975365" spans="10:10" ht="14.25" customHeight="1" x14ac:dyDescent="0.25">
      <c r="J975365" s="30"/>
    </row>
    <row r="975366" spans="10:10" ht="14.25" customHeight="1" x14ac:dyDescent="0.25">
      <c r="J975366" s="30"/>
    </row>
    <row r="975367" spans="10:10" ht="14.25" customHeight="1" x14ac:dyDescent="0.25">
      <c r="J975367" s="30"/>
    </row>
    <row r="975368" spans="10:10" ht="14.25" customHeight="1" x14ac:dyDescent="0.25">
      <c r="J975368" s="30"/>
    </row>
    <row r="975369" spans="10:10" ht="14.25" customHeight="1" x14ac:dyDescent="0.25">
      <c r="J975369" s="30"/>
    </row>
    <row r="975370" spans="10:10" ht="14.25" customHeight="1" x14ac:dyDescent="0.25">
      <c r="J975370" s="30"/>
    </row>
    <row r="975371" spans="10:10" ht="14.25" customHeight="1" x14ac:dyDescent="0.25">
      <c r="J975371" s="30"/>
    </row>
    <row r="975372" spans="10:10" ht="14.25" customHeight="1" x14ac:dyDescent="0.25">
      <c r="J975372" s="30"/>
    </row>
    <row r="975373" spans="10:10" ht="14.25" customHeight="1" x14ac:dyDescent="0.25">
      <c r="J975373" s="30"/>
    </row>
    <row r="975374" spans="10:10" ht="14.25" customHeight="1" x14ac:dyDescent="0.25">
      <c r="J975374" s="30"/>
    </row>
    <row r="975375" spans="10:10" ht="14.25" customHeight="1" x14ac:dyDescent="0.25">
      <c r="J975375" s="30"/>
    </row>
    <row r="975376" spans="10:10" ht="14.25" customHeight="1" x14ac:dyDescent="0.25">
      <c r="J975376" s="30"/>
    </row>
    <row r="975377" spans="10:10" ht="14.25" customHeight="1" x14ac:dyDescent="0.25">
      <c r="J975377" s="30"/>
    </row>
    <row r="975378" spans="10:10" ht="14.25" customHeight="1" x14ac:dyDescent="0.25">
      <c r="J975378" s="30"/>
    </row>
    <row r="975379" spans="10:10" ht="14.25" customHeight="1" x14ac:dyDescent="0.25">
      <c r="J975379" s="30"/>
    </row>
    <row r="975380" spans="10:10" ht="14.25" customHeight="1" x14ac:dyDescent="0.25">
      <c r="J975380" s="30"/>
    </row>
    <row r="975381" spans="10:10" ht="14.25" customHeight="1" x14ac:dyDescent="0.25">
      <c r="J975381" s="30"/>
    </row>
    <row r="975382" spans="10:10" ht="14.25" customHeight="1" x14ac:dyDescent="0.25">
      <c r="J975382" s="30"/>
    </row>
    <row r="975383" spans="10:10" ht="14.25" customHeight="1" x14ac:dyDescent="0.25">
      <c r="J975383" s="30"/>
    </row>
    <row r="975384" spans="10:10" ht="14.25" customHeight="1" x14ac:dyDescent="0.25">
      <c r="J975384" s="30"/>
    </row>
    <row r="975385" spans="10:10" ht="14.25" customHeight="1" x14ac:dyDescent="0.25">
      <c r="J975385" s="30"/>
    </row>
    <row r="975386" spans="10:10" ht="14.25" customHeight="1" x14ac:dyDescent="0.25">
      <c r="J975386" s="30"/>
    </row>
    <row r="975387" spans="10:10" ht="14.25" customHeight="1" x14ac:dyDescent="0.25">
      <c r="J975387" s="30"/>
    </row>
    <row r="975388" spans="10:10" ht="14.25" customHeight="1" x14ac:dyDescent="0.25">
      <c r="J975388" s="30"/>
    </row>
    <row r="975389" spans="10:10" ht="14.25" customHeight="1" x14ac:dyDescent="0.25">
      <c r="J975389" s="30"/>
    </row>
    <row r="975390" spans="10:10" ht="14.25" customHeight="1" x14ac:dyDescent="0.25">
      <c r="J975390" s="30"/>
    </row>
    <row r="975391" spans="10:10" ht="14.25" customHeight="1" x14ac:dyDescent="0.25">
      <c r="J975391" s="30"/>
    </row>
    <row r="975392" spans="10:10" ht="14.25" customHeight="1" x14ac:dyDescent="0.25">
      <c r="J975392" s="30"/>
    </row>
    <row r="975393" spans="10:10" ht="14.25" customHeight="1" x14ac:dyDescent="0.25">
      <c r="J975393" s="30"/>
    </row>
    <row r="975394" spans="10:10" ht="14.25" customHeight="1" x14ac:dyDescent="0.25">
      <c r="J975394" s="30"/>
    </row>
    <row r="975395" spans="10:10" ht="14.25" customHeight="1" x14ac:dyDescent="0.25">
      <c r="J975395" s="30"/>
    </row>
    <row r="975396" spans="10:10" ht="14.25" customHeight="1" x14ac:dyDescent="0.25">
      <c r="J975396" s="30"/>
    </row>
    <row r="975397" spans="10:10" ht="14.25" customHeight="1" x14ac:dyDescent="0.25">
      <c r="J975397" s="30"/>
    </row>
    <row r="975398" spans="10:10" ht="14.25" customHeight="1" x14ac:dyDescent="0.25">
      <c r="J975398" s="30"/>
    </row>
    <row r="975399" spans="10:10" ht="14.25" customHeight="1" x14ac:dyDescent="0.25">
      <c r="J975399" s="30"/>
    </row>
    <row r="975400" spans="10:10" ht="14.25" customHeight="1" x14ac:dyDescent="0.25">
      <c r="J975400" s="30"/>
    </row>
    <row r="975401" spans="10:10" ht="14.25" customHeight="1" x14ac:dyDescent="0.25">
      <c r="J975401" s="30"/>
    </row>
    <row r="975402" spans="10:10" ht="14.25" customHeight="1" x14ac:dyDescent="0.25">
      <c r="J975402" s="30"/>
    </row>
    <row r="975403" spans="10:10" ht="14.25" customHeight="1" x14ac:dyDescent="0.25">
      <c r="J975403" s="30"/>
    </row>
    <row r="975404" spans="10:10" ht="14.25" customHeight="1" x14ac:dyDescent="0.25">
      <c r="J975404" s="30"/>
    </row>
    <row r="975405" spans="10:10" ht="14.25" customHeight="1" x14ac:dyDescent="0.25">
      <c r="J975405" s="30"/>
    </row>
    <row r="975406" spans="10:10" ht="14.25" customHeight="1" x14ac:dyDescent="0.25">
      <c r="J975406" s="30"/>
    </row>
    <row r="975407" spans="10:10" ht="14.25" customHeight="1" x14ac:dyDescent="0.25">
      <c r="J975407" s="30"/>
    </row>
    <row r="975408" spans="10:10" ht="14.25" customHeight="1" x14ac:dyDescent="0.25">
      <c r="J975408" s="30"/>
    </row>
    <row r="975409" spans="10:10" ht="14.25" customHeight="1" x14ac:dyDescent="0.25">
      <c r="J975409" s="30"/>
    </row>
    <row r="975410" spans="10:10" ht="14.25" customHeight="1" x14ac:dyDescent="0.25">
      <c r="J975410" s="30"/>
    </row>
    <row r="975411" spans="10:10" ht="14.25" customHeight="1" x14ac:dyDescent="0.25">
      <c r="J975411" s="30"/>
    </row>
    <row r="975412" spans="10:10" ht="14.25" customHeight="1" x14ac:dyDescent="0.25">
      <c r="J975412" s="30"/>
    </row>
    <row r="975413" spans="10:10" ht="14.25" customHeight="1" x14ac:dyDescent="0.25">
      <c r="J975413" s="30"/>
    </row>
    <row r="975414" spans="10:10" ht="14.25" customHeight="1" x14ac:dyDescent="0.25">
      <c r="J975414" s="30"/>
    </row>
    <row r="975415" spans="10:10" ht="14.25" customHeight="1" x14ac:dyDescent="0.25">
      <c r="J975415" s="30"/>
    </row>
    <row r="975416" spans="10:10" ht="14.25" customHeight="1" x14ac:dyDescent="0.25">
      <c r="J975416" s="30"/>
    </row>
    <row r="975417" spans="10:10" ht="14.25" customHeight="1" x14ac:dyDescent="0.25">
      <c r="J975417" s="30"/>
    </row>
    <row r="975418" spans="10:10" ht="14.25" customHeight="1" x14ac:dyDescent="0.25">
      <c r="J975418" s="30"/>
    </row>
    <row r="975419" spans="10:10" ht="14.25" customHeight="1" x14ac:dyDescent="0.25">
      <c r="J975419" s="30"/>
    </row>
    <row r="975420" spans="10:10" ht="14.25" customHeight="1" x14ac:dyDescent="0.25">
      <c r="J975420" s="30"/>
    </row>
    <row r="975421" spans="10:10" ht="14.25" customHeight="1" x14ac:dyDescent="0.25">
      <c r="J975421" s="30"/>
    </row>
    <row r="975422" spans="10:10" ht="14.25" customHeight="1" x14ac:dyDescent="0.25">
      <c r="J975422" s="30"/>
    </row>
    <row r="975423" spans="10:10" ht="14.25" customHeight="1" x14ac:dyDescent="0.25">
      <c r="J975423" s="30"/>
    </row>
    <row r="975424" spans="10:10" ht="14.25" customHeight="1" x14ac:dyDescent="0.25">
      <c r="J975424" s="30"/>
    </row>
    <row r="975425" spans="10:10" ht="14.25" customHeight="1" x14ac:dyDescent="0.25">
      <c r="J975425" s="30"/>
    </row>
    <row r="975426" spans="10:10" ht="14.25" customHeight="1" x14ac:dyDescent="0.25">
      <c r="J975426" s="30"/>
    </row>
    <row r="975427" spans="10:10" ht="14.25" customHeight="1" x14ac:dyDescent="0.25">
      <c r="J975427" s="30"/>
    </row>
    <row r="975428" spans="10:10" ht="14.25" customHeight="1" x14ac:dyDescent="0.25">
      <c r="J975428" s="30"/>
    </row>
    <row r="975429" spans="10:10" ht="14.25" customHeight="1" x14ac:dyDescent="0.25">
      <c r="J975429" s="30"/>
    </row>
    <row r="975430" spans="10:10" ht="14.25" customHeight="1" x14ac:dyDescent="0.25">
      <c r="J975430" s="30"/>
    </row>
    <row r="975431" spans="10:10" ht="14.25" customHeight="1" x14ac:dyDescent="0.25">
      <c r="J975431" s="30"/>
    </row>
    <row r="975432" spans="10:10" ht="14.25" customHeight="1" x14ac:dyDescent="0.25">
      <c r="J975432" s="30"/>
    </row>
    <row r="975433" spans="10:10" ht="14.25" customHeight="1" x14ac:dyDescent="0.25">
      <c r="J975433" s="30"/>
    </row>
    <row r="975434" spans="10:10" ht="14.25" customHeight="1" x14ac:dyDescent="0.25">
      <c r="J975434" s="30"/>
    </row>
    <row r="975435" spans="10:10" ht="14.25" customHeight="1" x14ac:dyDescent="0.25">
      <c r="J975435" s="30"/>
    </row>
    <row r="975436" spans="10:10" ht="14.25" customHeight="1" x14ac:dyDescent="0.25">
      <c r="J975436" s="30"/>
    </row>
    <row r="975437" spans="10:10" ht="14.25" customHeight="1" x14ac:dyDescent="0.25">
      <c r="J975437" s="30"/>
    </row>
    <row r="975438" spans="10:10" ht="14.25" customHeight="1" x14ac:dyDescent="0.25">
      <c r="J975438" s="30"/>
    </row>
    <row r="975439" spans="10:10" ht="14.25" customHeight="1" x14ac:dyDescent="0.25">
      <c r="J975439" s="30"/>
    </row>
    <row r="975440" spans="10:10" ht="14.25" customHeight="1" x14ac:dyDescent="0.25">
      <c r="J975440" s="30"/>
    </row>
    <row r="975441" spans="10:10" ht="14.25" customHeight="1" x14ac:dyDescent="0.25">
      <c r="J975441" s="30"/>
    </row>
    <row r="975442" spans="10:10" ht="14.25" customHeight="1" x14ac:dyDescent="0.25">
      <c r="J975442" s="30"/>
    </row>
    <row r="975443" spans="10:10" ht="14.25" customHeight="1" x14ac:dyDescent="0.25">
      <c r="J975443" s="30"/>
    </row>
    <row r="975444" spans="10:10" ht="14.25" customHeight="1" x14ac:dyDescent="0.25">
      <c r="J975444" s="30"/>
    </row>
    <row r="975445" spans="10:10" ht="14.25" customHeight="1" x14ac:dyDescent="0.25">
      <c r="J975445" s="30"/>
    </row>
    <row r="975446" spans="10:10" ht="14.25" customHeight="1" x14ac:dyDescent="0.25">
      <c r="J975446" s="30"/>
    </row>
    <row r="975447" spans="10:10" ht="14.25" customHeight="1" x14ac:dyDescent="0.25">
      <c r="J975447" s="51"/>
    </row>
    <row r="975448" spans="10:10" ht="14.25" customHeight="1" x14ac:dyDescent="0.25">
      <c r="J975448" s="30"/>
    </row>
    <row r="975449" spans="10:10" ht="14.25" customHeight="1" x14ac:dyDescent="0.25">
      <c r="J975449" s="30"/>
    </row>
    <row r="975450" spans="10:10" ht="14.25" customHeight="1" x14ac:dyDescent="0.25">
      <c r="J975450" s="30"/>
    </row>
    <row r="975451" spans="10:10" ht="14.25" customHeight="1" x14ac:dyDescent="0.25">
      <c r="J975451" s="30"/>
    </row>
    <row r="975452" spans="10:10" ht="14.25" customHeight="1" x14ac:dyDescent="0.25">
      <c r="J975452" s="30"/>
    </row>
    <row r="975453" spans="10:10" ht="14.25" customHeight="1" x14ac:dyDescent="0.25">
      <c r="J975453" s="30"/>
    </row>
    <row r="975454" spans="10:10" ht="14.25" customHeight="1" x14ac:dyDescent="0.25">
      <c r="J975454" s="51"/>
    </row>
    <row r="975455" spans="10:10" ht="14.25" customHeight="1" x14ac:dyDescent="0.25">
      <c r="J975455" s="51"/>
    </row>
    <row r="975456" spans="10:10" ht="14.25" customHeight="1" x14ac:dyDescent="0.25">
      <c r="J975456" s="51"/>
    </row>
    <row r="975457" spans="10:10" ht="14.25" customHeight="1" x14ac:dyDescent="0.25">
      <c r="J975457" s="30"/>
    </row>
    <row r="975458" spans="10:10" ht="14.25" customHeight="1" x14ac:dyDescent="0.25">
      <c r="J975458" s="30"/>
    </row>
    <row r="975459" spans="10:10" ht="14.25" customHeight="1" x14ac:dyDescent="0.25">
      <c r="J975459" s="30"/>
    </row>
    <row r="975460" spans="10:10" ht="14.25" customHeight="1" x14ac:dyDescent="0.25">
      <c r="J975460" s="30"/>
    </row>
    <row r="975461" spans="10:10" ht="14.25" customHeight="1" x14ac:dyDescent="0.25">
      <c r="J975461" s="30"/>
    </row>
    <row r="975462" spans="10:10" ht="14.25" customHeight="1" x14ac:dyDescent="0.25">
      <c r="J975462" s="30"/>
    </row>
    <row r="975463" spans="10:10" ht="14.25" customHeight="1" x14ac:dyDescent="0.25">
      <c r="J975463" s="30"/>
    </row>
    <row r="975464" spans="10:10" ht="14.25" customHeight="1" x14ac:dyDescent="0.25">
      <c r="J975464" s="30"/>
    </row>
    <row r="975465" spans="10:10" ht="14.25" customHeight="1" x14ac:dyDescent="0.25">
      <c r="J975465" s="30"/>
    </row>
    <row r="975466" spans="10:10" ht="14.25" customHeight="1" x14ac:dyDescent="0.25">
      <c r="J975466" s="30"/>
    </row>
    <row r="975467" spans="10:10" ht="14.25" customHeight="1" x14ac:dyDescent="0.25">
      <c r="J975467" s="30"/>
    </row>
    <row r="975468" spans="10:10" ht="14.25" customHeight="1" x14ac:dyDescent="0.25">
      <c r="J975468" s="30"/>
    </row>
    <row r="975469" spans="10:10" ht="14.25" customHeight="1" x14ac:dyDescent="0.25">
      <c r="J975469" s="30"/>
    </row>
    <row r="975470" spans="10:10" ht="14.25" customHeight="1" x14ac:dyDescent="0.25">
      <c r="J975470" s="30"/>
    </row>
    <row r="975471" spans="10:10" ht="14.25" customHeight="1" x14ac:dyDescent="0.25">
      <c r="J975471" s="30"/>
    </row>
    <row r="975472" spans="10:10" ht="14.25" customHeight="1" x14ac:dyDescent="0.25">
      <c r="J975472" s="30"/>
    </row>
    <row r="975473" spans="10:10" ht="14.25" customHeight="1" x14ac:dyDescent="0.25">
      <c r="J975473" s="30"/>
    </row>
    <row r="975474" spans="10:10" ht="14.25" customHeight="1" x14ac:dyDescent="0.25">
      <c r="J975474" s="30"/>
    </row>
    <row r="975475" spans="10:10" ht="14.25" customHeight="1" x14ac:dyDescent="0.25">
      <c r="J975475" s="30"/>
    </row>
    <row r="975476" spans="10:10" ht="14.25" customHeight="1" x14ac:dyDescent="0.25">
      <c r="J975476" s="30"/>
    </row>
    <row r="975477" spans="10:10" ht="14.25" customHeight="1" x14ac:dyDescent="0.25">
      <c r="J975477" s="30"/>
    </row>
    <row r="975478" spans="10:10" ht="14.25" customHeight="1" x14ac:dyDescent="0.25">
      <c r="J975478" s="30"/>
    </row>
    <row r="975479" spans="10:10" ht="14.25" customHeight="1" x14ac:dyDescent="0.25">
      <c r="J975479" s="30"/>
    </row>
    <row r="975480" spans="10:10" ht="14.25" customHeight="1" x14ac:dyDescent="0.25">
      <c r="J975480" s="30"/>
    </row>
    <row r="975481" spans="10:10" ht="14.25" customHeight="1" x14ac:dyDescent="0.25">
      <c r="J975481" s="30"/>
    </row>
    <row r="975482" spans="10:10" ht="14.25" customHeight="1" x14ac:dyDescent="0.25">
      <c r="J975482" s="30"/>
    </row>
    <row r="975483" spans="10:10" ht="14.25" customHeight="1" x14ac:dyDescent="0.25">
      <c r="J975483" s="30"/>
    </row>
    <row r="975484" spans="10:10" ht="14.25" customHeight="1" x14ac:dyDescent="0.25">
      <c r="J975484" s="30"/>
    </row>
    <row r="975485" spans="10:10" ht="14.25" customHeight="1" x14ac:dyDescent="0.25">
      <c r="J975485" s="30"/>
    </row>
    <row r="975486" spans="10:10" ht="14.25" customHeight="1" x14ac:dyDescent="0.25">
      <c r="J975486" s="30"/>
    </row>
    <row r="975487" spans="10:10" ht="14.25" customHeight="1" x14ac:dyDescent="0.25">
      <c r="J975487" s="30"/>
    </row>
    <row r="975488" spans="10:10" ht="14.25" customHeight="1" x14ac:dyDescent="0.25">
      <c r="J975488" s="30"/>
    </row>
    <row r="975489" spans="10:10" ht="14.25" customHeight="1" x14ac:dyDescent="0.25">
      <c r="J975489" s="30"/>
    </row>
    <row r="975490" spans="10:10" ht="14.25" customHeight="1" x14ac:dyDescent="0.25">
      <c r="J975490" s="30"/>
    </row>
    <row r="975491" spans="10:10" ht="14.25" customHeight="1" x14ac:dyDescent="0.25">
      <c r="J975491" s="30"/>
    </row>
    <row r="975492" spans="10:10" ht="14.25" customHeight="1" x14ac:dyDescent="0.25">
      <c r="J975492" s="30"/>
    </row>
    <row r="975493" spans="10:10" ht="14.25" customHeight="1" x14ac:dyDescent="0.25">
      <c r="J975493" s="30"/>
    </row>
    <row r="975494" spans="10:10" ht="14.25" customHeight="1" x14ac:dyDescent="0.25">
      <c r="J975494" s="30"/>
    </row>
    <row r="975495" spans="10:10" ht="14.25" customHeight="1" x14ac:dyDescent="0.25">
      <c r="J975495" s="30"/>
    </row>
    <row r="975496" spans="10:10" ht="14.25" customHeight="1" x14ac:dyDescent="0.25">
      <c r="J975496" s="30"/>
    </row>
    <row r="975497" spans="10:10" ht="14.25" customHeight="1" x14ac:dyDescent="0.25">
      <c r="J975497" s="30"/>
    </row>
    <row r="975498" spans="10:10" ht="14.25" customHeight="1" x14ac:dyDescent="0.25">
      <c r="J975498" s="30"/>
    </row>
    <row r="975499" spans="10:10" ht="14.25" customHeight="1" x14ac:dyDescent="0.25">
      <c r="J975499" s="30"/>
    </row>
    <row r="975500" spans="10:10" ht="14.25" customHeight="1" x14ac:dyDescent="0.25">
      <c r="J975500" s="30"/>
    </row>
    <row r="975501" spans="10:10" ht="14.25" customHeight="1" x14ac:dyDescent="0.25">
      <c r="J975501" s="30"/>
    </row>
    <row r="975502" spans="10:10" ht="14.25" customHeight="1" x14ac:dyDescent="0.25">
      <c r="J975502" s="30"/>
    </row>
    <row r="975503" spans="10:10" ht="14.25" customHeight="1" x14ac:dyDescent="0.25">
      <c r="J975503" s="30"/>
    </row>
    <row r="975504" spans="10:10" ht="14.25" customHeight="1" x14ac:dyDescent="0.25">
      <c r="J975504" s="30"/>
    </row>
    <row r="975505" spans="10:10" ht="14.25" customHeight="1" x14ac:dyDescent="0.25">
      <c r="J975505" s="30"/>
    </row>
    <row r="975506" spans="10:10" ht="14.25" customHeight="1" x14ac:dyDescent="0.25">
      <c r="J975506" s="30"/>
    </row>
    <row r="975507" spans="10:10" ht="14.25" customHeight="1" x14ac:dyDescent="0.25">
      <c r="J975507" s="30"/>
    </row>
    <row r="975508" spans="10:10" ht="14.25" customHeight="1" x14ac:dyDescent="0.25">
      <c r="J975508" s="30"/>
    </row>
    <row r="975509" spans="10:10" ht="14.25" customHeight="1" x14ac:dyDescent="0.25">
      <c r="J975509" s="30"/>
    </row>
    <row r="975510" spans="10:10" ht="14.25" customHeight="1" x14ac:dyDescent="0.25">
      <c r="J975510" s="30"/>
    </row>
    <row r="975511" spans="10:10" ht="14.25" customHeight="1" x14ac:dyDescent="0.25">
      <c r="J975511" s="30"/>
    </row>
    <row r="975512" spans="10:10" ht="14.25" customHeight="1" x14ac:dyDescent="0.25">
      <c r="J975512" s="30"/>
    </row>
    <row r="975513" spans="10:10" ht="14.25" customHeight="1" x14ac:dyDescent="0.25">
      <c r="J975513" s="30"/>
    </row>
    <row r="975514" spans="10:10" ht="14.25" customHeight="1" x14ac:dyDescent="0.25">
      <c r="J975514" s="30"/>
    </row>
    <row r="975515" spans="10:10" ht="14.25" customHeight="1" x14ac:dyDescent="0.25">
      <c r="J975515" s="30"/>
    </row>
    <row r="975516" spans="10:10" ht="14.25" customHeight="1" x14ac:dyDescent="0.25">
      <c r="J975516" s="30"/>
    </row>
    <row r="975517" spans="10:10" ht="14.25" customHeight="1" x14ac:dyDescent="0.25">
      <c r="J975517" s="30"/>
    </row>
    <row r="975518" spans="10:10" ht="14.25" customHeight="1" x14ac:dyDescent="0.25">
      <c r="J975518" s="51"/>
    </row>
    <row r="975519" spans="10:10" ht="14.25" customHeight="1" x14ac:dyDescent="0.25">
      <c r="J975519" s="30"/>
    </row>
    <row r="975520" spans="10:10" ht="14.25" customHeight="1" x14ac:dyDescent="0.25">
      <c r="J975520" s="30"/>
    </row>
    <row r="975521" spans="10:10" ht="14.25" customHeight="1" x14ac:dyDescent="0.25">
      <c r="J975521" s="30"/>
    </row>
    <row r="975522" spans="10:10" ht="14.25" customHeight="1" x14ac:dyDescent="0.25">
      <c r="J975522" s="30"/>
    </row>
    <row r="975523" spans="10:10" ht="14.25" customHeight="1" x14ac:dyDescent="0.25">
      <c r="J975523" s="30"/>
    </row>
    <row r="975524" spans="10:10" ht="14.25" customHeight="1" x14ac:dyDescent="0.25">
      <c r="J975524" s="30"/>
    </row>
    <row r="975525" spans="10:10" ht="14.25" customHeight="1" x14ac:dyDescent="0.25">
      <c r="J975525" s="30"/>
    </row>
    <row r="975526" spans="10:10" ht="14.25" customHeight="1" x14ac:dyDescent="0.25">
      <c r="J975526" s="51"/>
    </row>
    <row r="975527" spans="10:10" ht="14.25" customHeight="1" x14ac:dyDescent="0.25">
      <c r="J975527" s="30"/>
    </row>
    <row r="975528" spans="10:10" ht="14.25" customHeight="1" x14ac:dyDescent="0.25">
      <c r="J975528" s="30"/>
    </row>
    <row r="975529" spans="10:10" ht="14.25" customHeight="1" x14ac:dyDescent="0.25">
      <c r="J975529" s="30"/>
    </row>
    <row r="975530" spans="10:10" ht="14.25" customHeight="1" x14ac:dyDescent="0.25">
      <c r="J975530" s="30"/>
    </row>
    <row r="975531" spans="10:10" ht="14.25" customHeight="1" x14ac:dyDescent="0.25">
      <c r="J975531" s="30"/>
    </row>
    <row r="975532" spans="10:10" ht="14.25" customHeight="1" x14ac:dyDescent="0.25">
      <c r="J975532" s="30"/>
    </row>
    <row r="975533" spans="10:10" ht="14.25" customHeight="1" x14ac:dyDescent="0.25">
      <c r="J975533" s="30"/>
    </row>
    <row r="975534" spans="10:10" ht="14.25" customHeight="1" x14ac:dyDescent="0.25">
      <c r="J975534" s="30"/>
    </row>
    <row r="975535" spans="10:10" ht="14.25" customHeight="1" x14ac:dyDescent="0.25">
      <c r="J975535" s="30"/>
    </row>
    <row r="975536" spans="10:10" ht="14.25" customHeight="1" x14ac:dyDescent="0.25">
      <c r="J975536" s="30"/>
    </row>
    <row r="975537" spans="10:10" ht="14.25" customHeight="1" x14ac:dyDescent="0.25">
      <c r="J975537" s="30"/>
    </row>
    <row r="975538" spans="10:10" ht="14.25" customHeight="1" x14ac:dyDescent="0.25">
      <c r="J975538" s="30"/>
    </row>
    <row r="975539" spans="10:10" ht="14.25" customHeight="1" x14ac:dyDescent="0.25">
      <c r="J975539" s="30"/>
    </row>
    <row r="975540" spans="10:10" ht="14.25" customHeight="1" x14ac:dyDescent="0.25">
      <c r="J975540" s="30"/>
    </row>
    <row r="975541" spans="10:10" ht="14.25" customHeight="1" x14ac:dyDescent="0.25">
      <c r="J975541" s="30"/>
    </row>
    <row r="975542" spans="10:10" ht="14.25" customHeight="1" x14ac:dyDescent="0.25">
      <c r="J975542" s="30"/>
    </row>
    <row r="975543" spans="10:10" ht="14.25" customHeight="1" x14ac:dyDescent="0.25">
      <c r="J975543" s="30"/>
    </row>
    <row r="975544" spans="10:10" ht="14.25" customHeight="1" x14ac:dyDescent="0.25">
      <c r="J975544" s="30"/>
    </row>
    <row r="975545" spans="10:10" ht="14.25" customHeight="1" x14ac:dyDescent="0.25">
      <c r="J975545" s="30"/>
    </row>
    <row r="975546" spans="10:10" ht="14.25" customHeight="1" x14ac:dyDescent="0.25">
      <c r="J975546" s="30"/>
    </row>
    <row r="975547" spans="10:10" ht="14.25" customHeight="1" x14ac:dyDescent="0.25">
      <c r="J975547" s="30"/>
    </row>
    <row r="975548" spans="10:10" ht="14.25" customHeight="1" x14ac:dyDescent="0.25">
      <c r="J975548" s="30"/>
    </row>
    <row r="975549" spans="10:10" ht="14.25" customHeight="1" x14ac:dyDescent="0.25">
      <c r="J975549" s="30"/>
    </row>
    <row r="975550" spans="10:10" ht="14.25" customHeight="1" x14ac:dyDescent="0.25">
      <c r="J975550" s="30"/>
    </row>
    <row r="975551" spans="10:10" ht="14.25" customHeight="1" x14ac:dyDescent="0.25">
      <c r="J975551" s="30"/>
    </row>
    <row r="975552" spans="10:10" ht="14.25" customHeight="1" x14ac:dyDescent="0.25">
      <c r="J975552" s="30"/>
    </row>
    <row r="975553" spans="10:10" ht="14.25" customHeight="1" x14ac:dyDescent="0.25">
      <c r="J975553" s="30"/>
    </row>
    <row r="975554" spans="10:10" ht="14.25" customHeight="1" x14ac:dyDescent="0.25">
      <c r="J975554" s="30"/>
    </row>
    <row r="975555" spans="10:10" ht="14.25" customHeight="1" x14ac:dyDescent="0.25">
      <c r="J975555" s="30"/>
    </row>
    <row r="975556" spans="10:10" ht="14.25" customHeight="1" x14ac:dyDescent="0.25">
      <c r="J975556" s="30"/>
    </row>
    <row r="975557" spans="10:10" ht="14.25" customHeight="1" x14ac:dyDescent="0.25">
      <c r="J975557" s="30"/>
    </row>
    <row r="975558" spans="10:10" ht="14.25" customHeight="1" x14ac:dyDescent="0.25">
      <c r="J975558" s="30"/>
    </row>
    <row r="975559" spans="10:10" ht="14.25" customHeight="1" x14ac:dyDescent="0.25">
      <c r="J975559" s="30"/>
    </row>
    <row r="975560" spans="10:10" ht="14.25" customHeight="1" x14ac:dyDescent="0.25">
      <c r="J975560" s="30"/>
    </row>
    <row r="975561" spans="10:10" ht="14.25" customHeight="1" x14ac:dyDescent="0.25">
      <c r="J975561" s="51"/>
    </row>
    <row r="975562" spans="10:10" ht="14.25" customHeight="1" x14ac:dyDescent="0.25">
      <c r="J975562" s="30"/>
    </row>
    <row r="975563" spans="10:10" ht="14.25" customHeight="1" x14ac:dyDescent="0.25">
      <c r="J975563" s="30"/>
    </row>
    <row r="975564" spans="10:10" ht="14.25" customHeight="1" x14ac:dyDescent="0.25">
      <c r="J975564" s="30"/>
    </row>
    <row r="975565" spans="10:10" ht="14.25" customHeight="1" x14ac:dyDescent="0.25">
      <c r="J975565" s="30"/>
    </row>
    <row r="975566" spans="10:10" ht="14.25" customHeight="1" x14ac:dyDescent="0.25">
      <c r="J975566" s="30"/>
    </row>
    <row r="975567" spans="10:10" ht="14.25" customHeight="1" x14ac:dyDescent="0.25">
      <c r="J975567" s="30"/>
    </row>
    <row r="975568" spans="10:10" ht="14.25" customHeight="1" x14ac:dyDescent="0.25">
      <c r="J975568" s="30"/>
    </row>
    <row r="975569" spans="10:10" ht="14.25" customHeight="1" x14ac:dyDescent="0.25">
      <c r="J975569" s="30"/>
    </row>
    <row r="975570" spans="10:10" ht="14.25" customHeight="1" x14ac:dyDescent="0.25">
      <c r="J975570" s="30"/>
    </row>
    <row r="975571" spans="10:10" ht="14.25" customHeight="1" x14ac:dyDescent="0.25">
      <c r="J975571" s="30"/>
    </row>
    <row r="975572" spans="10:10" ht="14.25" customHeight="1" x14ac:dyDescent="0.25">
      <c r="J975572" s="30"/>
    </row>
    <row r="975573" spans="10:10" ht="14.25" customHeight="1" x14ac:dyDescent="0.25">
      <c r="J975573" s="30"/>
    </row>
    <row r="975574" spans="10:10" ht="14.25" customHeight="1" x14ac:dyDescent="0.25">
      <c r="J975574" s="30"/>
    </row>
    <row r="975575" spans="10:10" ht="14.25" customHeight="1" x14ac:dyDescent="0.25">
      <c r="J975575" s="30"/>
    </row>
    <row r="975576" spans="10:10" ht="14.25" customHeight="1" x14ac:dyDescent="0.25">
      <c r="J975576" s="30"/>
    </row>
    <row r="975577" spans="10:10" ht="14.25" customHeight="1" x14ac:dyDescent="0.25">
      <c r="J975577" s="30"/>
    </row>
    <row r="975578" spans="10:10" ht="14.25" customHeight="1" x14ac:dyDescent="0.25">
      <c r="J975578" s="30"/>
    </row>
    <row r="975579" spans="10:10" ht="14.25" customHeight="1" x14ac:dyDescent="0.25">
      <c r="J975579" s="30"/>
    </row>
    <row r="975580" spans="10:10" ht="14.25" customHeight="1" x14ac:dyDescent="0.25">
      <c r="J975580" s="30"/>
    </row>
    <row r="975581" spans="10:10" ht="14.25" customHeight="1" x14ac:dyDescent="0.25">
      <c r="J975581" s="30"/>
    </row>
    <row r="975582" spans="10:10" ht="14.25" customHeight="1" x14ac:dyDescent="0.25">
      <c r="J975582" s="30"/>
    </row>
    <row r="975583" spans="10:10" ht="14.25" customHeight="1" x14ac:dyDescent="0.25">
      <c r="J975583" s="30"/>
    </row>
    <row r="975584" spans="10:10" ht="14.25" customHeight="1" x14ac:dyDescent="0.25">
      <c r="J975584" s="30"/>
    </row>
    <row r="975585" spans="10:10" ht="14.25" customHeight="1" x14ac:dyDescent="0.25">
      <c r="J975585" s="30"/>
    </row>
    <row r="975586" spans="10:10" ht="14.25" customHeight="1" x14ac:dyDescent="0.25">
      <c r="J975586" s="30"/>
    </row>
    <row r="975587" spans="10:10" ht="14.25" customHeight="1" x14ac:dyDescent="0.25">
      <c r="J975587" s="30"/>
    </row>
    <row r="975588" spans="10:10" ht="14.25" customHeight="1" x14ac:dyDescent="0.25">
      <c r="J975588" s="30"/>
    </row>
    <row r="975589" spans="10:10" ht="14.25" customHeight="1" x14ac:dyDescent="0.25">
      <c r="J975589" s="30"/>
    </row>
    <row r="975590" spans="10:10" ht="14.25" customHeight="1" x14ac:dyDescent="0.25">
      <c r="J975590" s="30"/>
    </row>
    <row r="975591" spans="10:10" ht="14.25" customHeight="1" x14ac:dyDescent="0.25">
      <c r="J975591" s="30"/>
    </row>
    <row r="975592" spans="10:10" ht="14.25" customHeight="1" x14ac:dyDescent="0.25">
      <c r="J975592" s="30"/>
    </row>
    <row r="975593" spans="10:10" ht="14.25" customHeight="1" x14ac:dyDescent="0.25">
      <c r="J975593" s="30"/>
    </row>
    <row r="975594" spans="10:10" ht="14.25" customHeight="1" x14ac:dyDescent="0.25">
      <c r="J975594" s="30"/>
    </row>
    <row r="975595" spans="10:10" ht="14.25" customHeight="1" x14ac:dyDescent="0.25">
      <c r="J975595" s="30"/>
    </row>
    <row r="975596" spans="10:10" ht="14.25" customHeight="1" x14ac:dyDescent="0.25">
      <c r="J975596" s="51"/>
    </row>
    <row r="975597" spans="10:10" ht="14.25" customHeight="1" x14ac:dyDescent="0.25">
      <c r="J975597" s="30"/>
    </row>
    <row r="975598" spans="10:10" ht="14.25" customHeight="1" x14ac:dyDescent="0.25">
      <c r="J975598" s="30"/>
    </row>
    <row r="975599" spans="10:10" ht="14.25" customHeight="1" x14ac:dyDescent="0.25">
      <c r="J975599" s="30"/>
    </row>
    <row r="975600" spans="10:10" ht="14.25" customHeight="1" x14ac:dyDescent="0.25">
      <c r="J975600" s="30"/>
    </row>
    <row r="975601" spans="10:10" ht="14.25" customHeight="1" x14ac:dyDescent="0.25">
      <c r="J975601" s="30"/>
    </row>
    <row r="975602" spans="10:10" ht="14.25" customHeight="1" x14ac:dyDescent="0.25">
      <c r="J975602" s="30"/>
    </row>
    <row r="975603" spans="10:10" ht="14.25" customHeight="1" x14ac:dyDescent="0.25">
      <c r="J975603" s="30"/>
    </row>
    <row r="975604" spans="10:10" ht="14.25" customHeight="1" x14ac:dyDescent="0.25">
      <c r="J975604" s="51"/>
    </row>
    <row r="975605" spans="10:10" ht="14.25" customHeight="1" x14ac:dyDescent="0.25">
      <c r="J975605" s="30"/>
    </row>
    <row r="975606" spans="10:10" ht="14.25" customHeight="1" x14ac:dyDescent="0.25">
      <c r="J975606" s="30"/>
    </row>
    <row r="975607" spans="10:10" ht="14.25" customHeight="1" x14ac:dyDescent="0.25">
      <c r="J975607" s="51"/>
    </row>
    <row r="975608" spans="10:10" ht="14.25" customHeight="1" x14ac:dyDescent="0.25">
      <c r="J975608" s="30"/>
    </row>
    <row r="975609" spans="10:10" ht="14.25" customHeight="1" x14ac:dyDescent="0.25">
      <c r="J975609" s="30"/>
    </row>
    <row r="975610" spans="10:10" ht="14.25" customHeight="1" x14ac:dyDescent="0.25">
      <c r="J975610" s="30"/>
    </row>
    <row r="975611" spans="10:10" ht="14.25" customHeight="1" x14ac:dyDescent="0.25">
      <c r="J975611" s="30"/>
    </row>
    <row r="975612" spans="10:10" ht="14.25" customHeight="1" x14ac:dyDescent="0.25">
      <c r="J975612" s="30"/>
    </row>
    <row r="975613" spans="10:10" ht="14.25" customHeight="1" x14ac:dyDescent="0.25">
      <c r="J975613" s="30"/>
    </row>
    <row r="975614" spans="10:10" ht="14.25" customHeight="1" x14ac:dyDescent="0.25">
      <c r="J975614" s="51"/>
    </row>
    <row r="975615" spans="10:10" ht="14.25" customHeight="1" x14ac:dyDescent="0.25">
      <c r="J975615" s="51"/>
    </row>
    <row r="975616" spans="10:10" ht="14.25" customHeight="1" x14ac:dyDescent="0.25">
      <c r="J975616" s="30"/>
    </row>
    <row r="975617" spans="10:10" ht="14.25" customHeight="1" x14ac:dyDescent="0.25">
      <c r="J975617" s="30"/>
    </row>
    <row r="975618" spans="10:10" ht="14.25" customHeight="1" x14ac:dyDescent="0.25">
      <c r="J975618" s="30"/>
    </row>
    <row r="975619" spans="10:10" ht="14.25" customHeight="1" x14ac:dyDescent="0.25">
      <c r="J975619" s="30"/>
    </row>
    <row r="975620" spans="10:10" ht="14.25" customHeight="1" x14ac:dyDescent="0.25">
      <c r="J975620" s="30"/>
    </row>
    <row r="975621" spans="10:10" ht="14.25" customHeight="1" x14ac:dyDescent="0.25">
      <c r="J975621" s="30"/>
    </row>
    <row r="975622" spans="10:10" ht="14.25" customHeight="1" x14ac:dyDescent="0.25">
      <c r="J975622" s="30"/>
    </row>
    <row r="975623" spans="10:10" ht="14.25" customHeight="1" x14ac:dyDescent="0.25">
      <c r="J975623" s="30"/>
    </row>
    <row r="975624" spans="10:10" ht="14.25" customHeight="1" x14ac:dyDescent="0.25">
      <c r="J975624" s="30"/>
    </row>
    <row r="975625" spans="10:10" ht="14.25" customHeight="1" x14ac:dyDescent="0.25">
      <c r="J975625" s="30"/>
    </row>
    <row r="975626" spans="10:10" ht="14.25" customHeight="1" x14ac:dyDescent="0.25">
      <c r="J975626" s="30"/>
    </row>
    <row r="975627" spans="10:10" ht="14.25" customHeight="1" x14ac:dyDescent="0.25">
      <c r="J975627" s="30"/>
    </row>
    <row r="975628" spans="10:10" ht="14.25" customHeight="1" x14ac:dyDescent="0.25">
      <c r="J975628" s="30"/>
    </row>
    <row r="975629" spans="10:10" ht="14.25" customHeight="1" x14ac:dyDescent="0.25">
      <c r="J975629" s="30"/>
    </row>
    <row r="975630" spans="10:10" ht="14.25" customHeight="1" x14ac:dyDescent="0.25">
      <c r="J975630" s="30"/>
    </row>
    <row r="975631" spans="10:10" ht="14.25" customHeight="1" x14ac:dyDescent="0.25">
      <c r="J975631" s="30"/>
    </row>
    <row r="975632" spans="10:10" ht="14.25" customHeight="1" x14ac:dyDescent="0.25">
      <c r="J975632" s="30"/>
    </row>
    <row r="975633" spans="10:10" ht="14.25" customHeight="1" x14ac:dyDescent="0.25">
      <c r="J975633" s="30"/>
    </row>
    <row r="975634" spans="10:10" ht="14.25" customHeight="1" x14ac:dyDescent="0.25">
      <c r="J975634" s="30"/>
    </row>
    <row r="975635" spans="10:10" ht="14.25" customHeight="1" x14ac:dyDescent="0.25">
      <c r="J975635" s="30"/>
    </row>
    <row r="975636" spans="10:10" ht="14.25" customHeight="1" x14ac:dyDescent="0.25">
      <c r="J975636" s="30"/>
    </row>
    <row r="975637" spans="10:10" ht="14.25" customHeight="1" x14ac:dyDescent="0.25">
      <c r="J975637" s="30"/>
    </row>
    <row r="975638" spans="10:10" ht="14.25" customHeight="1" x14ac:dyDescent="0.25">
      <c r="J975638" s="30"/>
    </row>
    <row r="975639" spans="10:10" ht="14.25" customHeight="1" x14ac:dyDescent="0.25">
      <c r="J975639" s="30"/>
    </row>
    <row r="975640" spans="10:10" ht="14.25" customHeight="1" x14ac:dyDescent="0.25">
      <c r="J975640" s="51"/>
    </row>
    <row r="975641" spans="10:10" ht="14.25" customHeight="1" x14ac:dyDescent="0.25">
      <c r="J975641" s="30"/>
    </row>
    <row r="975642" spans="10:10" ht="14.25" customHeight="1" x14ac:dyDescent="0.25">
      <c r="J975642" s="30"/>
    </row>
    <row r="975643" spans="10:10" ht="14.25" customHeight="1" x14ac:dyDescent="0.25">
      <c r="J975643" s="30"/>
    </row>
    <row r="975644" spans="10:10" ht="14.25" customHeight="1" x14ac:dyDescent="0.25">
      <c r="J975644" s="30"/>
    </row>
    <row r="975645" spans="10:10" ht="14.25" customHeight="1" x14ac:dyDescent="0.25">
      <c r="J975645" s="30"/>
    </row>
    <row r="975646" spans="10:10" ht="14.25" customHeight="1" x14ac:dyDescent="0.25">
      <c r="J975646" s="30"/>
    </row>
    <row r="975647" spans="10:10" ht="14.25" customHeight="1" x14ac:dyDescent="0.25">
      <c r="J975647" s="30"/>
    </row>
    <row r="975648" spans="10:10" ht="14.25" customHeight="1" x14ac:dyDescent="0.25">
      <c r="J975648" s="30"/>
    </row>
    <row r="975649" spans="10:10" ht="14.25" customHeight="1" x14ac:dyDescent="0.25">
      <c r="J975649" s="30"/>
    </row>
    <row r="975650" spans="10:10" ht="14.25" customHeight="1" x14ac:dyDescent="0.25">
      <c r="J975650" s="30"/>
    </row>
    <row r="975651" spans="10:10" ht="14.25" customHeight="1" x14ac:dyDescent="0.25">
      <c r="J975651" s="30"/>
    </row>
    <row r="975652" spans="10:10" ht="14.25" customHeight="1" x14ac:dyDescent="0.25">
      <c r="J975652" s="30"/>
    </row>
    <row r="975653" spans="10:10" ht="14.25" customHeight="1" x14ac:dyDescent="0.25">
      <c r="J975653" s="30"/>
    </row>
    <row r="975654" spans="10:10" ht="14.25" customHeight="1" x14ac:dyDescent="0.25">
      <c r="J975654" s="30"/>
    </row>
    <row r="975655" spans="10:10" ht="14.25" customHeight="1" x14ac:dyDescent="0.25">
      <c r="J975655" s="30"/>
    </row>
    <row r="975656" spans="10:10" ht="14.25" customHeight="1" x14ac:dyDescent="0.25">
      <c r="J975656" s="30"/>
    </row>
    <row r="975657" spans="10:10" ht="14.25" customHeight="1" x14ac:dyDescent="0.25">
      <c r="J975657" s="30"/>
    </row>
    <row r="975658" spans="10:10" ht="14.25" customHeight="1" x14ac:dyDescent="0.25">
      <c r="J975658" s="30"/>
    </row>
    <row r="975659" spans="10:10" ht="14.25" customHeight="1" x14ac:dyDescent="0.25">
      <c r="J975659" s="30"/>
    </row>
    <row r="975660" spans="10:10" ht="14.25" customHeight="1" x14ac:dyDescent="0.25">
      <c r="J975660" s="30"/>
    </row>
    <row r="975661" spans="10:10" ht="14.25" customHeight="1" x14ac:dyDescent="0.25">
      <c r="J975661" s="30"/>
    </row>
    <row r="975662" spans="10:10" ht="14.25" customHeight="1" x14ac:dyDescent="0.25">
      <c r="J975662" s="51"/>
    </row>
    <row r="975663" spans="10:10" ht="14.25" customHeight="1" x14ac:dyDescent="0.25">
      <c r="J975663" s="30"/>
    </row>
    <row r="975664" spans="10:10" ht="14.25" customHeight="1" x14ac:dyDescent="0.25">
      <c r="J975664" s="30"/>
    </row>
    <row r="975665" spans="10:10" ht="14.25" customHeight="1" x14ac:dyDescent="0.25">
      <c r="J975665" s="30"/>
    </row>
    <row r="975666" spans="10:10" ht="14.25" customHeight="1" x14ac:dyDescent="0.25">
      <c r="J975666" s="30"/>
    </row>
    <row r="975667" spans="10:10" ht="14.25" customHeight="1" x14ac:dyDescent="0.25">
      <c r="J975667" s="30"/>
    </row>
    <row r="975668" spans="10:10" ht="14.25" customHeight="1" x14ac:dyDescent="0.25">
      <c r="J975668" s="30"/>
    </row>
    <row r="975669" spans="10:10" ht="14.25" customHeight="1" x14ac:dyDescent="0.25">
      <c r="J975669" s="30"/>
    </row>
    <row r="975670" spans="10:10" ht="14.25" customHeight="1" x14ac:dyDescent="0.25">
      <c r="J975670" s="30"/>
    </row>
    <row r="975671" spans="10:10" ht="14.25" customHeight="1" x14ac:dyDescent="0.25">
      <c r="J975671" s="30"/>
    </row>
    <row r="975672" spans="10:10" ht="14.25" customHeight="1" x14ac:dyDescent="0.25">
      <c r="J975672" s="30"/>
    </row>
    <row r="975673" spans="10:10" ht="14.25" customHeight="1" x14ac:dyDescent="0.25">
      <c r="J975673" s="30"/>
    </row>
    <row r="975674" spans="10:10" ht="14.25" customHeight="1" x14ac:dyDescent="0.25">
      <c r="J975674" s="30"/>
    </row>
    <row r="975675" spans="10:10" ht="14.25" customHeight="1" x14ac:dyDescent="0.25">
      <c r="J975675" s="30"/>
    </row>
    <row r="975676" spans="10:10" ht="14.25" customHeight="1" x14ac:dyDescent="0.25">
      <c r="J975676" s="30"/>
    </row>
    <row r="975677" spans="10:10" ht="14.25" customHeight="1" x14ac:dyDescent="0.25">
      <c r="J975677" s="30"/>
    </row>
    <row r="975678" spans="10:10" ht="14.25" customHeight="1" x14ac:dyDescent="0.25">
      <c r="J975678" s="30"/>
    </row>
    <row r="975679" spans="10:10" ht="14.25" customHeight="1" x14ac:dyDescent="0.25">
      <c r="J975679" s="30"/>
    </row>
    <row r="975680" spans="10:10" ht="14.25" customHeight="1" x14ac:dyDescent="0.25">
      <c r="J975680" s="30"/>
    </row>
    <row r="975681" spans="10:10" ht="14.25" customHeight="1" x14ac:dyDescent="0.25">
      <c r="J975681" s="30"/>
    </row>
    <row r="975682" spans="10:10" ht="14.25" customHeight="1" x14ac:dyDescent="0.25">
      <c r="J975682" s="30"/>
    </row>
    <row r="975683" spans="10:10" ht="14.25" customHeight="1" x14ac:dyDescent="0.25">
      <c r="J975683" s="30"/>
    </row>
    <row r="975684" spans="10:10" ht="14.25" customHeight="1" x14ac:dyDescent="0.25">
      <c r="J975684" s="30"/>
    </row>
    <row r="975685" spans="10:10" ht="14.25" customHeight="1" x14ac:dyDescent="0.25">
      <c r="J975685" s="30"/>
    </row>
    <row r="975686" spans="10:10" ht="14.25" customHeight="1" x14ac:dyDescent="0.25">
      <c r="J975686" s="30"/>
    </row>
    <row r="975687" spans="10:10" ht="14.25" customHeight="1" x14ac:dyDescent="0.25">
      <c r="J975687" s="30"/>
    </row>
    <row r="975688" spans="10:10" ht="14.25" customHeight="1" x14ac:dyDescent="0.25">
      <c r="J975688" s="30"/>
    </row>
    <row r="975689" spans="10:10" ht="14.25" customHeight="1" x14ac:dyDescent="0.25">
      <c r="J975689" s="30"/>
    </row>
    <row r="975690" spans="10:10" ht="14.25" customHeight="1" x14ac:dyDescent="0.25">
      <c r="J975690" s="30"/>
    </row>
    <row r="975691" spans="10:10" ht="14.25" customHeight="1" x14ac:dyDescent="0.25">
      <c r="J975691" s="30"/>
    </row>
    <row r="975692" spans="10:10" ht="14.25" customHeight="1" x14ac:dyDescent="0.25">
      <c r="J975692" s="30"/>
    </row>
    <row r="975693" spans="10:10" ht="14.25" customHeight="1" x14ac:dyDescent="0.25">
      <c r="J975693" s="30"/>
    </row>
    <row r="975694" spans="10:10" ht="14.25" customHeight="1" x14ac:dyDescent="0.25">
      <c r="J975694" s="30"/>
    </row>
    <row r="975695" spans="10:10" ht="14.25" customHeight="1" x14ac:dyDescent="0.25">
      <c r="J975695" s="30"/>
    </row>
    <row r="975696" spans="10:10" ht="14.25" customHeight="1" x14ac:dyDescent="0.25">
      <c r="J975696" s="30"/>
    </row>
    <row r="975697" spans="10:10" ht="14.25" customHeight="1" x14ac:dyDescent="0.25">
      <c r="J975697" s="30"/>
    </row>
    <row r="975698" spans="10:10" ht="14.25" customHeight="1" x14ac:dyDescent="0.25">
      <c r="J975698" s="30"/>
    </row>
    <row r="975699" spans="10:10" ht="14.25" customHeight="1" x14ac:dyDescent="0.25">
      <c r="J975699" s="30"/>
    </row>
    <row r="975700" spans="10:10" ht="14.25" customHeight="1" x14ac:dyDescent="0.25">
      <c r="J975700" s="30"/>
    </row>
    <row r="975701" spans="10:10" ht="14.25" customHeight="1" x14ac:dyDescent="0.25">
      <c r="J975701" s="30"/>
    </row>
    <row r="975702" spans="10:10" ht="14.25" customHeight="1" x14ac:dyDescent="0.25">
      <c r="J975702" s="30"/>
    </row>
    <row r="975703" spans="10:10" ht="14.25" customHeight="1" x14ac:dyDescent="0.25">
      <c r="J975703" s="30"/>
    </row>
    <row r="975704" spans="10:10" ht="14.25" customHeight="1" x14ac:dyDescent="0.25">
      <c r="J975704" s="30"/>
    </row>
    <row r="975705" spans="10:10" ht="14.25" customHeight="1" x14ac:dyDescent="0.25">
      <c r="J975705" s="30"/>
    </row>
    <row r="975706" spans="10:10" ht="14.25" customHeight="1" x14ac:dyDescent="0.25">
      <c r="J975706" s="30"/>
    </row>
    <row r="975707" spans="10:10" ht="14.25" customHeight="1" x14ac:dyDescent="0.25">
      <c r="J975707" s="30"/>
    </row>
    <row r="975708" spans="10:10" ht="14.25" customHeight="1" x14ac:dyDescent="0.25">
      <c r="J975708" s="30"/>
    </row>
    <row r="975709" spans="10:10" ht="14.25" customHeight="1" x14ac:dyDescent="0.25">
      <c r="J975709" s="30"/>
    </row>
    <row r="975710" spans="10:10" ht="14.25" customHeight="1" x14ac:dyDescent="0.25">
      <c r="J975710" s="30"/>
    </row>
    <row r="975711" spans="10:10" ht="14.25" customHeight="1" x14ac:dyDescent="0.25">
      <c r="J975711" s="30"/>
    </row>
    <row r="975712" spans="10:10" ht="14.25" customHeight="1" x14ac:dyDescent="0.25">
      <c r="J975712" s="30"/>
    </row>
    <row r="975713" spans="10:10" ht="14.25" customHeight="1" x14ac:dyDescent="0.25">
      <c r="J975713" s="30"/>
    </row>
    <row r="975714" spans="10:10" ht="14.25" customHeight="1" x14ac:dyDescent="0.25">
      <c r="J975714" s="30"/>
    </row>
    <row r="975715" spans="10:10" ht="14.25" customHeight="1" x14ac:dyDescent="0.25">
      <c r="J975715" s="30"/>
    </row>
    <row r="975716" spans="10:10" ht="14.25" customHeight="1" x14ac:dyDescent="0.25">
      <c r="J975716" s="30"/>
    </row>
    <row r="975717" spans="10:10" ht="14.25" customHeight="1" x14ac:dyDescent="0.25">
      <c r="J975717" s="30"/>
    </row>
    <row r="975718" spans="10:10" ht="14.25" customHeight="1" x14ac:dyDescent="0.25">
      <c r="J975718" s="30"/>
    </row>
    <row r="975719" spans="10:10" ht="14.25" customHeight="1" x14ac:dyDescent="0.25">
      <c r="J975719" s="30"/>
    </row>
    <row r="975720" spans="10:10" ht="14.25" customHeight="1" x14ac:dyDescent="0.25">
      <c r="J975720" s="30"/>
    </row>
    <row r="975721" spans="10:10" ht="14.25" customHeight="1" x14ac:dyDescent="0.25">
      <c r="J975721" s="30"/>
    </row>
    <row r="975722" spans="10:10" ht="14.25" customHeight="1" x14ac:dyDescent="0.25">
      <c r="J975722" s="30"/>
    </row>
    <row r="975723" spans="10:10" ht="14.25" customHeight="1" x14ac:dyDescent="0.25">
      <c r="J975723" s="30"/>
    </row>
    <row r="975724" spans="10:10" ht="14.25" customHeight="1" x14ac:dyDescent="0.25">
      <c r="J975724" s="30"/>
    </row>
    <row r="975725" spans="10:10" ht="14.25" customHeight="1" x14ac:dyDescent="0.25">
      <c r="J975725" s="30"/>
    </row>
    <row r="975726" spans="10:10" ht="14.25" customHeight="1" x14ac:dyDescent="0.25">
      <c r="J975726" s="30"/>
    </row>
    <row r="975727" spans="10:10" ht="14.25" customHeight="1" x14ac:dyDescent="0.25">
      <c r="J975727" s="30"/>
    </row>
    <row r="975728" spans="10:10" ht="14.25" customHeight="1" x14ac:dyDescent="0.25">
      <c r="J975728" s="30"/>
    </row>
    <row r="975729" spans="10:10" ht="14.25" customHeight="1" x14ac:dyDescent="0.25">
      <c r="J975729" s="30"/>
    </row>
    <row r="975730" spans="10:10" ht="14.25" customHeight="1" x14ac:dyDescent="0.25">
      <c r="J975730" s="30"/>
    </row>
    <row r="975731" spans="10:10" ht="14.25" customHeight="1" x14ac:dyDescent="0.25">
      <c r="J975731" s="30"/>
    </row>
    <row r="975732" spans="10:10" ht="14.25" customHeight="1" x14ac:dyDescent="0.25">
      <c r="J975732" s="30"/>
    </row>
    <row r="975733" spans="10:10" ht="14.25" customHeight="1" x14ac:dyDescent="0.25">
      <c r="J975733" s="30"/>
    </row>
    <row r="975734" spans="10:10" ht="14.25" customHeight="1" x14ac:dyDescent="0.25">
      <c r="J975734" s="30"/>
    </row>
    <row r="975735" spans="10:10" ht="14.25" customHeight="1" x14ac:dyDescent="0.25">
      <c r="J975735" s="30"/>
    </row>
    <row r="975736" spans="10:10" ht="14.25" customHeight="1" x14ac:dyDescent="0.25">
      <c r="J975736" s="30"/>
    </row>
    <row r="975737" spans="10:10" ht="14.25" customHeight="1" x14ac:dyDescent="0.25">
      <c r="J975737" s="30"/>
    </row>
    <row r="975738" spans="10:10" ht="14.25" customHeight="1" x14ac:dyDescent="0.25">
      <c r="J975738" s="30"/>
    </row>
    <row r="975739" spans="10:10" ht="14.25" customHeight="1" x14ac:dyDescent="0.25">
      <c r="J975739" s="30"/>
    </row>
    <row r="975740" spans="10:10" ht="14.25" customHeight="1" x14ac:dyDescent="0.25">
      <c r="J975740" s="30"/>
    </row>
    <row r="975741" spans="10:10" ht="14.25" customHeight="1" x14ac:dyDescent="0.25">
      <c r="J975741" s="30"/>
    </row>
    <row r="975742" spans="10:10" ht="14.25" customHeight="1" x14ac:dyDescent="0.25">
      <c r="J975742" s="30"/>
    </row>
    <row r="975743" spans="10:10" ht="14.25" customHeight="1" x14ac:dyDescent="0.25">
      <c r="J975743" s="30"/>
    </row>
    <row r="975744" spans="10:10" ht="14.25" customHeight="1" x14ac:dyDescent="0.25">
      <c r="J975744" s="30"/>
    </row>
    <row r="975745" spans="10:10" ht="14.25" customHeight="1" x14ac:dyDescent="0.25">
      <c r="J975745" s="30"/>
    </row>
    <row r="975746" spans="10:10" ht="14.25" customHeight="1" x14ac:dyDescent="0.25">
      <c r="J975746" s="30"/>
    </row>
    <row r="975747" spans="10:10" ht="14.25" customHeight="1" x14ac:dyDescent="0.25">
      <c r="J975747" s="30"/>
    </row>
    <row r="975748" spans="10:10" ht="14.25" customHeight="1" x14ac:dyDescent="0.25">
      <c r="J975748" s="30"/>
    </row>
    <row r="975749" spans="10:10" ht="14.25" customHeight="1" x14ac:dyDescent="0.25">
      <c r="J975749" s="30"/>
    </row>
    <row r="975750" spans="10:10" ht="14.25" customHeight="1" x14ac:dyDescent="0.25">
      <c r="J975750" s="30"/>
    </row>
    <row r="975751" spans="10:10" ht="14.25" customHeight="1" x14ac:dyDescent="0.25">
      <c r="J975751" s="30"/>
    </row>
    <row r="975752" spans="10:10" ht="14.25" customHeight="1" x14ac:dyDescent="0.25">
      <c r="J975752" s="30"/>
    </row>
    <row r="975753" spans="10:10" ht="14.25" customHeight="1" x14ac:dyDescent="0.25">
      <c r="J975753" s="30"/>
    </row>
    <row r="975754" spans="10:10" ht="14.25" customHeight="1" x14ac:dyDescent="0.25">
      <c r="J975754" s="30"/>
    </row>
    <row r="975755" spans="10:10" ht="14.25" customHeight="1" x14ac:dyDescent="0.25">
      <c r="J975755" s="30"/>
    </row>
    <row r="975756" spans="10:10" ht="14.25" customHeight="1" x14ac:dyDescent="0.25">
      <c r="J975756" s="30"/>
    </row>
    <row r="975757" spans="10:10" ht="14.25" customHeight="1" x14ac:dyDescent="0.25">
      <c r="J975757" s="30"/>
    </row>
    <row r="975758" spans="10:10" ht="14.25" customHeight="1" x14ac:dyDescent="0.25">
      <c r="J975758" s="30"/>
    </row>
    <row r="975759" spans="10:10" ht="14.25" customHeight="1" x14ac:dyDescent="0.25">
      <c r="J975759" s="30"/>
    </row>
    <row r="975760" spans="10:10" ht="14.25" customHeight="1" x14ac:dyDescent="0.25">
      <c r="J975760" s="30"/>
    </row>
    <row r="975761" spans="10:10" ht="14.25" customHeight="1" x14ac:dyDescent="0.25">
      <c r="J975761" s="30"/>
    </row>
    <row r="975762" spans="10:10" ht="14.25" customHeight="1" x14ac:dyDescent="0.25">
      <c r="J975762" s="30"/>
    </row>
    <row r="975763" spans="10:10" ht="14.25" customHeight="1" x14ac:dyDescent="0.25">
      <c r="J975763" s="30"/>
    </row>
    <row r="975764" spans="10:10" ht="14.25" customHeight="1" x14ac:dyDescent="0.25">
      <c r="J975764" s="30"/>
    </row>
    <row r="975765" spans="10:10" ht="14.25" customHeight="1" x14ac:dyDescent="0.25">
      <c r="J975765" s="30"/>
    </row>
    <row r="975766" spans="10:10" ht="14.25" customHeight="1" x14ac:dyDescent="0.25">
      <c r="J975766" s="30"/>
    </row>
    <row r="975767" spans="10:10" ht="14.25" customHeight="1" x14ac:dyDescent="0.25">
      <c r="J975767" s="30"/>
    </row>
    <row r="975768" spans="10:10" ht="14.25" customHeight="1" x14ac:dyDescent="0.25">
      <c r="J975768" s="30"/>
    </row>
    <row r="975769" spans="10:10" ht="14.25" customHeight="1" x14ac:dyDescent="0.25">
      <c r="J975769" s="30"/>
    </row>
    <row r="975770" spans="10:10" ht="14.25" customHeight="1" x14ac:dyDescent="0.25">
      <c r="J975770" s="30"/>
    </row>
    <row r="975771" spans="10:10" ht="14.25" customHeight="1" x14ac:dyDescent="0.25">
      <c r="J975771" s="30"/>
    </row>
    <row r="975772" spans="10:10" ht="14.25" customHeight="1" x14ac:dyDescent="0.25">
      <c r="J975772" s="30"/>
    </row>
    <row r="975773" spans="10:10" ht="14.25" customHeight="1" x14ac:dyDescent="0.25">
      <c r="J975773" s="30"/>
    </row>
    <row r="975774" spans="10:10" ht="14.25" customHeight="1" x14ac:dyDescent="0.25">
      <c r="J975774" s="30"/>
    </row>
    <row r="975775" spans="10:10" ht="14.25" customHeight="1" x14ac:dyDescent="0.25">
      <c r="J975775" s="30"/>
    </row>
    <row r="975776" spans="10:10" ht="14.25" customHeight="1" x14ac:dyDescent="0.25">
      <c r="J975776" s="30"/>
    </row>
    <row r="975777" spans="10:10" ht="14.25" customHeight="1" x14ac:dyDescent="0.25">
      <c r="J975777" s="30"/>
    </row>
    <row r="975778" spans="10:10" ht="14.25" customHeight="1" x14ac:dyDescent="0.25">
      <c r="J975778" s="30"/>
    </row>
    <row r="975779" spans="10:10" ht="14.25" customHeight="1" x14ac:dyDescent="0.25">
      <c r="J975779" s="30"/>
    </row>
    <row r="975780" spans="10:10" ht="14.25" customHeight="1" x14ac:dyDescent="0.25">
      <c r="J975780" s="30"/>
    </row>
    <row r="975781" spans="10:10" ht="14.25" customHeight="1" x14ac:dyDescent="0.25">
      <c r="J975781" s="30"/>
    </row>
    <row r="975782" spans="10:10" ht="14.25" customHeight="1" x14ac:dyDescent="0.25">
      <c r="J975782" s="30"/>
    </row>
    <row r="975783" spans="10:10" ht="14.25" customHeight="1" x14ac:dyDescent="0.25">
      <c r="J975783" s="30"/>
    </row>
    <row r="975784" spans="10:10" ht="14.25" customHeight="1" x14ac:dyDescent="0.25">
      <c r="J975784" s="30"/>
    </row>
    <row r="975785" spans="10:10" ht="14.25" customHeight="1" x14ac:dyDescent="0.25">
      <c r="J975785" s="30"/>
    </row>
    <row r="975786" spans="10:10" ht="14.25" customHeight="1" x14ac:dyDescent="0.25">
      <c r="J975786" s="30"/>
    </row>
    <row r="975787" spans="10:10" ht="14.25" customHeight="1" x14ac:dyDescent="0.25">
      <c r="J975787" s="30"/>
    </row>
    <row r="975788" spans="10:10" ht="14.25" customHeight="1" x14ac:dyDescent="0.25">
      <c r="J975788" s="30"/>
    </row>
    <row r="975789" spans="10:10" ht="14.25" customHeight="1" x14ac:dyDescent="0.25">
      <c r="J975789" s="30"/>
    </row>
    <row r="975790" spans="10:10" ht="14.25" customHeight="1" x14ac:dyDescent="0.25">
      <c r="J975790" s="30"/>
    </row>
    <row r="975791" spans="10:10" ht="14.25" customHeight="1" x14ac:dyDescent="0.25">
      <c r="J975791" s="30"/>
    </row>
    <row r="975792" spans="10:10" ht="14.25" customHeight="1" x14ac:dyDescent="0.25">
      <c r="J975792" s="30"/>
    </row>
    <row r="975793" spans="10:10" ht="14.25" customHeight="1" x14ac:dyDescent="0.25">
      <c r="J975793" s="30"/>
    </row>
    <row r="975794" spans="10:10" ht="14.25" customHeight="1" x14ac:dyDescent="0.25">
      <c r="J975794" s="30"/>
    </row>
    <row r="975795" spans="10:10" ht="14.25" customHeight="1" x14ac:dyDescent="0.25">
      <c r="J975795" s="30"/>
    </row>
    <row r="975796" spans="10:10" ht="14.25" customHeight="1" x14ac:dyDescent="0.25">
      <c r="J975796" s="30"/>
    </row>
    <row r="975797" spans="10:10" ht="14.25" customHeight="1" x14ac:dyDescent="0.25">
      <c r="J975797" s="30"/>
    </row>
    <row r="975798" spans="10:10" ht="14.25" customHeight="1" x14ac:dyDescent="0.25">
      <c r="J975798" s="30"/>
    </row>
    <row r="975799" spans="10:10" ht="14.25" customHeight="1" x14ac:dyDescent="0.25">
      <c r="J975799" s="30"/>
    </row>
    <row r="975800" spans="10:10" ht="14.25" customHeight="1" x14ac:dyDescent="0.25">
      <c r="J975800" s="30"/>
    </row>
    <row r="975801" spans="10:10" ht="14.25" customHeight="1" x14ac:dyDescent="0.25">
      <c r="J975801" s="30"/>
    </row>
    <row r="975802" spans="10:10" ht="14.25" customHeight="1" x14ac:dyDescent="0.25">
      <c r="J975802" s="30"/>
    </row>
    <row r="975803" spans="10:10" ht="14.25" customHeight="1" x14ac:dyDescent="0.25">
      <c r="J975803" s="30"/>
    </row>
    <row r="975804" spans="10:10" ht="14.25" customHeight="1" x14ac:dyDescent="0.25">
      <c r="J975804" s="30"/>
    </row>
    <row r="975805" spans="10:10" ht="14.25" customHeight="1" x14ac:dyDescent="0.25">
      <c r="J975805" s="30"/>
    </row>
    <row r="975806" spans="10:10" ht="14.25" customHeight="1" x14ac:dyDescent="0.25">
      <c r="J975806" s="30"/>
    </row>
    <row r="975807" spans="10:10" ht="14.25" customHeight="1" x14ac:dyDescent="0.25">
      <c r="J975807" s="30"/>
    </row>
    <row r="975808" spans="10:10" ht="14.25" customHeight="1" x14ac:dyDescent="0.25">
      <c r="J975808" s="30"/>
    </row>
    <row r="975809" spans="10:10" ht="14.25" customHeight="1" x14ac:dyDescent="0.25">
      <c r="J975809" s="30"/>
    </row>
    <row r="975810" spans="10:10" ht="14.25" customHeight="1" x14ac:dyDescent="0.25">
      <c r="J975810" s="30"/>
    </row>
    <row r="975811" spans="10:10" ht="14.25" customHeight="1" x14ac:dyDescent="0.25">
      <c r="J975811" s="30"/>
    </row>
    <row r="975812" spans="10:10" ht="14.25" customHeight="1" x14ac:dyDescent="0.25">
      <c r="J975812" s="30"/>
    </row>
    <row r="975813" spans="10:10" ht="14.25" customHeight="1" x14ac:dyDescent="0.25">
      <c r="J975813" s="30"/>
    </row>
    <row r="975814" spans="10:10" ht="14.25" customHeight="1" x14ac:dyDescent="0.25">
      <c r="J975814" s="30"/>
    </row>
    <row r="975815" spans="10:10" ht="14.25" customHeight="1" x14ac:dyDescent="0.25">
      <c r="J975815" s="30"/>
    </row>
    <row r="975816" spans="10:10" ht="14.25" customHeight="1" x14ac:dyDescent="0.25">
      <c r="J975816" s="30"/>
    </row>
    <row r="975817" spans="10:10" ht="14.25" customHeight="1" x14ac:dyDescent="0.25">
      <c r="J975817" s="30"/>
    </row>
    <row r="975818" spans="10:10" ht="14.25" customHeight="1" x14ac:dyDescent="0.25">
      <c r="J975818" s="30"/>
    </row>
    <row r="975819" spans="10:10" ht="14.25" customHeight="1" x14ac:dyDescent="0.25">
      <c r="J975819" s="30"/>
    </row>
    <row r="975820" spans="10:10" ht="14.25" customHeight="1" x14ac:dyDescent="0.25">
      <c r="J975820" s="30"/>
    </row>
    <row r="975821" spans="10:10" ht="14.25" customHeight="1" x14ac:dyDescent="0.25">
      <c r="J975821" s="30"/>
    </row>
    <row r="975822" spans="10:10" ht="14.25" customHeight="1" x14ac:dyDescent="0.25">
      <c r="J975822" s="30"/>
    </row>
    <row r="975823" spans="10:10" ht="14.25" customHeight="1" x14ac:dyDescent="0.25">
      <c r="J975823" s="30"/>
    </row>
    <row r="975824" spans="10:10" ht="14.25" customHeight="1" x14ac:dyDescent="0.25">
      <c r="J975824" s="30"/>
    </row>
    <row r="975825" spans="10:10" ht="14.25" customHeight="1" x14ac:dyDescent="0.25">
      <c r="J975825" s="30"/>
    </row>
    <row r="975826" spans="10:10" ht="14.25" customHeight="1" x14ac:dyDescent="0.25">
      <c r="J975826" s="30"/>
    </row>
    <row r="975827" spans="10:10" ht="14.25" customHeight="1" x14ac:dyDescent="0.25">
      <c r="J975827" s="30"/>
    </row>
    <row r="975828" spans="10:10" ht="14.25" customHeight="1" x14ac:dyDescent="0.25">
      <c r="J975828" s="30"/>
    </row>
    <row r="975829" spans="10:10" ht="14.25" customHeight="1" x14ac:dyDescent="0.25">
      <c r="J975829" s="30"/>
    </row>
    <row r="975830" spans="10:10" ht="14.25" customHeight="1" x14ac:dyDescent="0.25">
      <c r="J975830" s="30"/>
    </row>
    <row r="975831" spans="10:10" ht="14.25" customHeight="1" x14ac:dyDescent="0.25">
      <c r="J975831" s="30"/>
    </row>
    <row r="975832" spans="10:10" ht="14.25" customHeight="1" x14ac:dyDescent="0.25">
      <c r="J975832" s="30"/>
    </row>
    <row r="975833" spans="10:10" ht="14.25" customHeight="1" x14ac:dyDescent="0.25">
      <c r="J975833" s="30"/>
    </row>
    <row r="975834" spans="10:10" ht="14.25" customHeight="1" x14ac:dyDescent="0.25">
      <c r="J975834" s="30"/>
    </row>
    <row r="975835" spans="10:10" ht="14.25" customHeight="1" x14ac:dyDescent="0.25">
      <c r="J975835" s="30"/>
    </row>
    <row r="975836" spans="10:10" ht="14.25" customHeight="1" x14ac:dyDescent="0.25">
      <c r="J975836" s="30"/>
    </row>
    <row r="975837" spans="10:10" ht="14.25" customHeight="1" x14ac:dyDescent="0.25">
      <c r="J975837" s="30"/>
    </row>
    <row r="975838" spans="10:10" ht="14.25" customHeight="1" x14ac:dyDescent="0.25">
      <c r="J975838" s="30"/>
    </row>
    <row r="975839" spans="10:10" ht="14.25" customHeight="1" x14ac:dyDescent="0.25">
      <c r="J975839" s="30"/>
    </row>
    <row r="975840" spans="10:10" ht="14.25" customHeight="1" x14ac:dyDescent="0.25">
      <c r="J975840" s="30"/>
    </row>
    <row r="975841" spans="10:10" ht="14.25" customHeight="1" x14ac:dyDescent="0.25">
      <c r="J975841" s="30"/>
    </row>
    <row r="975842" spans="10:10" ht="14.25" customHeight="1" x14ac:dyDescent="0.25">
      <c r="J975842" s="30"/>
    </row>
    <row r="975843" spans="10:10" ht="14.25" customHeight="1" x14ac:dyDescent="0.25">
      <c r="J975843" s="30"/>
    </row>
    <row r="975844" spans="10:10" ht="14.25" customHeight="1" x14ac:dyDescent="0.25">
      <c r="J975844" s="30"/>
    </row>
    <row r="975845" spans="10:10" ht="14.25" customHeight="1" x14ac:dyDescent="0.25">
      <c r="J975845" s="30"/>
    </row>
    <row r="975846" spans="10:10" ht="14.25" customHeight="1" x14ac:dyDescent="0.25">
      <c r="J975846" s="30"/>
    </row>
    <row r="975847" spans="10:10" ht="14.25" customHeight="1" x14ac:dyDescent="0.25">
      <c r="J975847" s="30"/>
    </row>
    <row r="975848" spans="10:10" ht="14.25" customHeight="1" x14ac:dyDescent="0.25">
      <c r="J975848" s="30"/>
    </row>
    <row r="975849" spans="10:10" ht="14.25" customHeight="1" x14ac:dyDescent="0.25">
      <c r="J975849" s="30"/>
    </row>
    <row r="975850" spans="10:10" ht="14.25" customHeight="1" x14ac:dyDescent="0.25">
      <c r="J975850" s="30"/>
    </row>
    <row r="975851" spans="10:10" ht="14.25" customHeight="1" x14ac:dyDescent="0.25">
      <c r="J975851" s="30"/>
    </row>
    <row r="975852" spans="10:10" ht="14.25" customHeight="1" x14ac:dyDescent="0.25">
      <c r="J975852" s="30"/>
    </row>
    <row r="975853" spans="10:10" ht="14.25" customHeight="1" x14ac:dyDescent="0.25">
      <c r="J975853" s="30"/>
    </row>
    <row r="975854" spans="10:10" ht="14.25" customHeight="1" x14ac:dyDescent="0.25">
      <c r="J975854" s="30"/>
    </row>
    <row r="975855" spans="10:10" ht="14.25" customHeight="1" x14ac:dyDescent="0.25">
      <c r="J975855" s="30"/>
    </row>
    <row r="975856" spans="10:10" ht="14.25" customHeight="1" x14ac:dyDescent="0.25">
      <c r="J975856" s="30"/>
    </row>
    <row r="975857" spans="10:10" ht="14.25" customHeight="1" x14ac:dyDescent="0.25">
      <c r="J975857" s="30"/>
    </row>
    <row r="975858" spans="10:10" ht="14.25" customHeight="1" x14ac:dyDescent="0.25">
      <c r="J975858" s="30"/>
    </row>
    <row r="975859" spans="10:10" ht="14.25" customHeight="1" x14ac:dyDescent="0.25">
      <c r="J975859" s="30"/>
    </row>
    <row r="975860" spans="10:10" ht="14.25" customHeight="1" x14ac:dyDescent="0.25">
      <c r="J975860" s="30"/>
    </row>
    <row r="975861" spans="10:10" ht="14.25" customHeight="1" x14ac:dyDescent="0.25">
      <c r="J975861" s="30"/>
    </row>
    <row r="975862" spans="10:10" ht="14.25" customHeight="1" x14ac:dyDescent="0.25">
      <c r="J975862" s="30"/>
    </row>
    <row r="975863" spans="10:10" ht="14.25" customHeight="1" x14ac:dyDescent="0.25">
      <c r="J975863" s="30"/>
    </row>
    <row r="975864" spans="10:10" ht="14.25" customHeight="1" x14ac:dyDescent="0.25">
      <c r="J975864" s="30"/>
    </row>
    <row r="975865" spans="10:10" ht="14.25" customHeight="1" x14ac:dyDescent="0.25">
      <c r="J975865" s="30"/>
    </row>
    <row r="975866" spans="10:10" ht="14.25" customHeight="1" x14ac:dyDescent="0.25">
      <c r="J975866" s="30"/>
    </row>
    <row r="975867" spans="10:10" ht="14.25" customHeight="1" x14ac:dyDescent="0.25">
      <c r="J975867" s="30"/>
    </row>
    <row r="975868" spans="10:10" ht="14.25" customHeight="1" x14ac:dyDescent="0.25">
      <c r="J975868" s="30"/>
    </row>
    <row r="975869" spans="10:10" ht="14.25" customHeight="1" x14ac:dyDescent="0.25">
      <c r="J975869" s="30"/>
    </row>
    <row r="975870" spans="10:10" ht="14.25" customHeight="1" x14ac:dyDescent="0.25">
      <c r="J975870" s="30"/>
    </row>
    <row r="975871" spans="10:10" ht="14.25" customHeight="1" x14ac:dyDescent="0.25">
      <c r="J975871" s="30"/>
    </row>
    <row r="975872" spans="10:10" ht="14.25" customHeight="1" x14ac:dyDescent="0.25">
      <c r="J975872" s="30"/>
    </row>
    <row r="975873" spans="10:10" ht="14.25" customHeight="1" x14ac:dyDescent="0.25">
      <c r="J975873" s="30"/>
    </row>
    <row r="975874" spans="10:10" ht="14.25" customHeight="1" x14ac:dyDescent="0.25">
      <c r="J975874" s="30"/>
    </row>
    <row r="975875" spans="10:10" ht="14.25" customHeight="1" x14ac:dyDescent="0.25">
      <c r="J975875" s="30"/>
    </row>
    <row r="975876" spans="10:10" ht="14.25" customHeight="1" x14ac:dyDescent="0.25">
      <c r="J975876" s="30"/>
    </row>
    <row r="975877" spans="10:10" ht="14.25" customHeight="1" x14ac:dyDescent="0.25">
      <c r="J975877" s="30"/>
    </row>
    <row r="975878" spans="10:10" ht="14.25" customHeight="1" x14ac:dyDescent="0.25">
      <c r="J975878" s="30"/>
    </row>
    <row r="975879" spans="10:10" ht="14.25" customHeight="1" x14ac:dyDescent="0.25">
      <c r="J975879" s="30"/>
    </row>
    <row r="975880" spans="10:10" ht="14.25" customHeight="1" x14ac:dyDescent="0.25">
      <c r="J975880" s="30"/>
    </row>
    <row r="975881" spans="10:10" ht="14.25" customHeight="1" x14ac:dyDescent="0.25">
      <c r="J975881" s="30"/>
    </row>
    <row r="975882" spans="10:10" ht="14.25" customHeight="1" x14ac:dyDescent="0.25">
      <c r="J975882" s="30"/>
    </row>
    <row r="975883" spans="10:10" ht="14.25" customHeight="1" x14ac:dyDescent="0.25">
      <c r="J975883" s="30"/>
    </row>
    <row r="975884" spans="10:10" ht="14.25" customHeight="1" x14ac:dyDescent="0.25">
      <c r="J975884" s="30"/>
    </row>
    <row r="975885" spans="10:10" ht="14.25" customHeight="1" x14ac:dyDescent="0.25">
      <c r="J975885" s="30"/>
    </row>
    <row r="975886" spans="10:10" ht="14.25" customHeight="1" x14ac:dyDescent="0.25">
      <c r="J975886" s="30"/>
    </row>
    <row r="975887" spans="10:10" ht="14.25" customHeight="1" x14ac:dyDescent="0.25">
      <c r="J975887" s="30"/>
    </row>
    <row r="975888" spans="10:10" ht="14.25" customHeight="1" x14ac:dyDescent="0.25">
      <c r="J975888" s="30"/>
    </row>
    <row r="975889" spans="10:10" ht="14.25" customHeight="1" x14ac:dyDescent="0.25">
      <c r="J975889" s="30"/>
    </row>
    <row r="975890" spans="10:10" ht="14.25" customHeight="1" x14ac:dyDescent="0.25">
      <c r="J975890" s="30"/>
    </row>
    <row r="975891" spans="10:10" ht="14.25" customHeight="1" x14ac:dyDescent="0.25">
      <c r="J975891" s="30"/>
    </row>
    <row r="975892" spans="10:10" ht="14.25" customHeight="1" x14ac:dyDescent="0.25">
      <c r="J975892" s="30"/>
    </row>
    <row r="975893" spans="10:10" ht="14.25" customHeight="1" x14ac:dyDescent="0.25">
      <c r="J975893" s="30"/>
    </row>
    <row r="975894" spans="10:10" ht="14.25" customHeight="1" x14ac:dyDescent="0.25">
      <c r="J975894" s="30"/>
    </row>
    <row r="975895" spans="10:10" ht="14.25" customHeight="1" x14ac:dyDescent="0.25">
      <c r="J975895" s="30"/>
    </row>
    <row r="975896" spans="10:10" ht="14.25" customHeight="1" x14ac:dyDescent="0.25">
      <c r="J975896" s="30"/>
    </row>
    <row r="975897" spans="10:10" ht="14.25" customHeight="1" x14ac:dyDescent="0.25">
      <c r="J975897" s="30"/>
    </row>
    <row r="975898" spans="10:10" ht="14.25" customHeight="1" x14ac:dyDescent="0.25">
      <c r="J975898" s="30"/>
    </row>
    <row r="975899" spans="10:10" ht="14.25" customHeight="1" x14ac:dyDescent="0.25">
      <c r="J975899" s="30"/>
    </row>
    <row r="975900" spans="10:10" ht="14.25" customHeight="1" x14ac:dyDescent="0.25">
      <c r="J975900" s="30"/>
    </row>
    <row r="975901" spans="10:10" ht="14.25" customHeight="1" x14ac:dyDescent="0.25">
      <c r="J975901" s="30"/>
    </row>
    <row r="975902" spans="10:10" ht="14.25" customHeight="1" x14ac:dyDescent="0.25">
      <c r="J975902" s="30"/>
    </row>
    <row r="975903" spans="10:10" ht="14.25" customHeight="1" x14ac:dyDescent="0.25">
      <c r="J975903" s="30"/>
    </row>
    <row r="975904" spans="10:10" ht="14.25" customHeight="1" x14ac:dyDescent="0.25">
      <c r="J975904" s="30"/>
    </row>
    <row r="975905" spans="10:10" ht="14.25" customHeight="1" x14ac:dyDescent="0.25">
      <c r="J975905" s="30"/>
    </row>
    <row r="975906" spans="10:10" ht="14.25" customHeight="1" x14ac:dyDescent="0.25">
      <c r="J975906" s="30"/>
    </row>
    <row r="975907" spans="10:10" ht="14.25" customHeight="1" x14ac:dyDescent="0.25">
      <c r="J975907" s="30"/>
    </row>
    <row r="975908" spans="10:10" ht="14.25" customHeight="1" x14ac:dyDescent="0.25">
      <c r="J975908" s="52"/>
    </row>
    <row r="975909" spans="10:10" ht="14.25" customHeight="1" x14ac:dyDescent="0.25">
      <c r="J975909" s="30"/>
    </row>
    <row r="975910" spans="10:10" ht="14.25" customHeight="1" x14ac:dyDescent="0.25">
      <c r="J975910" s="30"/>
    </row>
    <row r="975911" spans="10:10" ht="14.25" customHeight="1" x14ac:dyDescent="0.25">
      <c r="J975911" s="30"/>
    </row>
    <row r="975912" spans="10:10" ht="14.25" customHeight="1" x14ac:dyDescent="0.25">
      <c r="J975912" s="30"/>
    </row>
    <row r="975913" spans="10:10" ht="14.25" customHeight="1" x14ac:dyDescent="0.25">
      <c r="J975913" s="30"/>
    </row>
    <row r="975914" spans="10:10" ht="14.25" customHeight="1" x14ac:dyDescent="0.25">
      <c r="J975914" s="30"/>
    </row>
    <row r="975915" spans="10:10" ht="14.25" customHeight="1" x14ac:dyDescent="0.25">
      <c r="J975915" s="30"/>
    </row>
    <row r="975916" spans="10:10" ht="14.25" customHeight="1" x14ac:dyDescent="0.25">
      <c r="J975916" s="30"/>
    </row>
    <row r="975917" spans="10:10" ht="14.25" customHeight="1" x14ac:dyDescent="0.25">
      <c r="J975917" s="30"/>
    </row>
    <row r="975918" spans="10:10" ht="14.25" customHeight="1" x14ac:dyDescent="0.25">
      <c r="J975918" s="30"/>
    </row>
    <row r="975919" spans="10:10" ht="14.25" customHeight="1" x14ac:dyDescent="0.25">
      <c r="J975919" s="30"/>
    </row>
    <row r="975920" spans="10:10" ht="14.25" customHeight="1" x14ac:dyDescent="0.25">
      <c r="J975920" s="30"/>
    </row>
    <row r="975921" spans="10:10" ht="14.25" customHeight="1" x14ac:dyDescent="0.25">
      <c r="J975921" s="30"/>
    </row>
    <row r="975922" spans="10:10" ht="14.25" customHeight="1" x14ac:dyDescent="0.25">
      <c r="J975922" s="30"/>
    </row>
    <row r="975923" spans="10:10" ht="14.25" customHeight="1" x14ac:dyDescent="0.25">
      <c r="J975923" s="30"/>
    </row>
    <row r="975924" spans="10:10" ht="14.25" customHeight="1" x14ac:dyDescent="0.25">
      <c r="J975924" s="30"/>
    </row>
    <row r="975925" spans="10:10" ht="14.25" customHeight="1" x14ac:dyDescent="0.25">
      <c r="J975925" s="30"/>
    </row>
    <row r="975926" spans="10:10" ht="14.25" customHeight="1" x14ac:dyDescent="0.25">
      <c r="J975926" s="30"/>
    </row>
    <row r="975927" spans="10:10" ht="14.25" customHeight="1" x14ac:dyDescent="0.25">
      <c r="J975927" s="30"/>
    </row>
    <row r="975928" spans="10:10" ht="14.25" customHeight="1" x14ac:dyDescent="0.25">
      <c r="J975928" s="30"/>
    </row>
    <row r="975929" spans="10:10" ht="14.25" customHeight="1" x14ac:dyDescent="0.25">
      <c r="J975929" s="30"/>
    </row>
    <row r="975930" spans="10:10" ht="14.25" customHeight="1" x14ac:dyDescent="0.25">
      <c r="J975930" s="30"/>
    </row>
    <row r="975931" spans="10:10" ht="14.25" customHeight="1" x14ac:dyDescent="0.25">
      <c r="J975931" s="30"/>
    </row>
    <row r="975932" spans="10:10" ht="14.25" customHeight="1" x14ac:dyDescent="0.25">
      <c r="J975932" s="30"/>
    </row>
    <row r="975933" spans="10:10" ht="14.25" customHeight="1" x14ac:dyDescent="0.25">
      <c r="J975933" s="30"/>
    </row>
    <row r="975934" spans="10:10" ht="14.25" customHeight="1" x14ac:dyDescent="0.25">
      <c r="J975934" s="30"/>
    </row>
    <row r="975935" spans="10:10" ht="14.25" customHeight="1" x14ac:dyDescent="0.25">
      <c r="J975935" s="30"/>
    </row>
    <row r="975936" spans="10:10" ht="14.25" customHeight="1" x14ac:dyDescent="0.25">
      <c r="J975936" s="30"/>
    </row>
    <row r="975937" spans="10:10" ht="14.25" customHeight="1" x14ac:dyDescent="0.25">
      <c r="J975937" s="30"/>
    </row>
    <row r="975938" spans="10:10" ht="14.25" customHeight="1" x14ac:dyDescent="0.25">
      <c r="J975938" s="30"/>
    </row>
    <row r="975939" spans="10:10" ht="14.25" customHeight="1" x14ac:dyDescent="0.25">
      <c r="J975939" s="30"/>
    </row>
    <row r="975940" spans="10:10" ht="14.25" customHeight="1" x14ac:dyDescent="0.25">
      <c r="J975940" s="30"/>
    </row>
    <row r="975941" spans="10:10" ht="14.25" customHeight="1" x14ac:dyDescent="0.25">
      <c r="J975941" s="30"/>
    </row>
    <row r="975942" spans="10:10" ht="14.25" customHeight="1" x14ac:dyDescent="0.25">
      <c r="J975942" s="30"/>
    </row>
    <row r="975943" spans="10:10" ht="14.25" customHeight="1" x14ac:dyDescent="0.25">
      <c r="J975943" s="30"/>
    </row>
    <row r="975944" spans="10:10" ht="14.25" customHeight="1" x14ac:dyDescent="0.25">
      <c r="J975944" s="30"/>
    </row>
    <row r="975945" spans="10:10" ht="14.25" customHeight="1" x14ac:dyDescent="0.25">
      <c r="J975945" s="30"/>
    </row>
    <row r="975946" spans="10:10" ht="14.25" customHeight="1" x14ac:dyDescent="0.25">
      <c r="J975946" s="30"/>
    </row>
    <row r="975947" spans="10:10" ht="14.25" customHeight="1" x14ac:dyDescent="0.25">
      <c r="J975947" s="30"/>
    </row>
    <row r="975948" spans="10:10" ht="14.25" customHeight="1" x14ac:dyDescent="0.25">
      <c r="J975948" s="30"/>
    </row>
    <row r="975949" spans="10:10" ht="14.25" customHeight="1" x14ac:dyDescent="0.25">
      <c r="J975949" s="30"/>
    </row>
    <row r="975950" spans="10:10" ht="14.25" customHeight="1" x14ac:dyDescent="0.25">
      <c r="J975950" s="30"/>
    </row>
    <row r="975951" spans="10:10" ht="14.25" customHeight="1" x14ac:dyDescent="0.25">
      <c r="J975951" s="30"/>
    </row>
    <row r="975952" spans="10:10" ht="14.25" customHeight="1" x14ac:dyDescent="0.25">
      <c r="J975952" s="30"/>
    </row>
    <row r="975953" spans="10:10" ht="14.25" customHeight="1" x14ac:dyDescent="0.25">
      <c r="J975953" s="30"/>
    </row>
    <row r="975954" spans="10:10" ht="14.25" customHeight="1" x14ac:dyDescent="0.25">
      <c r="J975954" s="30"/>
    </row>
    <row r="975955" spans="10:10" ht="14.25" customHeight="1" x14ac:dyDescent="0.25">
      <c r="J975955" s="30"/>
    </row>
    <row r="975956" spans="10:10" ht="14.25" customHeight="1" x14ac:dyDescent="0.25">
      <c r="J975956" s="30"/>
    </row>
    <row r="975957" spans="10:10" ht="14.25" customHeight="1" x14ac:dyDescent="0.25">
      <c r="J975957" s="30"/>
    </row>
    <row r="975958" spans="10:10" ht="14.25" customHeight="1" x14ac:dyDescent="0.25">
      <c r="J975958" s="30"/>
    </row>
    <row r="975959" spans="10:10" ht="14.25" customHeight="1" x14ac:dyDescent="0.25">
      <c r="J975959" s="30"/>
    </row>
    <row r="975960" spans="10:10" ht="14.25" customHeight="1" x14ac:dyDescent="0.25">
      <c r="J975960" s="30"/>
    </row>
    <row r="975961" spans="10:10" ht="14.25" customHeight="1" x14ac:dyDescent="0.25">
      <c r="J975961" s="30"/>
    </row>
    <row r="975962" spans="10:10" ht="14.25" customHeight="1" x14ac:dyDescent="0.25">
      <c r="J975962" s="30"/>
    </row>
    <row r="975963" spans="10:10" ht="14.25" customHeight="1" x14ac:dyDescent="0.25">
      <c r="J975963" s="30"/>
    </row>
    <row r="975964" spans="10:10" ht="14.25" customHeight="1" x14ac:dyDescent="0.25">
      <c r="J975964" s="30"/>
    </row>
    <row r="975965" spans="10:10" ht="14.25" customHeight="1" x14ac:dyDescent="0.25">
      <c r="J975965" s="30"/>
    </row>
    <row r="975966" spans="10:10" ht="14.25" customHeight="1" x14ac:dyDescent="0.25">
      <c r="J975966" s="30"/>
    </row>
    <row r="975967" spans="10:10" ht="14.25" customHeight="1" x14ac:dyDescent="0.25">
      <c r="J975967" s="30"/>
    </row>
    <row r="975968" spans="10:10" ht="14.25" customHeight="1" x14ac:dyDescent="0.25">
      <c r="J975968" s="30"/>
    </row>
    <row r="975969" spans="10:10" ht="14.25" customHeight="1" x14ac:dyDescent="0.25">
      <c r="J975969" s="30"/>
    </row>
    <row r="975970" spans="10:10" ht="14.25" customHeight="1" x14ac:dyDescent="0.25">
      <c r="J975970" s="30"/>
    </row>
    <row r="975971" spans="10:10" ht="14.25" customHeight="1" x14ac:dyDescent="0.25">
      <c r="J975971" s="30"/>
    </row>
    <row r="975972" spans="10:10" ht="14.25" customHeight="1" x14ac:dyDescent="0.25">
      <c r="J975972" s="30"/>
    </row>
    <row r="975973" spans="10:10" ht="14.25" customHeight="1" x14ac:dyDescent="0.25">
      <c r="J975973" s="30"/>
    </row>
    <row r="975974" spans="10:10" ht="14.25" customHeight="1" x14ac:dyDescent="0.25">
      <c r="J975974" s="30"/>
    </row>
    <row r="975975" spans="10:10" ht="14.25" customHeight="1" x14ac:dyDescent="0.25">
      <c r="J975975" s="30"/>
    </row>
    <row r="975976" spans="10:10" ht="14.25" customHeight="1" x14ac:dyDescent="0.25">
      <c r="J975976" s="30"/>
    </row>
    <row r="975977" spans="10:10" ht="14.25" customHeight="1" x14ac:dyDescent="0.25">
      <c r="J975977" s="30"/>
    </row>
    <row r="975978" spans="10:10" ht="14.25" customHeight="1" x14ac:dyDescent="0.25">
      <c r="J975978" s="30"/>
    </row>
    <row r="975979" spans="10:10" ht="14.25" customHeight="1" x14ac:dyDescent="0.25">
      <c r="J975979" s="30"/>
    </row>
    <row r="975980" spans="10:10" ht="14.25" customHeight="1" x14ac:dyDescent="0.25">
      <c r="J975980" s="30"/>
    </row>
    <row r="975981" spans="10:10" ht="14.25" customHeight="1" x14ac:dyDescent="0.25">
      <c r="J975981" s="30"/>
    </row>
    <row r="975982" spans="10:10" ht="14.25" customHeight="1" x14ac:dyDescent="0.25">
      <c r="J975982" s="30"/>
    </row>
    <row r="975983" spans="10:10" ht="14.25" customHeight="1" x14ac:dyDescent="0.25">
      <c r="J975983" s="30"/>
    </row>
    <row r="975984" spans="10:10" ht="14.25" customHeight="1" x14ac:dyDescent="0.25">
      <c r="J975984" s="30"/>
    </row>
    <row r="975985" spans="10:10" ht="14.25" customHeight="1" x14ac:dyDescent="0.25">
      <c r="J975985" s="30"/>
    </row>
    <row r="975986" spans="10:10" ht="14.25" customHeight="1" x14ac:dyDescent="0.25">
      <c r="J975986" s="30"/>
    </row>
    <row r="975987" spans="10:10" ht="14.25" customHeight="1" x14ac:dyDescent="0.25">
      <c r="J975987" s="30"/>
    </row>
    <row r="975988" spans="10:10" ht="14.25" customHeight="1" x14ac:dyDescent="0.25">
      <c r="J975988" s="30"/>
    </row>
    <row r="975989" spans="10:10" ht="14.25" customHeight="1" x14ac:dyDescent="0.25">
      <c r="J975989" s="30"/>
    </row>
    <row r="975990" spans="10:10" ht="14.25" customHeight="1" x14ac:dyDescent="0.25">
      <c r="J975990" s="30"/>
    </row>
    <row r="975991" spans="10:10" ht="14.25" customHeight="1" x14ac:dyDescent="0.25">
      <c r="J975991" s="30"/>
    </row>
    <row r="975992" spans="10:10" ht="14.25" customHeight="1" x14ac:dyDescent="0.25">
      <c r="J975992" s="30"/>
    </row>
    <row r="975993" spans="10:10" ht="14.25" customHeight="1" x14ac:dyDescent="0.25">
      <c r="J975993" s="30"/>
    </row>
    <row r="975994" spans="10:10" ht="14.25" customHeight="1" x14ac:dyDescent="0.25">
      <c r="J975994" s="30"/>
    </row>
    <row r="975995" spans="10:10" ht="14.25" customHeight="1" x14ac:dyDescent="0.25">
      <c r="J975995" s="30"/>
    </row>
    <row r="975996" spans="10:10" ht="14.25" customHeight="1" x14ac:dyDescent="0.25">
      <c r="J975996" s="30"/>
    </row>
    <row r="975997" spans="10:10" ht="14.25" customHeight="1" x14ac:dyDescent="0.25">
      <c r="J975997" s="30"/>
    </row>
    <row r="975998" spans="10:10" ht="14.25" customHeight="1" x14ac:dyDescent="0.25">
      <c r="J975998" s="30"/>
    </row>
    <row r="975999" spans="10:10" ht="14.25" customHeight="1" x14ac:dyDescent="0.25">
      <c r="J975999" s="30"/>
    </row>
    <row r="976000" spans="10:10" ht="14.25" customHeight="1" x14ac:dyDescent="0.25">
      <c r="J976000" s="30"/>
    </row>
    <row r="976001" spans="10:10" ht="14.25" customHeight="1" x14ac:dyDescent="0.25">
      <c r="J976001" s="30"/>
    </row>
    <row r="976002" spans="10:10" ht="14.25" customHeight="1" x14ac:dyDescent="0.25">
      <c r="J976002" s="30"/>
    </row>
    <row r="976003" spans="10:10" ht="14.25" customHeight="1" x14ac:dyDescent="0.25">
      <c r="J976003" s="30"/>
    </row>
    <row r="976004" spans="10:10" ht="14.25" customHeight="1" x14ac:dyDescent="0.25">
      <c r="J976004" s="30"/>
    </row>
    <row r="976005" spans="10:10" ht="14.25" customHeight="1" x14ac:dyDescent="0.25">
      <c r="J976005" s="30"/>
    </row>
    <row r="976006" spans="10:10" ht="14.25" customHeight="1" x14ac:dyDescent="0.25">
      <c r="J976006" s="30"/>
    </row>
    <row r="976007" spans="10:10" ht="14.25" customHeight="1" x14ac:dyDescent="0.25">
      <c r="J976007" s="30"/>
    </row>
    <row r="976008" spans="10:10" ht="14.25" customHeight="1" x14ac:dyDescent="0.25">
      <c r="J976008" s="30"/>
    </row>
    <row r="976009" spans="10:10" ht="14.25" customHeight="1" x14ac:dyDescent="0.25">
      <c r="J976009" s="30"/>
    </row>
    <row r="976010" spans="10:10" ht="14.25" customHeight="1" x14ac:dyDescent="0.25">
      <c r="J976010" s="30"/>
    </row>
    <row r="976011" spans="10:10" ht="14.25" customHeight="1" x14ac:dyDescent="0.25">
      <c r="J976011" s="30"/>
    </row>
    <row r="976012" spans="10:10" ht="14.25" customHeight="1" x14ac:dyDescent="0.25">
      <c r="J976012" s="30"/>
    </row>
    <row r="976013" spans="10:10" ht="14.25" customHeight="1" x14ac:dyDescent="0.25">
      <c r="J976013" s="30"/>
    </row>
    <row r="976014" spans="10:10" ht="14.25" customHeight="1" x14ac:dyDescent="0.25">
      <c r="J976014" s="30"/>
    </row>
    <row r="976015" spans="10:10" ht="14.25" customHeight="1" x14ac:dyDescent="0.25">
      <c r="J976015" s="30"/>
    </row>
    <row r="976016" spans="10:10" ht="14.25" customHeight="1" x14ac:dyDescent="0.25">
      <c r="J976016" s="30"/>
    </row>
    <row r="976017" spans="10:10" ht="14.25" customHeight="1" x14ac:dyDescent="0.25">
      <c r="J976017" s="30"/>
    </row>
    <row r="976018" spans="10:10" ht="14.25" customHeight="1" x14ac:dyDescent="0.25">
      <c r="J976018" s="30"/>
    </row>
    <row r="976019" spans="10:10" ht="14.25" customHeight="1" x14ac:dyDescent="0.25">
      <c r="J976019" s="30"/>
    </row>
    <row r="976020" spans="10:10" ht="14.25" customHeight="1" x14ac:dyDescent="0.25">
      <c r="J976020" s="30"/>
    </row>
    <row r="976021" spans="10:10" ht="14.25" customHeight="1" x14ac:dyDescent="0.25">
      <c r="J976021" s="30"/>
    </row>
    <row r="976022" spans="10:10" ht="14.25" customHeight="1" x14ac:dyDescent="0.25">
      <c r="J976022" s="30"/>
    </row>
    <row r="976023" spans="10:10" ht="14.25" customHeight="1" x14ac:dyDescent="0.25">
      <c r="J976023" s="30"/>
    </row>
    <row r="976024" spans="10:10" ht="14.25" customHeight="1" x14ac:dyDescent="0.25">
      <c r="J976024" s="30"/>
    </row>
    <row r="976025" spans="10:10" ht="14.25" customHeight="1" x14ac:dyDescent="0.25">
      <c r="J976025" s="30"/>
    </row>
    <row r="976026" spans="10:10" ht="14.25" customHeight="1" x14ac:dyDescent="0.25">
      <c r="J976026" s="30"/>
    </row>
    <row r="976027" spans="10:10" ht="14.25" customHeight="1" x14ac:dyDescent="0.25">
      <c r="J976027" s="30"/>
    </row>
    <row r="976028" spans="10:10" ht="14.25" customHeight="1" x14ac:dyDescent="0.25">
      <c r="J976028" s="30"/>
    </row>
    <row r="976029" spans="10:10" ht="14.25" customHeight="1" x14ac:dyDescent="0.25">
      <c r="J976029" s="30"/>
    </row>
    <row r="976030" spans="10:10" ht="14.25" customHeight="1" x14ac:dyDescent="0.25">
      <c r="J976030" s="30"/>
    </row>
    <row r="976031" spans="10:10" ht="14.25" customHeight="1" x14ac:dyDescent="0.25">
      <c r="J976031" s="30"/>
    </row>
    <row r="976032" spans="10:10" ht="14.25" customHeight="1" x14ac:dyDescent="0.25">
      <c r="J976032" s="30"/>
    </row>
    <row r="976033" spans="10:10" ht="14.25" customHeight="1" x14ac:dyDescent="0.25">
      <c r="J976033" s="30"/>
    </row>
    <row r="976034" spans="10:10" ht="14.25" customHeight="1" x14ac:dyDescent="0.25">
      <c r="J976034" s="30"/>
    </row>
    <row r="976035" spans="10:10" ht="14.25" customHeight="1" x14ac:dyDescent="0.25">
      <c r="J976035" s="30"/>
    </row>
    <row r="976036" spans="10:10" ht="14.25" customHeight="1" x14ac:dyDescent="0.25">
      <c r="J976036" s="30"/>
    </row>
    <row r="976037" spans="10:10" ht="14.25" customHeight="1" x14ac:dyDescent="0.25">
      <c r="J976037" s="30"/>
    </row>
    <row r="976038" spans="10:10" ht="14.25" customHeight="1" x14ac:dyDescent="0.25">
      <c r="J976038" s="30"/>
    </row>
    <row r="976039" spans="10:10" ht="14.25" customHeight="1" x14ac:dyDescent="0.25">
      <c r="J976039" s="30"/>
    </row>
    <row r="976040" spans="10:10" ht="14.25" customHeight="1" x14ac:dyDescent="0.25">
      <c r="J976040" s="30"/>
    </row>
    <row r="976041" spans="10:10" ht="14.25" customHeight="1" x14ac:dyDescent="0.25">
      <c r="J976041" s="30"/>
    </row>
    <row r="976042" spans="10:10" ht="14.25" customHeight="1" x14ac:dyDescent="0.25">
      <c r="J976042" s="30"/>
    </row>
    <row r="976043" spans="10:10" ht="14.25" customHeight="1" x14ac:dyDescent="0.25">
      <c r="J976043" s="30"/>
    </row>
    <row r="976044" spans="10:10" ht="14.25" customHeight="1" x14ac:dyDescent="0.25">
      <c r="J976044" s="30"/>
    </row>
    <row r="976045" spans="10:10" ht="14.25" customHeight="1" x14ac:dyDescent="0.25">
      <c r="J976045" s="30"/>
    </row>
    <row r="976046" spans="10:10" ht="14.25" customHeight="1" x14ac:dyDescent="0.25">
      <c r="J976046" s="30"/>
    </row>
    <row r="976047" spans="10:10" ht="14.25" customHeight="1" x14ac:dyDescent="0.25">
      <c r="J976047" s="30"/>
    </row>
    <row r="976048" spans="10:10" ht="14.25" customHeight="1" x14ac:dyDescent="0.25">
      <c r="J976048" s="30"/>
    </row>
    <row r="976049" spans="10:10" ht="14.25" customHeight="1" x14ac:dyDescent="0.25">
      <c r="J976049" s="30"/>
    </row>
    <row r="976050" spans="10:10" ht="14.25" customHeight="1" x14ac:dyDescent="0.25">
      <c r="J976050" s="30"/>
    </row>
    <row r="976051" spans="10:10" ht="14.25" customHeight="1" x14ac:dyDescent="0.25">
      <c r="J976051" s="30"/>
    </row>
    <row r="976052" spans="10:10" ht="14.25" customHeight="1" x14ac:dyDescent="0.25">
      <c r="J976052" s="30"/>
    </row>
    <row r="976053" spans="10:10" ht="14.25" customHeight="1" x14ac:dyDescent="0.25">
      <c r="J976053" s="30"/>
    </row>
    <row r="976054" spans="10:10" ht="14.25" customHeight="1" x14ac:dyDescent="0.25">
      <c r="J976054" s="30"/>
    </row>
    <row r="976055" spans="10:10" ht="14.25" customHeight="1" x14ac:dyDescent="0.25">
      <c r="J976055" s="30"/>
    </row>
    <row r="976056" spans="10:10" ht="14.25" customHeight="1" x14ac:dyDescent="0.25">
      <c r="J976056" s="30"/>
    </row>
    <row r="976057" spans="10:10" ht="14.25" customHeight="1" x14ac:dyDescent="0.25">
      <c r="J976057" s="30"/>
    </row>
    <row r="976058" spans="10:10" ht="14.25" customHeight="1" x14ac:dyDescent="0.25">
      <c r="J976058" s="30"/>
    </row>
    <row r="976059" spans="10:10" ht="14.25" customHeight="1" x14ac:dyDescent="0.25">
      <c r="J976059" s="30"/>
    </row>
    <row r="976060" spans="10:10" ht="14.25" customHeight="1" x14ac:dyDescent="0.25">
      <c r="J976060" s="30"/>
    </row>
    <row r="976061" spans="10:10" ht="14.25" customHeight="1" x14ac:dyDescent="0.25">
      <c r="J976061" s="30"/>
    </row>
    <row r="976062" spans="10:10" ht="14.25" customHeight="1" x14ac:dyDescent="0.25">
      <c r="J976062" s="30"/>
    </row>
    <row r="976063" spans="10:10" ht="14.25" customHeight="1" x14ac:dyDescent="0.25">
      <c r="J976063" s="30"/>
    </row>
    <row r="976064" spans="10:10" ht="14.25" customHeight="1" x14ac:dyDescent="0.25">
      <c r="J976064" s="30"/>
    </row>
    <row r="976065" spans="10:10" ht="14.25" customHeight="1" x14ac:dyDescent="0.25">
      <c r="J976065" s="30"/>
    </row>
    <row r="976066" spans="10:10" ht="14.25" customHeight="1" x14ac:dyDescent="0.25">
      <c r="J976066" s="30"/>
    </row>
    <row r="976067" spans="10:10" ht="14.25" customHeight="1" x14ac:dyDescent="0.25">
      <c r="J976067" s="30"/>
    </row>
    <row r="976068" spans="10:10" ht="14.25" customHeight="1" x14ac:dyDescent="0.25">
      <c r="J976068" s="30"/>
    </row>
    <row r="976069" spans="10:10" ht="14.25" customHeight="1" x14ac:dyDescent="0.25">
      <c r="J976069" s="30"/>
    </row>
    <row r="976070" spans="10:10" ht="14.25" customHeight="1" x14ac:dyDescent="0.25">
      <c r="J976070" s="30"/>
    </row>
    <row r="976071" spans="10:10" ht="14.25" customHeight="1" x14ac:dyDescent="0.25">
      <c r="J976071" s="30"/>
    </row>
    <row r="976072" spans="10:10" ht="14.25" customHeight="1" x14ac:dyDescent="0.25">
      <c r="J976072" s="30"/>
    </row>
    <row r="976073" spans="10:10" ht="14.25" customHeight="1" x14ac:dyDescent="0.25">
      <c r="J976073" s="30"/>
    </row>
    <row r="976074" spans="10:10" ht="14.25" customHeight="1" x14ac:dyDescent="0.25">
      <c r="J976074" s="30"/>
    </row>
    <row r="976075" spans="10:10" ht="14.25" customHeight="1" x14ac:dyDescent="0.25">
      <c r="J976075" s="30"/>
    </row>
    <row r="976076" spans="10:10" ht="14.25" customHeight="1" x14ac:dyDescent="0.25">
      <c r="J976076" s="30"/>
    </row>
    <row r="976077" spans="10:10" ht="14.25" customHeight="1" x14ac:dyDescent="0.25">
      <c r="J976077" s="30"/>
    </row>
    <row r="976078" spans="10:10" ht="14.25" customHeight="1" x14ac:dyDescent="0.25">
      <c r="J976078" s="30"/>
    </row>
    <row r="976079" spans="10:10" ht="14.25" customHeight="1" x14ac:dyDescent="0.25">
      <c r="J976079" s="30"/>
    </row>
    <row r="976080" spans="10:10" ht="14.25" customHeight="1" x14ac:dyDescent="0.25">
      <c r="J976080" s="30"/>
    </row>
    <row r="976081" spans="10:10" ht="14.25" customHeight="1" x14ac:dyDescent="0.25">
      <c r="J976081" s="30"/>
    </row>
    <row r="976082" spans="10:10" ht="14.25" customHeight="1" x14ac:dyDescent="0.25">
      <c r="J976082" s="30"/>
    </row>
    <row r="976083" spans="10:10" ht="14.25" customHeight="1" x14ac:dyDescent="0.25">
      <c r="J976083" s="30"/>
    </row>
    <row r="976084" spans="10:10" ht="14.25" customHeight="1" x14ac:dyDescent="0.25">
      <c r="J976084" s="30"/>
    </row>
    <row r="976085" spans="10:10" ht="14.25" customHeight="1" x14ac:dyDescent="0.25">
      <c r="J976085" s="30"/>
    </row>
    <row r="976086" spans="10:10" ht="14.25" customHeight="1" x14ac:dyDescent="0.25">
      <c r="J976086" s="30"/>
    </row>
    <row r="976087" spans="10:10" ht="14.25" customHeight="1" x14ac:dyDescent="0.25">
      <c r="J976087" s="30"/>
    </row>
    <row r="976088" spans="10:10" ht="14.25" customHeight="1" x14ac:dyDescent="0.25">
      <c r="J976088" s="30"/>
    </row>
    <row r="976089" spans="10:10" ht="14.25" customHeight="1" x14ac:dyDescent="0.25">
      <c r="J976089" s="30"/>
    </row>
    <row r="976090" spans="10:10" ht="14.25" customHeight="1" x14ac:dyDescent="0.25">
      <c r="J976090" s="30"/>
    </row>
    <row r="976091" spans="10:10" ht="14.25" customHeight="1" x14ac:dyDescent="0.25">
      <c r="J976091" s="30"/>
    </row>
    <row r="976092" spans="10:10" ht="14.25" customHeight="1" x14ac:dyDescent="0.25">
      <c r="J976092" s="30"/>
    </row>
    <row r="976093" spans="10:10" ht="14.25" customHeight="1" x14ac:dyDescent="0.25">
      <c r="J976093" s="30"/>
    </row>
    <row r="976094" spans="10:10" ht="14.25" customHeight="1" x14ac:dyDescent="0.25">
      <c r="J976094" s="30"/>
    </row>
    <row r="976095" spans="10:10" ht="14.25" customHeight="1" x14ac:dyDescent="0.25">
      <c r="J976095" s="30"/>
    </row>
    <row r="976096" spans="10:10" ht="14.25" customHeight="1" x14ac:dyDescent="0.25">
      <c r="J976096" s="30"/>
    </row>
    <row r="976097" spans="10:10" ht="14.25" customHeight="1" x14ac:dyDescent="0.25">
      <c r="J976097" s="30"/>
    </row>
    <row r="976098" spans="10:10" ht="14.25" customHeight="1" x14ac:dyDescent="0.25">
      <c r="J976098" s="30"/>
    </row>
    <row r="976099" spans="10:10" ht="14.25" customHeight="1" x14ac:dyDescent="0.25">
      <c r="J976099" s="30"/>
    </row>
    <row r="976100" spans="10:10" ht="14.25" customHeight="1" x14ac:dyDescent="0.25">
      <c r="J976100" s="30"/>
    </row>
    <row r="976101" spans="10:10" ht="14.25" customHeight="1" x14ac:dyDescent="0.25">
      <c r="J976101" s="30"/>
    </row>
    <row r="976102" spans="10:10" ht="14.25" customHeight="1" x14ac:dyDescent="0.25">
      <c r="J976102" s="30"/>
    </row>
    <row r="976103" spans="10:10" ht="14.25" customHeight="1" x14ac:dyDescent="0.25">
      <c r="J976103" s="30"/>
    </row>
    <row r="976104" spans="10:10" ht="14.25" customHeight="1" x14ac:dyDescent="0.25">
      <c r="J976104" s="30"/>
    </row>
    <row r="976105" spans="10:10" ht="14.25" customHeight="1" x14ac:dyDescent="0.25">
      <c r="J976105" s="30"/>
    </row>
    <row r="976106" spans="10:10" ht="14.25" customHeight="1" x14ac:dyDescent="0.25">
      <c r="J976106" s="30"/>
    </row>
    <row r="976107" spans="10:10" ht="14.25" customHeight="1" x14ac:dyDescent="0.25">
      <c r="J976107" s="30"/>
    </row>
    <row r="976108" spans="10:10" ht="14.25" customHeight="1" x14ac:dyDescent="0.25">
      <c r="J976108" s="30"/>
    </row>
    <row r="976109" spans="10:10" ht="14.25" customHeight="1" x14ac:dyDescent="0.25">
      <c r="J976109" s="30"/>
    </row>
    <row r="976110" spans="10:10" ht="14.25" customHeight="1" x14ac:dyDescent="0.25">
      <c r="J976110" s="30"/>
    </row>
    <row r="976111" spans="10:10" ht="14.25" customHeight="1" x14ac:dyDescent="0.25">
      <c r="J976111" s="30"/>
    </row>
    <row r="976112" spans="10:10" ht="14.25" customHeight="1" x14ac:dyDescent="0.25">
      <c r="J976112" s="30"/>
    </row>
    <row r="976113" spans="10:10" ht="14.25" customHeight="1" x14ac:dyDescent="0.25">
      <c r="J976113" s="30"/>
    </row>
    <row r="976114" spans="10:10" ht="14.25" customHeight="1" x14ac:dyDescent="0.25">
      <c r="J976114" s="30"/>
    </row>
    <row r="976115" spans="10:10" ht="14.25" customHeight="1" x14ac:dyDescent="0.25">
      <c r="J976115" s="30"/>
    </row>
    <row r="976116" spans="10:10" ht="14.25" customHeight="1" x14ac:dyDescent="0.25">
      <c r="J976116" s="30"/>
    </row>
    <row r="976117" spans="10:10" ht="14.25" customHeight="1" x14ac:dyDescent="0.25">
      <c r="J976117" s="30"/>
    </row>
    <row r="976118" spans="10:10" ht="14.25" customHeight="1" x14ac:dyDescent="0.25">
      <c r="J976118" s="30"/>
    </row>
    <row r="976119" spans="10:10" ht="14.25" customHeight="1" x14ac:dyDescent="0.25">
      <c r="J976119" s="30"/>
    </row>
    <row r="976120" spans="10:10" ht="14.25" customHeight="1" x14ac:dyDescent="0.25">
      <c r="J976120" s="30"/>
    </row>
    <row r="976121" spans="10:10" ht="14.25" customHeight="1" x14ac:dyDescent="0.25">
      <c r="J976121" s="30"/>
    </row>
    <row r="976122" spans="10:10" ht="14.25" customHeight="1" x14ac:dyDescent="0.25">
      <c r="J976122" s="30"/>
    </row>
    <row r="976123" spans="10:10" ht="14.25" customHeight="1" x14ac:dyDescent="0.25">
      <c r="J976123" s="30"/>
    </row>
    <row r="976124" spans="10:10" ht="14.25" customHeight="1" x14ac:dyDescent="0.25">
      <c r="J976124" s="30"/>
    </row>
    <row r="976125" spans="10:10" ht="14.25" customHeight="1" x14ac:dyDescent="0.25">
      <c r="J976125" s="30"/>
    </row>
    <row r="976126" spans="10:10" ht="14.25" customHeight="1" x14ac:dyDescent="0.25">
      <c r="J976126" s="30"/>
    </row>
    <row r="976127" spans="10:10" ht="14.25" customHeight="1" x14ac:dyDescent="0.25">
      <c r="J976127" s="30"/>
    </row>
    <row r="976128" spans="10:10" ht="14.25" customHeight="1" x14ac:dyDescent="0.25">
      <c r="J976128" s="30"/>
    </row>
    <row r="976129" spans="10:10" ht="14.25" customHeight="1" x14ac:dyDescent="0.25">
      <c r="J976129" s="30"/>
    </row>
    <row r="976130" spans="10:10" ht="14.25" customHeight="1" x14ac:dyDescent="0.25">
      <c r="J976130" s="30"/>
    </row>
    <row r="976131" spans="10:10" ht="14.25" customHeight="1" x14ac:dyDescent="0.25">
      <c r="J976131" s="30"/>
    </row>
    <row r="976132" spans="10:10" ht="14.25" customHeight="1" x14ac:dyDescent="0.25">
      <c r="J976132" s="30"/>
    </row>
    <row r="976133" spans="10:10" ht="14.25" customHeight="1" x14ac:dyDescent="0.25">
      <c r="J976133" s="30"/>
    </row>
    <row r="976134" spans="10:10" ht="14.25" customHeight="1" x14ac:dyDescent="0.25">
      <c r="J976134" s="30"/>
    </row>
    <row r="976135" spans="10:10" ht="14.25" customHeight="1" x14ac:dyDescent="0.25">
      <c r="J976135" s="30"/>
    </row>
    <row r="976136" spans="10:10" ht="14.25" customHeight="1" x14ac:dyDescent="0.25">
      <c r="J976136" s="30"/>
    </row>
    <row r="976137" spans="10:10" ht="14.25" customHeight="1" x14ac:dyDescent="0.25">
      <c r="J976137" s="30"/>
    </row>
    <row r="976138" spans="10:10" ht="14.25" customHeight="1" x14ac:dyDescent="0.25">
      <c r="J976138" s="30"/>
    </row>
    <row r="976139" spans="10:10" ht="14.25" customHeight="1" x14ac:dyDescent="0.25">
      <c r="J976139" s="30"/>
    </row>
    <row r="976140" spans="10:10" ht="14.25" customHeight="1" x14ac:dyDescent="0.25">
      <c r="J976140" s="30"/>
    </row>
    <row r="976141" spans="10:10" ht="14.25" customHeight="1" x14ac:dyDescent="0.25">
      <c r="J976141" s="30"/>
    </row>
    <row r="976142" spans="10:10" ht="14.25" customHeight="1" x14ac:dyDescent="0.25">
      <c r="J976142" s="30"/>
    </row>
    <row r="976143" spans="10:10" ht="14.25" customHeight="1" x14ac:dyDescent="0.25">
      <c r="J976143" s="30"/>
    </row>
    <row r="976144" spans="10:10" ht="14.25" customHeight="1" x14ac:dyDescent="0.25">
      <c r="J976144" s="30"/>
    </row>
    <row r="976145" spans="10:10" ht="14.25" customHeight="1" x14ac:dyDescent="0.25">
      <c r="J976145" s="30"/>
    </row>
    <row r="976146" spans="10:10" ht="14.25" customHeight="1" x14ac:dyDescent="0.25">
      <c r="J976146" s="30"/>
    </row>
    <row r="976147" spans="10:10" ht="14.25" customHeight="1" x14ac:dyDescent="0.25">
      <c r="J976147" s="30"/>
    </row>
    <row r="976148" spans="10:10" ht="14.25" customHeight="1" x14ac:dyDescent="0.25">
      <c r="J976148" s="30"/>
    </row>
    <row r="976149" spans="10:10" ht="14.25" customHeight="1" x14ac:dyDescent="0.25">
      <c r="J976149" s="30"/>
    </row>
    <row r="976150" spans="10:10" ht="14.25" customHeight="1" x14ac:dyDescent="0.25">
      <c r="J976150" s="30"/>
    </row>
    <row r="976151" spans="10:10" ht="14.25" customHeight="1" x14ac:dyDescent="0.25">
      <c r="J976151" s="30"/>
    </row>
    <row r="976152" spans="10:10" ht="14.25" customHeight="1" x14ac:dyDescent="0.25">
      <c r="J976152" s="30"/>
    </row>
    <row r="976153" spans="10:10" ht="14.25" customHeight="1" x14ac:dyDescent="0.25">
      <c r="J976153" s="30"/>
    </row>
    <row r="976154" spans="10:10" ht="14.25" customHeight="1" x14ac:dyDescent="0.25">
      <c r="J976154" s="30"/>
    </row>
    <row r="976155" spans="10:10" ht="14.25" customHeight="1" x14ac:dyDescent="0.25">
      <c r="J976155" s="30"/>
    </row>
    <row r="976156" spans="10:10" ht="14.25" customHeight="1" x14ac:dyDescent="0.25">
      <c r="J976156" s="30"/>
    </row>
    <row r="976157" spans="10:10" ht="14.25" customHeight="1" x14ac:dyDescent="0.25">
      <c r="J976157" s="30"/>
    </row>
    <row r="976158" spans="10:10" ht="14.25" customHeight="1" x14ac:dyDescent="0.25">
      <c r="J976158" s="30"/>
    </row>
    <row r="976159" spans="10:10" ht="14.25" customHeight="1" x14ac:dyDescent="0.25">
      <c r="J976159" s="30"/>
    </row>
    <row r="976160" spans="10:10" ht="14.25" customHeight="1" x14ac:dyDescent="0.25">
      <c r="J976160" s="30"/>
    </row>
    <row r="976161" spans="10:10" ht="14.25" customHeight="1" x14ac:dyDescent="0.25">
      <c r="J976161" s="30"/>
    </row>
    <row r="976162" spans="10:10" ht="14.25" customHeight="1" x14ac:dyDescent="0.25">
      <c r="J976162" s="30"/>
    </row>
    <row r="976163" spans="10:10" ht="14.25" customHeight="1" x14ac:dyDescent="0.25">
      <c r="J976163" s="30"/>
    </row>
    <row r="976164" spans="10:10" ht="14.25" customHeight="1" x14ac:dyDescent="0.25">
      <c r="J976164" s="30"/>
    </row>
    <row r="976165" spans="10:10" ht="14.25" customHeight="1" x14ac:dyDescent="0.25">
      <c r="J976165" s="30"/>
    </row>
    <row r="976166" spans="10:10" ht="14.25" customHeight="1" x14ac:dyDescent="0.25">
      <c r="J976166" s="30"/>
    </row>
    <row r="976167" spans="10:10" ht="14.25" customHeight="1" x14ac:dyDescent="0.25">
      <c r="J976167" s="30"/>
    </row>
    <row r="976168" spans="10:10" ht="14.25" customHeight="1" x14ac:dyDescent="0.25">
      <c r="J976168" s="30"/>
    </row>
    <row r="976169" spans="10:10" ht="14.25" customHeight="1" x14ac:dyDescent="0.25">
      <c r="J976169" s="30"/>
    </row>
    <row r="976170" spans="10:10" ht="14.25" customHeight="1" x14ac:dyDescent="0.25">
      <c r="J976170" s="30"/>
    </row>
    <row r="976171" spans="10:10" ht="14.25" customHeight="1" x14ac:dyDescent="0.25">
      <c r="J976171" s="30"/>
    </row>
    <row r="976172" spans="10:10" ht="14.25" customHeight="1" x14ac:dyDescent="0.25">
      <c r="J976172" s="30"/>
    </row>
    <row r="976173" spans="10:10" ht="14.25" customHeight="1" x14ac:dyDescent="0.25">
      <c r="J976173" s="30"/>
    </row>
    <row r="976174" spans="10:10" ht="14.25" customHeight="1" x14ac:dyDescent="0.25">
      <c r="J976174" s="30"/>
    </row>
    <row r="976175" spans="10:10" ht="14.25" customHeight="1" x14ac:dyDescent="0.25">
      <c r="J976175" s="30"/>
    </row>
    <row r="976176" spans="10:10" ht="14.25" customHeight="1" x14ac:dyDescent="0.25">
      <c r="J976176" s="30"/>
    </row>
    <row r="976177" spans="10:10" ht="14.25" customHeight="1" x14ac:dyDescent="0.25">
      <c r="J976177" s="30"/>
    </row>
    <row r="976178" spans="10:10" ht="14.25" customHeight="1" x14ac:dyDescent="0.25">
      <c r="J976178" s="30"/>
    </row>
    <row r="976179" spans="10:10" ht="14.25" customHeight="1" x14ac:dyDescent="0.25">
      <c r="J976179" s="30"/>
    </row>
    <row r="976180" spans="10:10" ht="14.25" customHeight="1" x14ac:dyDescent="0.25">
      <c r="J976180" s="30"/>
    </row>
    <row r="976181" spans="10:10" ht="14.25" customHeight="1" x14ac:dyDescent="0.25">
      <c r="J976181" s="30"/>
    </row>
    <row r="976182" spans="10:10" ht="14.25" customHeight="1" x14ac:dyDescent="0.25">
      <c r="J976182" s="30"/>
    </row>
    <row r="976183" spans="10:10" ht="14.25" customHeight="1" x14ac:dyDescent="0.25">
      <c r="J976183" s="30"/>
    </row>
    <row r="976184" spans="10:10" ht="14.25" customHeight="1" x14ac:dyDescent="0.25">
      <c r="J976184" s="30"/>
    </row>
    <row r="976185" spans="10:10" ht="14.25" customHeight="1" x14ac:dyDescent="0.25">
      <c r="J976185" s="30"/>
    </row>
    <row r="976186" spans="10:10" ht="14.25" customHeight="1" x14ac:dyDescent="0.25">
      <c r="J976186" s="30"/>
    </row>
    <row r="976187" spans="10:10" ht="14.25" customHeight="1" x14ac:dyDescent="0.25">
      <c r="J976187" s="30"/>
    </row>
    <row r="976188" spans="10:10" ht="14.25" customHeight="1" x14ac:dyDescent="0.25">
      <c r="J976188" s="30"/>
    </row>
    <row r="976189" spans="10:10" ht="14.25" customHeight="1" x14ac:dyDescent="0.25">
      <c r="J976189" s="30"/>
    </row>
    <row r="976190" spans="10:10" ht="14.25" customHeight="1" x14ac:dyDescent="0.25">
      <c r="J976190" s="30"/>
    </row>
    <row r="976191" spans="10:10" ht="14.25" customHeight="1" x14ac:dyDescent="0.25">
      <c r="J976191" s="30"/>
    </row>
    <row r="976192" spans="10:10" ht="14.25" customHeight="1" x14ac:dyDescent="0.25">
      <c r="J976192" s="30"/>
    </row>
    <row r="976193" spans="10:10" ht="14.25" customHeight="1" x14ac:dyDescent="0.25">
      <c r="J976193" s="30"/>
    </row>
    <row r="976194" spans="10:10" ht="14.25" customHeight="1" x14ac:dyDescent="0.25">
      <c r="J976194" s="30"/>
    </row>
    <row r="976195" spans="10:10" ht="14.25" customHeight="1" x14ac:dyDescent="0.25">
      <c r="J976195" s="30"/>
    </row>
    <row r="976196" spans="10:10" ht="14.25" customHeight="1" x14ac:dyDescent="0.25">
      <c r="J976196" s="30"/>
    </row>
    <row r="976197" spans="10:10" ht="14.25" customHeight="1" x14ac:dyDescent="0.25">
      <c r="J976197" s="30"/>
    </row>
    <row r="976198" spans="10:10" ht="14.25" customHeight="1" x14ac:dyDescent="0.25">
      <c r="J976198" s="30"/>
    </row>
    <row r="976199" spans="10:10" ht="14.25" customHeight="1" x14ac:dyDescent="0.25">
      <c r="J976199" s="30"/>
    </row>
    <row r="976200" spans="10:10" ht="14.25" customHeight="1" x14ac:dyDescent="0.25">
      <c r="J976200" s="30"/>
    </row>
    <row r="976201" spans="10:10" ht="14.25" customHeight="1" x14ac:dyDescent="0.25">
      <c r="J976201" s="30"/>
    </row>
    <row r="976202" spans="10:10" ht="14.25" customHeight="1" x14ac:dyDescent="0.25">
      <c r="J976202" s="30"/>
    </row>
    <row r="976203" spans="10:10" ht="14.25" customHeight="1" x14ac:dyDescent="0.25">
      <c r="J976203" s="30"/>
    </row>
    <row r="976204" spans="10:10" ht="14.25" customHeight="1" x14ac:dyDescent="0.25">
      <c r="J976204" s="30"/>
    </row>
    <row r="976205" spans="10:10" ht="14.25" customHeight="1" x14ac:dyDescent="0.25">
      <c r="J976205" s="30"/>
    </row>
    <row r="976206" spans="10:10" ht="14.25" customHeight="1" x14ac:dyDescent="0.25">
      <c r="J976206" s="30"/>
    </row>
    <row r="976207" spans="10:10" ht="14.25" customHeight="1" x14ac:dyDescent="0.25">
      <c r="J976207" s="30"/>
    </row>
    <row r="976208" spans="10:10" ht="14.25" customHeight="1" x14ac:dyDescent="0.25">
      <c r="J976208" s="30"/>
    </row>
    <row r="976209" spans="10:10" ht="14.25" customHeight="1" x14ac:dyDescent="0.25">
      <c r="J976209" s="30"/>
    </row>
    <row r="976210" spans="10:10" ht="14.25" customHeight="1" x14ac:dyDescent="0.25">
      <c r="J976210" s="30"/>
    </row>
    <row r="976211" spans="10:10" ht="14.25" customHeight="1" x14ac:dyDescent="0.25">
      <c r="J976211" s="30"/>
    </row>
    <row r="976212" spans="10:10" ht="14.25" customHeight="1" x14ac:dyDescent="0.25">
      <c r="J976212" s="30"/>
    </row>
    <row r="976213" spans="10:10" ht="14.25" customHeight="1" x14ac:dyDescent="0.25">
      <c r="J976213" s="30"/>
    </row>
    <row r="976214" spans="10:10" ht="14.25" customHeight="1" x14ac:dyDescent="0.25">
      <c r="J976214" s="30"/>
    </row>
    <row r="976215" spans="10:10" ht="14.25" customHeight="1" x14ac:dyDescent="0.25">
      <c r="J976215" s="30"/>
    </row>
    <row r="976216" spans="10:10" ht="14.25" customHeight="1" x14ac:dyDescent="0.25">
      <c r="J976216" s="30"/>
    </row>
    <row r="976217" spans="10:10" ht="14.25" customHeight="1" x14ac:dyDescent="0.25">
      <c r="J976217" s="30"/>
    </row>
    <row r="976218" spans="10:10" ht="14.25" customHeight="1" x14ac:dyDescent="0.25">
      <c r="J976218" s="30"/>
    </row>
    <row r="976219" spans="10:10" ht="14.25" customHeight="1" x14ac:dyDescent="0.25">
      <c r="J976219" s="30"/>
    </row>
    <row r="976220" spans="10:10" ht="14.25" customHeight="1" x14ac:dyDescent="0.25">
      <c r="J976220" s="30"/>
    </row>
    <row r="976221" spans="10:10" ht="14.25" customHeight="1" x14ac:dyDescent="0.25">
      <c r="J976221" s="30"/>
    </row>
    <row r="976222" spans="10:10" ht="14.25" customHeight="1" x14ac:dyDescent="0.25">
      <c r="J976222" s="30"/>
    </row>
    <row r="976223" spans="10:10" ht="14.25" customHeight="1" x14ac:dyDescent="0.25">
      <c r="J976223" s="30"/>
    </row>
    <row r="976224" spans="10:10" ht="14.25" customHeight="1" x14ac:dyDescent="0.25">
      <c r="J976224" s="30"/>
    </row>
    <row r="976225" spans="10:10" ht="14.25" customHeight="1" x14ac:dyDescent="0.25">
      <c r="J976225" s="30"/>
    </row>
    <row r="976226" spans="10:10" ht="14.25" customHeight="1" x14ac:dyDescent="0.25">
      <c r="J976226" s="30"/>
    </row>
    <row r="976227" spans="10:10" ht="14.25" customHeight="1" x14ac:dyDescent="0.25">
      <c r="J976227" s="30"/>
    </row>
    <row r="976228" spans="10:10" ht="14.25" customHeight="1" x14ac:dyDescent="0.25">
      <c r="J976228" s="30"/>
    </row>
    <row r="976229" spans="10:10" ht="14.25" customHeight="1" x14ac:dyDescent="0.25">
      <c r="J976229" s="30"/>
    </row>
    <row r="976230" spans="10:10" ht="14.25" customHeight="1" x14ac:dyDescent="0.25">
      <c r="J976230" s="30"/>
    </row>
    <row r="976231" spans="10:10" ht="14.25" customHeight="1" x14ac:dyDescent="0.25">
      <c r="J976231" s="30"/>
    </row>
    <row r="976232" spans="10:10" ht="14.25" customHeight="1" x14ac:dyDescent="0.25">
      <c r="J976232" s="30"/>
    </row>
    <row r="976233" spans="10:10" ht="14.25" customHeight="1" x14ac:dyDescent="0.25">
      <c r="J976233" s="30"/>
    </row>
    <row r="976234" spans="10:10" ht="14.25" customHeight="1" x14ac:dyDescent="0.25">
      <c r="J976234" s="30"/>
    </row>
    <row r="976235" spans="10:10" ht="14.25" customHeight="1" x14ac:dyDescent="0.25">
      <c r="J976235" s="30"/>
    </row>
    <row r="976236" spans="10:10" ht="14.25" customHeight="1" x14ac:dyDescent="0.25">
      <c r="J976236" s="30"/>
    </row>
    <row r="976237" spans="10:10" ht="14.25" customHeight="1" x14ac:dyDescent="0.25">
      <c r="J976237" s="30"/>
    </row>
    <row r="976238" spans="10:10" ht="14.25" customHeight="1" x14ac:dyDescent="0.25">
      <c r="J976238" s="30"/>
    </row>
    <row r="976239" spans="10:10" ht="14.25" customHeight="1" x14ac:dyDescent="0.25">
      <c r="J976239" s="30"/>
    </row>
    <row r="976240" spans="10:10" ht="14.25" customHeight="1" x14ac:dyDescent="0.25">
      <c r="J976240" s="30"/>
    </row>
    <row r="976241" spans="10:10" ht="14.25" customHeight="1" x14ac:dyDescent="0.25">
      <c r="J976241" s="30"/>
    </row>
    <row r="976242" spans="10:10" ht="14.25" customHeight="1" x14ac:dyDescent="0.25">
      <c r="J976242" s="30"/>
    </row>
    <row r="976243" spans="10:10" ht="14.25" customHeight="1" x14ac:dyDescent="0.25">
      <c r="J976243" s="30"/>
    </row>
    <row r="976244" spans="10:10" ht="14.25" customHeight="1" x14ac:dyDescent="0.25">
      <c r="J976244" s="30"/>
    </row>
    <row r="976245" spans="10:10" ht="14.25" customHeight="1" x14ac:dyDescent="0.25">
      <c r="J976245" s="30"/>
    </row>
    <row r="976246" spans="10:10" ht="14.25" customHeight="1" x14ac:dyDescent="0.25">
      <c r="J976246" s="30"/>
    </row>
    <row r="976247" spans="10:10" ht="14.25" customHeight="1" x14ac:dyDescent="0.25">
      <c r="J976247" s="30"/>
    </row>
    <row r="976248" spans="10:10" ht="14.25" customHeight="1" x14ac:dyDescent="0.25">
      <c r="J976248" s="30"/>
    </row>
    <row r="976249" spans="10:10" ht="14.25" customHeight="1" x14ac:dyDescent="0.25">
      <c r="J976249" s="30"/>
    </row>
    <row r="976250" spans="10:10" ht="14.25" customHeight="1" x14ac:dyDescent="0.25">
      <c r="J976250" s="30"/>
    </row>
    <row r="976251" spans="10:10" ht="14.25" customHeight="1" x14ac:dyDescent="0.25">
      <c r="J976251" s="30"/>
    </row>
    <row r="976252" spans="10:10" ht="14.25" customHeight="1" x14ac:dyDescent="0.25">
      <c r="J976252" s="30"/>
    </row>
    <row r="976253" spans="10:10" ht="14.25" customHeight="1" x14ac:dyDescent="0.25">
      <c r="J976253" s="30"/>
    </row>
    <row r="976254" spans="10:10" ht="14.25" customHeight="1" x14ac:dyDescent="0.25">
      <c r="J976254" s="30"/>
    </row>
    <row r="976255" spans="10:10" ht="14.25" customHeight="1" x14ac:dyDescent="0.25">
      <c r="J976255" s="30"/>
    </row>
    <row r="976256" spans="10:10" ht="14.25" customHeight="1" x14ac:dyDescent="0.25">
      <c r="J976256" s="30"/>
    </row>
    <row r="976257" spans="10:10" ht="14.25" customHeight="1" x14ac:dyDescent="0.25">
      <c r="J976257" s="30"/>
    </row>
    <row r="976258" spans="10:10" ht="14.25" customHeight="1" x14ac:dyDescent="0.25">
      <c r="J976258" s="30"/>
    </row>
    <row r="976259" spans="10:10" ht="14.25" customHeight="1" x14ac:dyDescent="0.25">
      <c r="J976259" s="30"/>
    </row>
    <row r="976260" spans="10:10" ht="14.25" customHeight="1" x14ac:dyDescent="0.25">
      <c r="J976260" s="30"/>
    </row>
    <row r="976261" spans="10:10" ht="14.25" customHeight="1" x14ac:dyDescent="0.25">
      <c r="J976261" s="30"/>
    </row>
    <row r="976262" spans="10:10" ht="14.25" customHeight="1" x14ac:dyDescent="0.25">
      <c r="J976262" s="30"/>
    </row>
    <row r="976263" spans="10:10" ht="14.25" customHeight="1" x14ac:dyDescent="0.25">
      <c r="J976263" s="30"/>
    </row>
    <row r="976264" spans="10:10" ht="14.25" customHeight="1" x14ac:dyDescent="0.25">
      <c r="J976264" s="30"/>
    </row>
    <row r="976265" spans="10:10" ht="14.25" customHeight="1" x14ac:dyDescent="0.25">
      <c r="J976265" s="30"/>
    </row>
    <row r="976266" spans="10:10" ht="14.25" customHeight="1" x14ac:dyDescent="0.25">
      <c r="J976266" s="30"/>
    </row>
    <row r="976267" spans="10:10" ht="14.25" customHeight="1" x14ac:dyDescent="0.25">
      <c r="J976267" s="30"/>
    </row>
    <row r="976268" spans="10:10" ht="14.25" customHeight="1" x14ac:dyDescent="0.25">
      <c r="J976268" s="30"/>
    </row>
    <row r="976269" spans="10:10" ht="14.25" customHeight="1" x14ac:dyDescent="0.25">
      <c r="J976269" s="30"/>
    </row>
    <row r="976270" spans="10:10" ht="14.25" customHeight="1" x14ac:dyDescent="0.25">
      <c r="J976270" s="30"/>
    </row>
    <row r="976271" spans="10:10" ht="14.25" customHeight="1" x14ac:dyDescent="0.25">
      <c r="J976271" s="30"/>
    </row>
    <row r="976272" spans="10:10" ht="14.25" customHeight="1" x14ac:dyDescent="0.25">
      <c r="J976272" s="30"/>
    </row>
    <row r="976273" spans="10:10" ht="14.25" customHeight="1" x14ac:dyDescent="0.25">
      <c r="J976273" s="30"/>
    </row>
    <row r="976274" spans="10:10" ht="14.25" customHeight="1" x14ac:dyDescent="0.25">
      <c r="J976274" s="30"/>
    </row>
    <row r="976275" spans="10:10" ht="14.25" customHeight="1" x14ac:dyDescent="0.25">
      <c r="J976275" s="30"/>
    </row>
    <row r="976276" spans="10:10" ht="14.25" customHeight="1" x14ac:dyDescent="0.25">
      <c r="J976276" s="30"/>
    </row>
    <row r="976277" spans="10:10" ht="14.25" customHeight="1" x14ac:dyDescent="0.25">
      <c r="J976277" s="30"/>
    </row>
    <row r="976278" spans="10:10" ht="14.25" customHeight="1" x14ac:dyDescent="0.25">
      <c r="J976278" s="30"/>
    </row>
    <row r="976279" spans="10:10" ht="14.25" customHeight="1" x14ac:dyDescent="0.25">
      <c r="J976279" s="30"/>
    </row>
    <row r="976280" spans="10:10" ht="14.25" customHeight="1" x14ac:dyDescent="0.25">
      <c r="J976280" s="30"/>
    </row>
    <row r="976281" spans="10:10" ht="14.25" customHeight="1" x14ac:dyDescent="0.25">
      <c r="J976281" s="30"/>
    </row>
    <row r="976282" spans="10:10" ht="14.25" customHeight="1" x14ac:dyDescent="0.25">
      <c r="J976282" s="30"/>
    </row>
    <row r="976283" spans="10:10" ht="14.25" customHeight="1" x14ac:dyDescent="0.25">
      <c r="J976283" s="30"/>
    </row>
    <row r="976284" spans="10:10" ht="14.25" customHeight="1" x14ac:dyDescent="0.25">
      <c r="J976284" s="30"/>
    </row>
    <row r="976285" spans="10:10" ht="14.25" customHeight="1" x14ac:dyDescent="0.25">
      <c r="J976285" s="30"/>
    </row>
    <row r="976286" spans="10:10" ht="14.25" customHeight="1" x14ac:dyDescent="0.25">
      <c r="J976286" s="30"/>
    </row>
    <row r="976287" spans="10:10" ht="14.25" customHeight="1" x14ac:dyDescent="0.25">
      <c r="J976287" s="30"/>
    </row>
    <row r="976288" spans="10:10" ht="14.25" customHeight="1" x14ac:dyDescent="0.25">
      <c r="J976288" s="30"/>
    </row>
    <row r="976289" spans="10:10" ht="14.25" customHeight="1" x14ac:dyDescent="0.25">
      <c r="J976289" s="30"/>
    </row>
    <row r="976290" spans="10:10" ht="14.25" customHeight="1" x14ac:dyDescent="0.25">
      <c r="J976290" s="30"/>
    </row>
    <row r="976291" spans="10:10" ht="14.25" customHeight="1" x14ac:dyDescent="0.25">
      <c r="J976291" s="30"/>
    </row>
    <row r="976292" spans="10:10" ht="14.25" customHeight="1" x14ac:dyDescent="0.25">
      <c r="J976292" s="30"/>
    </row>
    <row r="976293" spans="10:10" ht="14.25" customHeight="1" x14ac:dyDescent="0.25">
      <c r="J976293" s="30"/>
    </row>
    <row r="976294" spans="10:10" ht="14.25" customHeight="1" x14ac:dyDescent="0.25">
      <c r="J976294" s="30"/>
    </row>
    <row r="976295" spans="10:10" ht="14.25" customHeight="1" x14ac:dyDescent="0.25">
      <c r="J976295" s="30"/>
    </row>
    <row r="976296" spans="10:10" ht="14.25" customHeight="1" x14ac:dyDescent="0.25">
      <c r="J976296" s="30"/>
    </row>
    <row r="976297" spans="10:10" ht="14.25" customHeight="1" x14ac:dyDescent="0.25">
      <c r="J976297" s="30"/>
    </row>
    <row r="976298" spans="10:10" ht="14.25" customHeight="1" x14ac:dyDescent="0.25">
      <c r="J976298" s="30"/>
    </row>
    <row r="976299" spans="10:10" ht="14.25" customHeight="1" x14ac:dyDescent="0.25">
      <c r="J976299" s="30"/>
    </row>
    <row r="976300" spans="10:10" ht="14.25" customHeight="1" x14ac:dyDescent="0.25">
      <c r="J976300" s="30"/>
    </row>
    <row r="976301" spans="10:10" ht="14.25" customHeight="1" x14ac:dyDescent="0.25">
      <c r="J976301" s="30"/>
    </row>
    <row r="976302" spans="10:10" ht="14.25" customHeight="1" x14ac:dyDescent="0.25">
      <c r="J976302" s="30"/>
    </row>
    <row r="976303" spans="10:10" ht="14.25" customHeight="1" x14ac:dyDescent="0.25">
      <c r="J976303" s="30"/>
    </row>
    <row r="976304" spans="10:10" ht="14.25" customHeight="1" x14ac:dyDescent="0.25">
      <c r="J976304" s="30"/>
    </row>
    <row r="976305" spans="10:10" ht="14.25" customHeight="1" x14ac:dyDescent="0.25">
      <c r="J976305" s="30"/>
    </row>
    <row r="976306" spans="10:10" ht="14.25" customHeight="1" x14ac:dyDescent="0.25">
      <c r="J976306" s="30"/>
    </row>
    <row r="976307" spans="10:10" ht="14.25" customHeight="1" x14ac:dyDescent="0.25">
      <c r="J976307" s="30"/>
    </row>
    <row r="976308" spans="10:10" ht="14.25" customHeight="1" x14ac:dyDescent="0.25">
      <c r="J976308" s="30"/>
    </row>
    <row r="976309" spans="10:10" ht="14.25" customHeight="1" x14ac:dyDescent="0.25">
      <c r="J976309" s="30"/>
    </row>
    <row r="976310" spans="10:10" ht="14.25" customHeight="1" x14ac:dyDescent="0.25">
      <c r="J976310" s="30"/>
    </row>
    <row r="976311" spans="10:10" ht="14.25" customHeight="1" x14ac:dyDescent="0.25">
      <c r="J976311" s="30"/>
    </row>
    <row r="976312" spans="10:10" ht="14.25" customHeight="1" x14ac:dyDescent="0.25">
      <c r="J976312" s="30"/>
    </row>
    <row r="976313" spans="10:10" ht="14.25" customHeight="1" x14ac:dyDescent="0.25">
      <c r="J976313" s="30"/>
    </row>
    <row r="976314" spans="10:10" ht="14.25" customHeight="1" x14ac:dyDescent="0.25">
      <c r="J976314" s="30"/>
    </row>
    <row r="976315" spans="10:10" ht="14.25" customHeight="1" x14ac:dyDescent="0.25">
      <c r="J976315" s="30"/>
    </row>
    <row r="976316" spans="10:10" ht="14.25" customHeight="1" x14ac:dyDescent="0.25">
      <c r="J976316" s="30"/>
    </row>
    <row r="976317" spans="10:10" ht="14.25" customHeight="1" x14ac:dyDescent="0.25">
      <c r="J976317" s="30"/>
    </row>
    <row r="976318" spans="10:10" ht="14.25" customHeight="1" x14ac:dyDescent="0.25">
      <c r="J976318" s="30"/>
    </row>
    <row r="976319" spans="10:10" ht="14.25" customHeight="1" x14ac:dyDescent="0.25">
      <c r="J976319" s="30"/>
    </row>
    <row r="976320" spans="10:10" ht="14.25" customHeight="1" x14ac:dyDescent="0.25">
      <c r="J976320" s="30"/>
    </row>
    <row r="976321" spans="10:10" ht="14.25" customHeight="1" x14ac:dyDescent="0.25">
      <c r="J976321" s="30"/>
    </row>
    <row r="976322" spans="10:10" ht="14.25" customHeight="1" x14ac:dyDescent="0.25">
      <c r="J976322" s="30"/>
    </row>
    <row r="976323" spans="10:10" ht="14.25" customHeight="1" x14ac:dyDescent="0.25">
      <c r="J976323" s="30"/>
    </row>
    <row r="976324" spans="10:10" ht="14.25" customHeight="1" x14ac:dyDescent="0.25">
      <c r="J976324" s="30"/>
    </row>
    <row r="976325" spans="10:10" ht="14.25" customHeight="1" x14ac:dyDescent="0.25">
      <c r="J976325" s="30"/>
    </row>
    <row r="976326" spans="10:10" ht="14.25" customHeight="1" x14ac:dyDescent="0.25">
      <c r="J976326" s="30"/>
    </row>
    <row r="976327" spans="10:10" ht="14.25" customHeight="1" x14ac:dyDescent="0.25">
      <c r="J976327" s="30"/>
    </row>
    <row r="976328" spans="10:10" ht="14.25" customHeight="1" x14ac:dyDescent="0.25">
      <c r="J976328" s="30"/>
    </row>
    <row r="976329" spans="10:10" ht="14.25" customHeight="1" x14ac:dyDescent="0.25">
      <c r="J976329" s="30"/>
    </row>
    <row r="976330" spans="10:10" ht="14.25" customHeight="1" x14ac:dyDescent="0.25">
      <c r="J976330" s="30"/>
    </row>
    <row r="976331" spans="10:10" ht="14.25" customHeight="1" x14ac:dyDescent="0.25">
      <c r="J976331" s="30"/>
    </row>
    <row r="976332" spans="10:10" ht="14.25" customHeight="1" x14ac:dyDescent="0.25">
      <c r="J976332" s="30"/>
    </row>
    <row r="976333" spans="10:10" ht="14.25" customHeight="1" x14ac:dyDescent="0.25">
      <c r="J976333" s="30"/>
    </row>
    <row r="976334" spans="10:10" ht="14.25" customHeight="1" x14ac:dyDescent="0.25">
      <c r="J976334" s="30"/>
    </row>
    <row r="976335" spans="10:10" ht="14.25" customHeight="1" x14ac:dyDescent="0.25">
      <c r="J976335" s="30"/>
    </row>
    <row r="976336" spans="10:10" ht="14.25" customHeight="1" x14ac:dyDescent="0.25">
      <c r="J976336" s="30"/>
    </row>
    <row r="976337" spans="10:10" ht="14.25" customHeight="1" x14ac:dyDescent="0.25">
      <c r="J976337" s="30"/>
    </row>
    <row r="976338" spans="10:10" ht="14.25" customHeight="1" x14ac:dyDescent="0.25">
      <c r="J976338" s="30"/>
    </row>
    <row r="976339" spans="10:10" ht="14.25" customHeight="1" x14ac:dyDescent="0.25">
      <c r="J976339" s="30"/>
    </row>
    <row r="976340" spans="10:10" ht="14.25" customHeight="1" x14ac:dyDescent="0.25">
      <c r="J976340" s="30"/>
    </row>
    <row r="976341" spans="10:10" ht="14.25" customHeight="1" x14ac:dyDescent="0.25">
      <c r="J976341" s="30"/>
    </row>
    <row r="976342" spans="10:10" ht="14.25" customHeight="1" x14ac:dyDescent="0.25">
      <c r="J976342" s="30"/>
    </row>
    <row r="976343" spans="10:10" ht="14.25" customHeight="1" x14ac:dyDescent="0.25">
      <c r="J976343" s="30"/>
    </row>
    <row r="976344" spans="10:10" ht="14.25" customHeight="1" x14ac:dyDescent="0.25">
      <c r="J976344" s="30"/>
    </row>
    <row r="976345" spans="10:10" ht="14.25" customHeight="1" x14ac:dyDescent="0.25">
      <c r="J976345" s="30"/>
    </row>
    <row r="976346" spans="10:10" ht="14.25" customHeight="1" x14ac:dyDescent="0.25">
      <c r="J976346" s="30"/>
    </row>
    <row r="976347" spans="10:10" ht="14.25" customHeight="1" x14ac:dyDescent="0.25">
      <c r="J976347" s="30"/>
    </row>
    <row r="976348" spans="10:10" ht="14.25" customHeight="1" x14ac:dyDescent="0.25">
      <c r="J976348" s="30"/>
    </row>
    <row r="976349" spans="10:10" ht="14.25" customHeight="1" x14ac:dyDescent="0.25">
      <c r="J976349" s="30"/>
    </row>
    <row r="976350" spans="10:10" ht="14.25" customHeight="1" x14ac:dyDescent="0.25">
      <c r="J976350" s="30"/>
    </row>
    <row r="976351" spans="10:10" ht="14.25" customHeight="1" x14ac:dyDescent="0.25">
      <c r="J976351" s="30"/>
    </row>
    <row r="976352" spans="10:10" ht="14.25" customHeight="1" x14ac:dyDescent="0.25">
      <c r="J976352" s="30"/>
    </row>
    <row r="976353" spans="10:10" ht="14.25" customHeight="1" x14ac:dyDescent="0.25">
      <c r="J976353" s="30"/>
    </row>
    <row r="976354" spans="10:10" ht="14.25" customHeight="1" x14ac:dyDescent="0.25">
      <c r="J976354" s="30"/>
    </row>
    <row r="976355" spans="10:10" ht="14.25" customHeight="1" x14ac:dyDescent="0.25">
      <c r="J976355" s="30"/>
    </row>
    <row r="976356" spans="10:10" ht="14.25" customHeight="1" x14ac:dyDescent="0.25">
      <c r="J976356" s="30"/>
    </row>
    <row r="976357" spans="10:10" ht="14.25" customHeight="1" x14ac:dyDescent="0.25">
      <c r="J976357" s="30"/>
    </row>
    <row r="976358" spans="10:10" ht="14.25" customHeight="1" x14ac:dyDescent="0.25">
      <c r="J976358" s="30"/>
    </row>
    <row r="976359" spans="10:10" ht="14.25" customHeight="1" x14ac:dyDescent="0.25">
      <c r="J976359" s="30"/>
    </row>
    <row r="976360" spans="10:10" ht="14.25" customHeight="1" x14ac:dyDescent="0.25">
      <c r="J976360" s="30"/>
    </row>
    <row r="976361" spans="10:10" ht="14.25" customHeight="1" x14ac:dyDescent="0.25">
      <c r="J976361" s="30"/>
    </row>
    <row r="976362" spans="10:10" ht="14.25" customHeight="1" x14ac:dyDescent="0.25">
      <c r="J976362" s="30"/>
    </row>
    <row r="976363" spans="10:10" ht="14.25" customHeight="1" x14ac:dyDescent="0.25">
      <c r="J976363" s="30"/>
    </row>
    <row r="976364" spans="10:10" ht="14.25" customHeight="1" x14ac:dyDescent="0.25">
      <c r="J976364" s="30"/>
    </row>
    <row r="976365" spans="10:10" ht="14.25" customHeight="1" x14ac:dyDescent="0.25">
      <c r="J976365" s="30"/>
    </row>
    <row r="976366" spans="10:10" ht="14.25" customHeight="1" x14ac:dyDescent="0.25">
      <c r="J976366" s="30"/>
    </row>
    <row r="976367" spans="10:10" ht="14.25" customHeight="1" x14ac:dyDescent="0.25">
      <c r="J976367" s="30"/>
    </row>
    <row r="976368" spans="10:10" ht="14.25" customHeight="1" x14ac:dyDescent="0.25">
      <c r="J976368" s="30"/>
    </row>
    <row r="976369" spans="10:10" ht="14.25" customHeight="1" x14ac:dyDescent="0.25">
      <c r="J976369" s="30"/>
    </row>
    <row r="976370" spans="10:10" ht="14.25" customHeight="1" x14ac:dyDescent="0.25">
      <c r="J976370" s="30"/>
    </row>
    <row r="976371" spans="10:10" ht="14.25" customHeight="1" x14ac:dyDescent="0.25">
      <c r="J976371" s="30"/>
    </row>
    <row r="976372" spans="10:10" ht="14.25" customHeight="1" x14ac:dyDescent="0.25">
      <c r="J976372" s="30"/>
    </row>
    <row r="976373" spans="10:10" ht="14.25" customHeight="1" x14ac:dyDescent="0.25">
      <c r="J976373" s="30"/>
    </row>
    <row r="976374" spans="10:10" ht="14.25" customHeight="1" x14ac:dyDescent="0.25">
      <c r="J976374" s="30"/>
    </row>
    <row r="976375" spans="10:10" ht="14.25" customHeight="1" x14ac:dyDescent="0.25">
      <c r="J976375" s="30"/>
    </row>
    <row r="976376" spans="10:10" ht="14.25" customHeight="1" x14ac:dyDescent="0.25">
      <c r="J976376" s="30"/>
    </row>
    <row r="976377" spans="10:10" ht="14.25" customHeight="1" x14ac:dyDescent="0.25">
      <c r="J976377" s="30"/>
    </row>
    <row r="976378" spans="10:10" ht="14.25" customHeight="1" x14ac:dyDescent="0.25">
      <c r="J976378" s="30"/>
    </row>
    <row r="976379" spans="10:10" ht="14.25" customHeight="1" x14ac:dyDescent="0.25">
      <c r="J976379" s="30"/>
    </row>
    <row r="976380" spans="10:10" ht="14.25" customHeight="1" x14ac:dyDescent="0.25">
      <c r="J976380" s="30"/>
    </row>
    <row r="976381" spans="10:10" ht="14.25" customHeight="1" x14ac:dyDescent="0.25">
      <c r="J976381" s="30"/>
    </row>
    <row r="976382" spans="10:10" ht="14.25" customHeight="1" x14ac:dyDescent="0.25">
      <c r="J976382" s="30"/>
    </row>
    <row r="976383" spans="10:10" ht="14.25" customHeight="1" x14ac:dyDescent="0.25">
      <c r="J976383" s="30"/>
    </row>
    <row r="976384" spans="10:10" ht="14.25" customHeight="1" x14ac:dyDescent="0.25">
      <c r="J976384" s="30"/>
    </row>
    <row r="976385" spans="10:10" ht="14.25" customHeight="1" x14ac:dyDescent="0.25">
      <c r="J976385" s="30"/>
    </row>
    <row r="976386" spans="10:10" ht="14.25" customHeight="1" x14ac:dyDescent="0.25">
      <c r="J976386" s="30"/>
    </row>
    <row r="976387" spans="10:10" ht="14.25" customHeight="1" x14ac:dyDescent="0.25">
      <c r="J976387" s="30"/>
    </row>
    <row r="976388" spans="10:10" ht="14.25" customHeight="1" x14ac:dyDescent="0.25">
      <c r="J976388" s="30"/>
    </row>
    <row r="976389" spans="10:10" ht="14.25" customHeight="1" x14ac:dyDescent="0.25">
      <c r="J976389" s="30"/>
    </row>
    <row r="976390" spans="10:10" ht="14.25" customHeight="1" x14ac:dyDescent="0.25">
      <c r="J976390" s="30"/>
    </row>
    <row r="976391" spans="10:10" ht="14.25" customHeight="1" x14ac:dyDescent="0.25">
      <c r="J976391" s="30"/>
    </row>
    <row r="976392" spans="10:10" ht="14.25" customHeight="1" x14ac:dyDescent="0.25">
      <c r="J976392" s="30"/>
    </row>
    <row r="976393" spans="10:10" ht="14.25" customHeight="1" x14ac:dyDescent="0.25">
      <c r="J976393" s="30"/>
    </row>
    <row r="976394" spans="10:10" ht="14.25" customHeight="1" x14ac:dyDescent="0.25">
      <c r="J976394" s="30"/>
    </row>
    <row r="976395" spans="10:10" ht="14.25" customHeight="1" x14ac:dyDescent="0.25">
      <c r="J976395" s="30"/>
    </row>
    <row r="976396" spans="10:10" ht="14.25" customHeight="1" x14ac:dyDescent="0.25">
      <c r="J976396" s="30"/>
    </row>
    <row r="976397" spans="10:10" ht="14.25" customHeight="1" x14ac:dyDescent="0.25">
      <c r="J976397" s="30"/>
    </row>
    <row r="976398" spans="10:10" ht="14.25" customHeight="1" x14ac:dyDescent="0.25">
      <c r="J976398" s="30"/>
    </row>
    <row r="976399" spans="10:10" ht="14.25" customHeight="1" x14ac:dyDescent="0.25">
      <c r="J976399" s="30"/>
    </row>
    <row r="976400" spans="10:10" ht="14.25" customHeight="1" x14ac:dyDescent="0.25">
      <c r="J976400" s="30"/>
    </row>
    <row r="976401" spans="10:10" ht="14.25" customHeight="1" x14ac:dyDescent="0.25">
      <c r="J976401" s="30"/>
    </row>
    <row r="976402" spans="10:10" ht="14.25" customHeight="1" x14ac:dyDescent="0.25">
      <c r="J976402" s="30"/>
    </row>
    <row r="976403" spans="10:10" ht="14.25" customHeight="1" x14ac:dyDescent="0.25">
      <c r="J976403" s="30"/>
    </row>
    <row r="976404" spans="10:10" ht="14.25" customHeight="1" x14ac:dyDescent="0.25">
      <c r="J976404" s="30"/>
    </row>
    <row r="976405" spans="10:10" ht="14.25" customHeight="1" x14ac:dyDescent="0.25">
      <c r="J976405" s="30"/>
    </row>
    <row r="976406" spans="10:10" ht="14.25" customHeight="1" x14ac:dyDescent="0.25">
      <c r="J976406" s="30"/>
    </row>
    <row r="976407" spans="10:10" ht="14.25" customHeight="1" x14ac:dyDescent="0.25">
      <c r="J976407" s="30"/>
    </row>
    <row r="976408" spans="10:10" ht="14.25" customHeight="1" x14ac:dyDescent="0.25">
      <c r="J976408" s="30"/>
    </row>
    <row r="976409" spans="10:10" ht="14.25" customHeight="1" x14ac:dyDescent="0.25">
      <c r="J976409" s="30"/>
    </row>
    <row r="976410" spans="10:10" ht="14.25" customHeight="1" x14ac:dyDescent="0.25">
      <c r="J976410" s="30"/>
    </row>
    <row r="976411" spans="10:10" ht="14.25" customHeight="1" x14ac:dyDescent="0.25">
      <c r="J976411" s="30"/>
    </row>
    <row r="976412" spans="10:10" ht="14.25" customHeight="1" x14ac:dyDescent="0.25">
      <c r="J976412" s="30"/>
    </row>
    <row r="976413" spans="10:10" ht="14.25" customHeight="1" x14ac:dyDescent="0.25">
      <c r="J976413" s="30"/>
    </row>
    <row r="976414" spans="10:10" ht="14.25" customHeight="1" x14ac:dyDescent="0.25">
      <c r="J976414" s="30"/>
    </row>
    <row r="976415" spans="10:10" ht="14.25" customHeight="1" x14ac:dyDescent="0.25">
      <c r="J976415" s="30"/>
    </row>
    <row r="976416" spans="10:10" ht="14.25" customHeight="1" x14ac:dyDescent="0.25">
      <c r="J976416" s="30"/>
    </row>
    <row r="976417" spans="10:10" ht="14.25" customHeight="1" x14ac:dyDescent="0.25">
      <c r="J976417" s="30"/>
    </row>
    <row r="976418" spans="10:10" ht="14.25" customHeight="1" x14ac:dyDescent="0.25">
      <c r="J976418" s="30"/>
    </row>
    <row r="976419" spans="10:10" ht="14.25" customHeight="1" x14ac:dyDescent="0.25">
      <c r="J976419" s="30"/>
    </row>
    <row r="976420" spans="10:10" ht="14.25" customHeight="1" x14ac:dyDescent="0.25">
      <c r="J976420" s="30"/>
    </row>
    <row r="976421" spans="10:10" ht="14.25" customHeight="1" x14ac:dyDescent="0.25">
      <c r="J976421" s="30"/>
    </row>
    <row r="976422" spans="10:10" ht="14.25" customHeight="1" x14ac:dyDescent="0.25">
      <c r="J976422" s="30"/>
    </row>
    <row r="976423" spans="10:10" ht="14.25" customHeight="1" x14ac:dyDescent="0.25">
      <c r="J976423" s="30"/>
    </row>
    <row r="976424" spans="10:10" ht="14.25" customHeight="1" x14ac:dyDescent="0.25">
      <c r="J976424" s="30"/>
    </row>
    <row r="976425" spans="10:10" ht="14.25" customHeight="1" x14ac:dyDescent="0.25">
      <c r="J976425" s="30"/>
    </row>
    <row r="976426" spans="10:10" ht="14.25" customHeight="1" x14ac:dyDescent="0.25">
      <c r="J976426" s="30"/>
    </row>
    <row r="976427" spans="10:10" ht="14.25" customHeight="1" x14ac:dyDescent="0.25">
      <c r="J976427" s="30"/>
    </row>
    <row r="976428" spans="10:10" ht="14.25" customHeight="1" x14ac:dyDescent="0.25">
      <c r="J976428" s="30"/>
    </row>
    <row r="976429" spans="10:10" ht="14.25" customHeight="1" x14ac:dyDescent="0.25">
      <c r="J976429" s="30"/>
    </row>
    <row r="976430" spans="10:10" ht="14.25" customHeight="1" x14ac:dyDescent="0.25">
      <c r="J976430" s="30"/>
    </row>
    <row r="976431" spans="10:10" ht="14.25" customHeight="1" x14ac:dyDescent="0.25">
      <c r="J976431" s="30"/>
    </row>
    <row r="976432" spans="10:10" ht="14.25" customHeight="1" x14ac:dyDescent="0.25">
      <c r="J976432" s="30"/>
    </row>
    <row r="976433" spans="10:10" ht="14.25" customHeight="1" x14ac:dyDescent="0.25">
      <c r="J976433" s="30"/>
    </row>
    <row r="976434" spans="10:10" ht="14.25" customHeight="1" x14ac:dyDescent="0.25">
      <c r="J976434" s="30"/>
    </row>
    <row r="976435" spans="10:10" ht="14.25" customHeight="1" x14ac:dyDescent="0.25">
      <c r="J976435" s="30"/>
    </row>
    <row r="976436" spans="10:10" ht="14.25" customHeight="1" x14ac:dyDescent="0.25">
      <c r="J976436" s="30"/>
    </row>
    <row r="976437" spans="10:10" ht="14.25" customHeight="1" x14ac:dyDescent="0.25">
      <c r="J976437" s="30"/>
    </row>
    <row r="976438" spans="10:10" ht="14.25" customHeight="1" x14ac:dyDescent="0.25">
      <c r="J976438" s="30"/>
    </row>
    <row r="976439" spans="10:10" ht="14.25" customHeight="1" x14ac:dyDescent="0.25">
      <c r="J976439" s="30"/>
    </row>
    <row r="976440" spans="10:10" ht="14.25" customHeight="1" x14ac:dyDescent="0.25">
      <c r="J976440" s="30"/>
    </row>
    <row r="976441" spans="10:10" ht="14.25" customHeight="1" x14ac:dyDescent="0.25">
      <c r="J976441" s="30"/>
    </row>
    <row r="976442" spans="10:10" ht="14.25" customHeight="1" x14ac:dyDescent="0.25">
      <c r="J976442" s="30"/>
    </row>
    <row r="976443" spans="10:10" ht="14.25" customHeight="1" x14ac:dyDescent="0.25">
      <c r="J976443" s="30"/>
    </row>
    <row r="976444" spans="10:10" ht="14.25" customHeight="1" x14ac:dyDescent="0.25">
      <c r="J976444" s="30"/>
    </row>
    <row r="976445" spans="10:10" ht="14.25" customHeight="1" x14ac:dyDescent="0.25">
      <c r="J976445" s="30"/>
    </row>
    <row r="976446" spans="10:10" ht="14.25" customHeight="1" x14ac:dyDescent="0.25">
      <c r="J976446" s="30"/>
    </row>
    <row r="976447" spans="10:10" ht="14.25" customHeight="1" x14ac:dyDescent="0.25">
      <c r="J976447" s="30"/>
    </row>
    <row r="976448" spans="10:10" ht="14.25" customHeight="1" x14ac:dyDescent="0.25">
      <c r="J976448" s="30"/>
    </row>
    <row r="976449" spans="10:10" ht="14.25" customHeight="1" x14ac:dyDescent="0.25">
      <c r="J976449" s="30"/>
    </row>
    <row r="976450" spans="10:10" ht="14.25" customHeight="1" x14ac:dyDescent="0.25">
      <c r="J976450" s="30"/>
    </row>
    <row r="976451" spans="10:10" ht="14.25" customHeight="1" x14ac:dyDescent="0.25">
      <c r="J976451" s="30"/>
    </row>
    <row r="976452" spans="10:10" ht="14.25" customHeight="1" x14ac:dyDescent="0.25">
      <c r="J976452" s="30"/>
    </row>
    <row r="976453" spans="10:10" ht="14.25" customHeight="1" x14ac:dyDescent="0.25">
      <c r="J976453" s="30"/>
    </row>
    <row r="976454" spans="10:10" ht="14.25" customHeight="1" x14ac:dyDescent="0.25">
      <c r="J976454" s="30"/>
    </row>
    <row r="976455" spans="10:10" ht="14.25" customHeight="1" x14ac:dyDescent="0.25">
      <c r="J976455" s="30"/>
    </row>
    <row r="976456" spans="10:10" ht="14.25" customHeight="1" x14ac:dyDescent="0.25">
      <c r="J976456" s="30"/>
    </row>
    <row r="976457" spans="10:10" ht="14.25" customHeight="1" x14ac:dyDescent="0.25">
      <c r="J976457" s="30"/>
    </row>
    <row r="976458" spans="10:10" ht="14.25" customHeight="1" x14ac:dyDescent="0.25">
      <c r="J976458" s="30"/>
    </row>
    <row r="976459" spans="10:10" ht="14.25" customHeight="1" x14ac:dyDescent="0.25">
      <c r="J976459" s="30"/>
    </row>
    <row r="976460" spans="10:10" ht="14.25" customHeight="1" x14ac:dyDescent="0.25">
      <c r="J976460" s="30"/>
    </row>
    <row r="976461" spans="10:10" ht="14.25" customHeight="1" x14ac:dyDescent="0.25">
      <c r="J976461" s="30"/>
    </row>
    <row r="976462" spans="10:10" ht="14.25" customHeight="1" x14ac:dyDescent="0.25">
      <c r="J976462" s="30"/>
    </row>
    <row r="976463" spans="10:10" ht="14.25" customHeight="1" x14ac:dyDescent="0.25">
      <c r="J976463" s="30"/>
    </row>
    <row r="976464" spans="10:10" ht="14.25" customHeight="1" x14ac:dyDescent="0.25">
      <c r="J976464" s="30"/>
    </row>
    <row r="976465" spans="10:10" ht="14.25" customHeight="1" x14ac:dyDescent="0.25">
      <c r="J976465" s="30"/>
    </row>
    <row r="976466" spans="10:10" ht="14.25" customHeight="1" x14ac:dyDescent="0.25">
      <c r="J976466" s="30"/>
    </row>
    <row r="976467" spans="10:10" ht="14.25" customHeight="1" x14ac:dyDescent="0.25">
      <c r="J976467" s="30"/>
    </row>
    <row r="976468" spans="10:10" ht="14.25" customHeight="1" x14ac:dyDescent="0.25">
      <c r="J976468" s="30"/>
    </row>
    <row r="976469" spans="10:10" ht="14.25" customHeight="1" x14ac:dyDescent="0.25">
      <c r="J976469" s="30"/>
    </row>
    <row r="976470" spans="10:10" ht="14.25" customHeight="1" x14ac:dyDescent="0.25">
      <c r="J976470" s="30"/>
    </row>
    <row r="976471" spans="10:10" ht="14.25" customHeight="1" x14ac:dyDescent="0.25">
      <c r="J976471" s="30"/>
    </row>
    <row r="976472" spans="10:10" ht="14.25" customHeight="1" x14ac:dyDescent="0.25">
      <c r="J976472" s="30"/>
    </row>
    <row r="976473" spans="10:10" ht="14.25" customHeight="1" x14ac:dyDescent="0.25">
      <c r="J976473" s="30"/>
    </row>
    <row r="976474" spans="10:10" ht="14.25" customHeight="1" x14ac:dyDescent="0.25">
      <c r="J976474" s="30"/>
    </row>
    <row r="976475" spans="10:10" ht="14.25" customHeight="1" x14ac:dyDescent="0.25">
      <c r="J976475" s="30"/>
    </row>
    <row r="976476" spans="10:10" ht="14.25" customHeight="1" x14ac:dyDescent="0.25">
      <c r="J976476" s="30"/>
    </row>
    <row r="976477" spans="10:10" ht="14.25" customHeight="1" x14ac:dyDescent="0.25">
      <c r="J976477" s="30"/>
    </row>
    <row r="976478" spans="10:10" ht="14.25" customHeight="1" x14ac:dyDescent="0.25">
      <c r="J976478" s="30"/>
    </row>
    <row r="976479" spans="10:10" ht="14.25" customHeight="1" x14ac:dyDescent="0.25">
      <c r="J976479" s="30"/>
    </row>
    <row r="976480" spans="10:10" ht="14.25" customHeight="1" x14ac:dyDescent="0.25">
      <c r="J976480" s="30"/>
    </row>
    <row r="976481" spans="10:10" ht="14.25" customHeight="1" x14ac:dyDescent="0.25">
      <c r="J976481" s="30"/>
    </row>
    <row r="976482" spans="10:10" ht="14.25" customHeight="1" x14ac:dyDescent="0.25">
      <c r="J976482" s="30"/>
    </row>
    <row r="976483" spans="10:10" ht="14.25" customHeight="1" x14ac:dyDescent="0.25">
      <c r="J976483" s="30"/>
    </row>
    <row r="976484" spans="10:10" ht="14.25" customHeight="1" x14ac:dyDescent="0.25">
      <c r="J976484" s="30"/>
    </row>
    <row r="976485" spans="10:10" ht="14.25" customHeight="1" x14ac:dyDescent="0.25">
      <c r="J976485" s="30"/>
    </row>
    <row r="976486" spans="10:10" ht="14.25" customHeight="1" x14ac:dyDescent="0.25">
      <c r="J976486" s="30"/>
    </row>
    <row r="976487" spans="10:10" ht="14.25" customHeight="1" x14ac:dyDescent="0.25">
      <c r="J976487" s="30"/>
    </row>
    <row r="976488" spans="10:10" ht="14.25" customHeight="1" x14ac:dyDescent="0.25">
      <c r="J976488" s="30"/>
    </row>
    <row r="976489" spans="10:10" ht="14.25" customHeight="1" x14ac:dyDescent="0.25">
      <c r="J976489" s="30"/>
    </row>
    <row r="976490" spans="10:10" ht="14.25" customHeight="1" x14ac:dyDescent="0.25">
      <c r="J976490" s="30"/>
    </row>
    <row r="976491" spans="10:10" ht="14.25" customHeight="1" x14ac:dyDescent="0.25">
      <c r="J976491" s="30"/>
    </row>
    <row r="976492" spans="10:10" ht="14.25" customHeight="1" x14ac:dyDescent="0.25">
      <c r="J976492" s="30"/>
    </row>
    <row r="976493" spans="10:10" ht="14.25" customHeight="1" x14ac:dyDescent="0.25">
      <c r="J976493" s="30"/>
    </row>
    <row r="976494" spans="10:10" ht="14.25" customHeight="1" x14ac:dyDescent="0.25">
      <c r="J976494" s="30"/>
    </row>
    <row r="976495" spans="10:10" ht="14.25" customHeight="1" x14ac:dyDescent="0.25">
      <c r="J976495" s="30"/>
    </row>
    <row r="976496" spans="10:10" ht="14.25" customHeight="1" x14ac:dyDescent="0.25">
      <c r="J976496" s="30"/>
    </row>
    <row r="976497" spans="10:10" ht="14.25" customHeight="1" x14ac:dyDescent="0.25">
      <c r="J976497" s="30"/>
    </row>
    <row r="976498" spans="10:10" ht="14.25" customHeight="1" x14ac:dyDescent="0.25">
      <c r="J976498" s="30"/>
    </row>
    <row r="976499" spans="10:10" ht="14.25" customHeight="1" x14ac:dyDescent="0.25">
      <c r="J976499" s="30"/>
    </row>
    <row r="976500" spans="10:10" ht="14.25" customHeight="1" x14ac:dyDescent="0.25">
      <c r="J976500" s="30"/>
    </row>
    <row r="976501" spans="10:10" ht="14.25" customHeight="1" x14ac:dyDescent="0.25">
      <c r="J976501" s="30"/>
    </row>
    <row r="976502" spans="10:10" ht="14.25" customHeight="1" x14ac:dyDescent="0.25">
      <c r="J976502" s="30"/>
    </row>
    <row r="976503" spans="10:10" ht="14.25" customHeight="1" x14ac:dyDescent="0.25">
      <c r="J976503" s="30"/>
    </row>
    <row r="976504" spans="10:10" ht="14.25" customHeight="1" x14ac:dyDescent="0.25">
      <c r="J976504" s="30"/>
    </row>
    <row r="976505" spans="10:10" ht="14.25" customHeight="1" x14ac:dyDescent="0.25">
      <c r="J976505" s="30"/>
    </row>
    <row r="976506" spans="10:10" ht="14.25" customHeight="1" x14ac:dyDescent="0.25">
      <c r="J976506" s="30"/>
    </row>
    <row r="976507" spans="10:10" ht="14.25" customHeight="1" x14ac:dyDescent="0.25">
      <c r="J976507" s="30"/>
    </row>
    <row r="976508" spans="10:10" ht="14.25" customHeight="1" x14ac:dyDescent="0.25">
      <c r="J976508" s="30"/>
    </row>
    <row r="976509" spans="10:10" ht="14.25" customHeight="1" x14ac:dyDescent="0.25">
      <c r="J976509" s="30"/>
    </row>
    <row r="976510" spans="10:10" ht="14.25" customHeight="1" x14ac:dyDescent="0.25">
      <c r="J976510" s="30"/>
    </row>
    <row r="976511" spans="10:10" ht="14.25" customHeight="1" x14ac:dyDescent="0.25">
      <c r="J976511" s="30"/>
    </row>
    <row r="976512" spans="10:10" ht="14.25" customHeight="1" x14ac:dyDescent="0.25">
      <c r="J976512" s="30"/>
    </row>
    <row r="976513" spans="10:10" ht="14.25" customHeight="1" x14ac:dyDescent="0.25">
      <c r="J976513" s="30"/>
    </row>
    <row r="976514" spans="10:10" ht="14.25" customHeight="1" x14ac:dyDescent="0.25">
      <c r="J976514" s="30"/>
    </row>
    <row r="976515" spans="10:10" ht="14.25" customHeight="1" x14ac:dyDescent="0.25">
      <c r="J976515" s="30"/>
    </row>
    <row r="976516" spans="10:10" ht="14.25" customHeight="1" x14ac:dyDescent="0.25">
      <c r="J976516" s="30"/>
    </row>
    <row r="976517" spans="10:10" ht="14.25" customHeight="1" x14ac:dyDescent="0.25">
      <c r="J976517" s="30"/>
    </row>
    <row r="976518" spans="10:10" ht="14.25" customHeight="1" x14ac:dyDescent="0.25">
      <c r="J976518" s="30"/>
    </row>
    <row r="976519" spans="10:10" ht="14.25" customHeight="1" x14ac:dyDescent="0.25">
      <c r="J976519" s="30"/>
    </row>
    <row r="976520" spans="10:10" ht="14.25" customHeight="1" x14ac:dyDescent="0.25">
      <c r="J976520" s="30"/>
    </row>
    <row r="976521" spans="10:10" ht="14.25" customHeight="1" x14ac:dyDescent="0.25">
      <c r="J976521" s="30"/>
    </row>
    <row r="976522" spans="10:10" ht="14.25" customHeight="1" x14ac:dyDescent="0.25">
      <c r="J976522" s="30"/>
    </row>
    <row r="976523" spans="10:10" ht="14.25" customHeight="1" x14ac:dyDescent="0.25">
      <c r="J976523" s="30"/>
    </row>
    <row r="976524" spans="10:10" ht="14.25" customHeight="1" x14ac:dyDescent="0.25">
      <c r="J976524" s="30"/>
    </row>
    <row r="976525" spans="10:10" ht="14.25" customHeight="1" x14ac:dyDescent="0.25">
      <c r="J976525" s="30"/>
    </row>
    <row r="976526" spans="10:10" ht="14.25" customHeight="1" x14ac:dyDescent="0.25">
      <c r="J976526" s="30"/>
    </row>
    <row r="976527" spans="10:10" ht="14.25" customHeight="1" x14ac:dyDescent="0.25">
      <c r="J976527" s="30"/>
    </row>
    <row r="976528" spans="10:10" ht="14.25" customHeight="1" x14ac:dyDescent="0.25">
      <c r="J976528" s="30"/>
    </row>
    <row r="976529" spans="10:10" ht="14.25" customHeight="1" x14ac:dyDescent="0.25">
      <c r="J976529" s="30"/>
    </row>
    <row r="976530" spans="10:10" ht="14.25" customHeight="1" x14ac:dyDescent="0.25">
      <c r="J976530" s="30"/>
    </row>
    <row r="976531" spans="10:10" ht="14.25" customHeight="1" x14ac:dyDescent="0.25">
      <c r="J976531" s="30"/>
    </row>
    <row r="976532" spans="10:10" ht="14.25" customHeight="1" x14ac:dyDescent="0.25">
      <c r="J976532" s="30"/>
    </row>
    <row r="976533" spans="10:10" ht="14.25" customHeight="1" x14ac:dyDescent="0.25">
      <c r="J976533" s="30"/>
    </row>
    <row r="976534" spans="10:10" ht="14.25" customHeight="1" x14ac:dyDescent="0.25">
      <c r="J976534" s="30"/>
    </row>
    <row r="976535" spans="10:10" ht="14.25" customHeight="1" x14ac:dyDescent="0.25">
      <c r="J976535" s="30"/>
    </row>
    <row r="976536" spans="10:10" ht="14.25" customHeight="1" x14ac:dyDescent="0.25">
      <c r="J976536" s="30"/>
    </row>
    <row r="976537" spans="10:10" ht="14.25" customHeight="1" x14ac:dyDescent="0.25">
      <c r="J976537" s="30"/>
    </row>
    <row r="976538" spans="10:10" ht="14.25" customHeight="1" x14ac:dyDescent="0.25">
      <c r="J976538" s="30"/>
    </row>
    <row r="976539" spans="10:10" ht="14.25" customHeight="1" x14ac:dyDescent="0.25">
      <c r="J976539" s="30"/>
    </row>
    <row r="976540" spans="10:10" ht="14.25" customHeight="1" x14ac:dyDescent="0.25">
      <c r="J976540" s="30"/>
    </row>
    <row r="976541" spans="10:10" ht="14.25" customHeight="1" x14ac:dyDescent="0.25">
      <c r="J976541" s="30"/>
    </row>
    <row r="976542" spans="10:10" ht="14.25" customHeight="1" x14ac:dyDescent="0.25">
      <c r="J976542" s="30"/>
    </row>
    <row r="976543" spans="10:10" ht="14.25" customHeight="1" x14ac:dyDescent="0.25">
      <c r="J976543" s="30"/>
    </row>
    <row r="976544" spans="10:10" ht="14.25" customHeight="1" x14ac:dyDescent="0.25">
      <c r="J976544" s="30"/>
    </row>
    <row r="976545" spans="10:10" ht="14.25" customHeight="1" x14ac:dyDescent="0.25">
      <c r="J976545" s="30"/>
    </row>
    <row r="976546" spans="10:10" ht="14.25" customHeight="1" x14ac:dyDescent="0.25">
      <c r="J976546" s="30"/>
    </row>
    <row r="976547" spans="10:10" ht="14.25" customHeight="1" x14ac:dyDescent="0.25">
      <c r="J976547" s="30"/>
    </row>
    <row r="976548" spans="10:10" ht="14.25" customHeight="1" x14ac:dyDescent="0.25">
      <c r="J976548" s="30"/>
    </row>
    <row r="976549" spans="10:10" ht="14.25" customHeight="1" x14ac:dyDescent="0.25">
      <c r="J976549" s="30"/>
    </row>
    <row r="976550" spans="10:10" ht="14.25" customHeight="1" x14ac:dyDescent="0.25">
      <c r="J976550" s="30"/>
    </row>
    <row r="976551" spans="10:10" ht="14.25" customHeight="1" x14ac:dyDescent="0.25">
      <c r="J976551" s="30"/>
    </row>
    <row r="976552" spans="10:10" ht="14.25" customHeight="1" x14ac:dyDescent="0.25">
      <c r="J976552" s="30"/>
    </row>
    <row r="976553" spans="10:10" ht="14.25" customHeight="1" x14ac:dyDescent="0.25">
      <c r="J976553" s="30"/>
    </row>
    <row r="976554" spans="10:10" ht="14.25" customHeight="1" x14ac:dyDescent="0.25">
      <c r="J976554" s="30"/>
    </row>
    <row r="976555" spans="10:10" ht="14.25" customHeight="1" x14ac:dyDescent="0.25">
      <c r="J976555" s="30"/>
    </row>
    <row r="976556" spans="10:10" ht="14.25" customHeight="1" x14ac:dyDescent="0.25">
      <c r="J976556" s="30"/>
    </row>
    <row r="976557" spans="10:10" ht="14.25" customHeight="1" x14ac:dyDescent="0.25">
      <c r="J976557" s="30"/>
    </row>
    <row r="976558" spans="10:10" ht="14.25" customHeight="1" x14ac:dyDescent="0.25">
      <c r="J976558" s="30"/>
    </row>
    <row r="976559" spans="10:10" ht="14.25" customHeight="1" x14ac:dyDescent="0.25">
      <c r="J976559" s="30"/>
    </row>
    <row r="976560" spans="10:10" ht="14.25" customHeight="1" x14ac:dyDescent="0.25">
      <c r="J976560" s="30"/>
    </row>
    <row r="976561" spans="10:10" ht="14.25" customHeight="1" x14ac:dyDescent="0.25">
      <c r="J976561" s="30"/>
    </row>
    <row r="976562" spans="10:10" ht="14.25" customHeight="1" x14ac:dyDescent="0.25">
      <c r="J976562" s="30"/>
    </row>
    <row r="976563" spans="10:10" ht="14.25" customHeight="1" x14ac:dyDescent="0.25">
      <c r="J976563" s="30"/>
    </row>
    <row r="976564" spans="10:10" ht="14.25" customHeight="1" x14ac:dyDescent="0.25">
      <c r="J976564" s="30"/>
    </row>
    <row r="976565" spans="10:10" ht="14.25" customHeight="1" x14ac:dyDescent="0.25">
      <c r="J976565" s="30"/>
    </row>
    <row r="976566" spans="10:10" ht="14.25" customHeight="1" x14ac:dyDescent="0.25">
      <c r="J976566" s="30"/>
    </row>
    <row r="976567" spans="10:10" ht="14.25" customHeight="1" x14ac:dyDescent="0.25">
      <c r="J976567" s="30"/>
    </row>
    <row r="976568" spans="10:10" ht="14.25" customHeight="1" x14ac:dyDescent="0.25">
      <c r="J976568" s="30"/>
    </row>
    <row r="976569" spans="10:10" ht="14.25" customHeight="1" x14ac:dyDescent="0.25">
      <c r="J976569" s="30"/>
    </row>
    <row r="976570" spans="10:10" ht="14.25" customHeight="1" x14ac:dyDescent="0.25">
      <c r="J976570" s="30"/>
    </row>
    <row r="976571" spans="10:10" ht="14.25" customHeight="1" x14ac:dyDescent="0.25">
      <c r="J976571" s="30"/>
    </row>
    <row r="976572" spans="10:10" ht="14.25" customHeight="1" x14ac:dyDescent="0.25">
      <c r="J976572" s="30"/>
    </row>
    <row r="976573" spans="10:10" ht="14.25" customHeight="1" x14ac:dyDescent="0.25">
      <c r="J976573" s="30"/>
    </row>
    <row r="976574" spans="10:10" ht="14.25" customHeight="1" x14ac:dyDescent="0.25">
      <c r="J976574" s="30"/>
    </row>
    <row r="976575" spans="10:10" ht="14.25" customHeight="1" x14ac:dyDescent="0.25">
      <c r="J976575" s="30"/>
    </row>
    <row r="976576" spans="10:10" ht="14.25" customHeight="1" x14ac:dyDescent="0.25">
      <c r="J976576" s="30"/>
    </row>
    <row r="976577" spans="10:10" ht="14.25" customHeight="1" x14ac:dyDescent="0.25">
      <c r="J976577" s="30"/>
    </row>
    <row r="976578" spans="10:10" ht="14.25" customHeight="1" x14ac:dyDescent="0.25">
      <c r="J976578" s="30"/>
    </row>
    <row r="976579" spans="10:10" ht="14.25" customHeight="1" x14ac:dyDescent="0.25">
      <c r="J976579" s="30"/>
    </row>
    <row r="976580" spans="10:10" ht="14.25" customHeight="1" x14ac:dyDescent="0.25">
      <c r="J976580" s="30"/>
    </row>
    <row r="976581" spans="10:10" ht="14.25" customHeight="1" x14ac:dyDescent="0.25">
      <c r="J976581" s="30"/>
    </row>
    <row r="976582" spans="10:10" ht="14.25" customHeight="1" x14ac:dyDescent="0.25">
      <c r="J976582" s="30"/>
    </row>
    <row r="976583" spans="10:10" ht="14.25" customHeight="1" x14ac:dyDescent="0.25">
      <c r="J976583" s="30"/>
    </row>
    <row r="976584" spans="10:10" ht="14.25" customHeight="1" x14ac:dyDescent="0.25">
      <c r="J976584" s="30"/>
    </row>
    <row r="976585" spans="10:10" ht="14.25" customHeight="1" x14ac:dyDescent="0.25">
      <c r="J976585" s="30"/>
    </row>
    <row r="976586" spans="10:10" ht="14.25" customHeight="1" x14ac:dyDescent="0.25">
      <c r="J976586" s="30"/>
    </row>
    <row r="976587" spans="10:10" ht="14.25" customHeight="1" x14ac:dyDescent="0.25">
      <c r="J976587" s="30"/>
    </row>
    <row r="976588" spans="10:10" ht="14.25" customHeight="1" x14ac:dyDescent="0.25">
      <c r="J976588" s="30"/>
    </row>
    <row r="976589" spans="10:10" ht="14.25" customHeight="1" x14ac:dyDescent="0.25">
      <c r="J976589" s="30"/>
    </row>
    <row r="976590" spans="10:10" ht="14.25" customHeight="1" x14ac:dyDescent="0.25">
      <c r="J976590" s="30"/>
    </row>
    <row r="976591" spans="10:10" ht="14.25" customHeight="1" x14ac:dyDescent="0.25">
      <c r="J976591" s="30"/>
    </row>
    <row r="976592" spans="10:10" ht="14.25" customHeight="1" x14ac:dyDescent="0.25">
      <c r="J976592" s="30"/>
    </row>
    <row r="976593" spans="10:10" ht="14.25" customHeight="1" x14ac:dyDescent="0.25">
      <c r="J976593" s="30"/>
    </row>
    <row r="976594" spans="10:10" ht="14.25" customHeight="1" x14ac:dyDescent="0.25">
      <c r="J976594" s="30"/>
    </row>
    <row r="976595" spans="10:10" ht="14.25" customHeight="1" x14ac:dyDescent="0.25">
      <c r="J976595" s="30"/>
    </row>
    <row r="976596" spans="10:10" ht="14.25" customHeight="1" x14ac:dyDescent="0.25">
      <c r="J976596" s="30"/>
    </row>
    <row r="976597" spans="10:10" ht="14.25" customHeight="1" x14ac:dyDescent="0.25">
      <c r="J976597" s="30"/>
    </row>
    <row r="976598" spans="10:10" ht="14.25" customHeight="1" x14ac:dyDescent="0.25">
      <c r="J976598" s="30"/>
    </row>
    <row r="976599" spans="10:10" ht="14.25" customHeight="1" x14ac:dyDescent="0.25">
      <c r="J976599" s="30"/>
    </row>
    <row r="976600" spans="10:10" ht="14.25" customHeight="1" x14ac:dyDescent="0.25">
      <c r="J976600" s="30"/>
    </row>
    <row r="976601" spans="10:10" ht="14.25" customHeight="1" x14ac:dyDescent="0.25">
      <c r="J976601" s="30"/>
    </row>
    <row r="976602" spans="10:10" ht="14.25" customHeight="1" x14ac:dyDescent="0.25">
      <c r="J976602" s="30"/>
    </row>
    <row r="976603" spans="10:10" ht="14.25" customHeight="1" x14ac:dyDescent="0.25">
      <c r="J976603" s="30"/>
    </row>
    <row r="976604" spans="10:10" ht="14.25" customHeight="1" x14ac:dyDescent="0.25">
      <c r="J976604" s="30"/>
    </row>
    <row r="976605" spans="10:10" ht="14.25" customHeight="1" x14ac:dyDescent="0.25">
      <c r="J976605" s="30"/>
    </row>
    <row r="976606" spans="10:10" ht="14.25" customHeight="1" x14ac:dyDescent="0.25">
      <c r="J976606" s="30"/>
    </row>
    <row r="976607" spans="10:10" ht="14.25" customHeight="1" x14ac:dyDescent="0.25">
      <c r="J976607" s="30"/>
    </row>
    <row r="976608" spans="10:10" ht="14.25" customHeight="1" x14ac:dyDescent="0.25">
      <c r="J976608" s="30"/>
    </row>
    <row r="976609" spans="10:10" ht="14.25" customHeight="1" x14ac:dyDescent="0.25">
      <c r="J976609" s="30"/>
    </row>
    <row r="976610" spans="10:10" ht="14.25" customHeight="1" x14ac:dyDescent="0.25">
      <c r="J976610" s="30"/>
    </row>
    <row r="976611" spans="10:10" ht="14.25" customHeight="1" x14ac:dyDescent="0.25">
      <c r="J976611" s="30"/>
    </row>
    <row r="976612" spans="10:10" ht="14.25" customHeight="1" x14ac:dyDescent="0.25">
      <c r="J976612" s="30"/>
    </row>
    <row r="976613" spans="10:10" ht="14.25" customHeight="1" x14ac:dyDescent="0.25">
      <c r="J976613" s="30"/>
    </row>
    <row r="976614" spans="10:10" ht="14.25" customHeight="1" x14ac:dyDescent="0.25">
      <c r="J976614" s="30"/>
    </row>
    <row r="976615" spans="10:10" ht="14.25" customHeight="1" x14ac:dyDescent="0.25">
      <c r="J976615" s="30"/>
    </row>
    <row r="976616" spans="10:10" ht="14.25" customHeight="1" x14ac:dyDescent="0.25">
      <c r="J976616" s="30"/>
    </row>
    <row r="976617" spans="10:10" ht="14.25" customHeight="1" x14ac:dyDescent="0.25">
      <c r="J976617" s="30"/>
    </row>
    <row r="976618" spans="10:10" ht="14.25" customHeight="1" x14ac:dyDescent="0.25">
      <c r="J976618" s="30"/>
    </row>
    <row r="976619" spans="10:10" ht="14.25" customHeight="1" x14ac:dyDescent="0.25">
      <c r="J976619" s="30"/>
    </row>
    <row r="976620" spans="10:10" ht="14.25" customHeight="1" x14ac:dyDescent="0.25">
      <c r="J976620" s="30"/>
    </row>
    <row r="976621" spans="10:10" ht="14.25" customHeight="1" x14ac:dyDescent="0.25">
      <c r="J976621" s="30"/>
    </row>
    <row r="976622" spans="10:10" ht="14.25" customHeight="1" x14ac:dyDescent="0.25">
      <c r="J976622" s="30"/>
    </row>
    <row r="976623" spans="10:10" ht="14.25" customHeight="1" x14ac:dyDescent="0.25">
      <c r="J976623" s="30"/>
    </row>
    <row r="976624" spans="10:10" ht="14.25" customHeight="1" x14ac:dyDescent="0.25">
      <c r="J976624" s="30"/>
    </row>
    <row r="976625" spans="10:10" ht="14.25" customHeight="1" x14ac:dyDescent="0.25">
      <c r="J976625" s="30"/>
    </row>
    <row r="976626" spans="10:10" ht="14.25" customHeight="1" x14ac:dyDescent="0.25">
      <c r="J976626" s="30"/>
    </row>
    <row r="976627" spans="10:10" ht="14.25" customHeight="1" x14ac:dyDescent="0.25">
      <c r="J976627" s="30"/>
    </row>
    <row r="976628" spans="10:10" ht="14.25" customHeight="1" x14ac:dyDescent="0.25">
      <c r="J976628" s="30"/>
    </row>
    <row r="976629" spans="10:10" ht="14.25" customHeight="1" x14ac:dyDescent="0.25">
      <c r="J976629" s="30"/>
    </row>
    <row r="976630" spans="10:10" ht="14.25" customHeight="1" x14ac:dyDescent="0.25">
      <c r="J976630" s="30"/>
    </row>
    <row r="976631" spans="10:10" ht="14.25" customHeight="1" x14ac:dyDescent="0.25">
      <c r="J976631" s="30"/>
    </row>
    <row r="976632" spans="10:10" ht="14.25" customHeight="1" x14ac:dyDescent="0.25">
      <c r="J976632" s="30"/>
    </row>
    <row r="976633" spans="10:10" ht="14.25" customHeight="1" x14ac:dyDescent="0.25">
      <c r="J976633" s="30"/>
    </row>
    <row r="976634" spans="10:10" ht="14.25" customHeight="1" x14ac:dyDescent="0.25">
      <c r="J976634" s="30"/>
    </row>
    <row r="976635" spans="10:10" ht="14.25" customHeight="1" x14ac:dyDescent="0.25">
      <c r="J976635" s="30"/>
    </row>
    <row r="976636" spans="10:10" ht="14.25" customHeight="1" x14ac:dyDescent="0.25">
      <c r="J976636" s="30"/>
    </row>
    <row r="976637" spans="10:10" ht="14.25" customHeight="1" x14ac:dyDescent="0.25">
      <c r="J976637" s="30"/>
    </row>
    <row r="976638" spans="10:10" ht="14.25" customHeight="1" x14ac:dyDescent="0.25">
      <c r="J976638" s="30"/>
    </row>
    <row r="976639" spans="10:10" ht="14.25" customHeight="1" x14ac:dyDescent="0.25">
      <c r="J976639" s="30"/>
    </row>
    <row r="976640" spans="10:10" ht="14.25" customHeight="1" x14ac:dyDescent="0.25">
      <c r="J976640" s="30"/>
    </row>
    <row r="976641" spans="10:10" ht="14.25" customHeight="1" x14ac:dyDescent="0.25">
      <c r="J976641" s="30"/>
    </row>
    <row r="976642" spans="10:10" ht="14.25" customHeight="1" x14ac:dyDescent="0.25">
      <c r="J976642" s="30"/>
    </row>
    <row r="976643" spans="10:10" ht="14.25" customHeight="1" x14ac:dyDescent="0.25">
      <c r="J976643" s="30"/>
    </row>
    <row r="976644" spans="10:10" ht="14.25" customHeight="1" x14ac:dyDescent="0.25">
      <c r="J976644" s="30"/>
    </row>
    <row r="976645" spans="10:10" ht="14.25" customHeight="1" x14ac:dyDescent="0.25">
      <c r="J976645" s="30"/>
    </row>
    <row r="976646" spans="10:10" ht="14.25" customHeight="1" x14ac:dyDescent="0.25">
      <c r="J976646" s="30"/>
    </row>
    <row r="976647" spans="10:10" ht="14.25" customHeight="1" x14ac:dyDescent="0.25">
      <c r="J976647" s="30"/>
    </row>
    <row r="976648" spans="10:10" ht="14.25" customHeight="1" x14ac:dyDescent="0.25">
      <c r="J976648" s="30"/>
    </row>
    <row r="976649" spans="10:10" ht="14.25" customHeight="1" x14ac:dyDescent="0.25">
      <c r="J976649" s="30"/>
    </row>
    <row r="976650" spans="10:10" ht="14.25" customHeight="1" x14ac:dyDescent="0.25">
      <c r="J976650" s="30"/>
    </row>
    <row r="976651" spans="10:10" ht="14.25" customHeight="1" x14ac:dyDescent="0.25">
      <c r="J976651" s="30"/>
    </row>
    <row r="976652" spans="10:10" ht="14.25" customHeight="1" x14ac:dyDescent="0.25">
      <c r="J976652" s="30"/>
    </row>
    <row r="976653" spans="10:10" ht="14.25" customHeight="1" x14ac:dyDescent="0.25">
      <c r="J976653" s="30"/>
    </row>
    <row r="976654" spans="10:10" ht="14.25" customHeight="1" x14ac:dyDescent="0.25">
      <c r="J976654" s="30"/>
    </row>
    <row r="976655" spans="10:10" ht="14.25" customHeight="1" x14ac:dyDescent="0.25">
      <c r="J976655" s="30"/>
    </row>
    <row r="976656" spans="10:10" ht="14.25" customHeight="1" x14ac:dyDescent="0.25">
      <c r="J976656" s="30"/>
    </row>
    <row r="976657" spans="10:10" ht="14.25" customHeight="1" x14ac:dyDescent="0.25">
      <c r="J976657" s="30"/>
    </row>
    <row r="976658" spans="10:10" ht="14.25" customHeight="1" x14ac:dyDescent="0.25">
      <c r="J976658" s="30"/>
    </row>
    <row r="976659" spans="10:10" ht="14.25" customHeight="1" x14ac:dyDescent="0.25">
      <c r="J976659" s="30"/>
    </row>
    <row r="976660" spans="10:10" ht="14.25" customHeight="1" x14ac:dyDescent="0.25">
      <c r="J976660" s="30"/>
    </row>
    <row r="976661" spans="10:10" ht="14.25" customHeight="1" x14ac:dyDescent="0.25">
      <c r="J976661" s="30"/>
    </row>
    <row r="976662" spans="10:10" ht="14.25" customHeight="1" x14ac:dyDescent="0.25">
      <c r="J976662" s="30"/>
    </row>
    <row r="976663" spans="10:10" ht="14.25" customHeight="1" x14ac:dyDescent="0.25">
      <c r="J976663" s="30"/>
    </row>
    <row r="976664" spans="10:10" ht="14.25" customHeight="1" x14ac:dyDescent="0.25">
      <c r="J976664" s="30"/>
    </row>
    <row r="976665" spans="10:10" ht="14.25" customHeight="1" x14ac:dyDescent="0.25">
      <c r="J976665" s="30"/>
    </row>
    <row r="976666" spans="10:10" ht="14.25" customHeight="1" x14ac:dyDescent="0.25">
      <c r="J976666" s="30"/>
    </row>
    <row r="976667" spans="10:10" ht="14.25" customHeight="1" x14ac:dyDescent="0.25">
      <c r="J976667" s="30"/>
    </row>
    <row r="976668" spans="10:10" ht="14.25" customHeight="1" x14ac:dyDescent="0.25">
      <c r="J976668" s="30"/>
    </row>
    <row r="976669" spans="10:10" ht="14.25" customHeight="1" x14ac:dyDescent="0.25">
      <c r="J976669" s="30"/>
    </row>
    <row r="976670" spans="10:10" ht="14.25" customHeight="1" x14ac:dyDescent="0.25">
      <c r="J976670" s="30"/>
    </row>
    <row r="976671" spans="10:10" ht="14.25" customHeight="1" x14ac:dyDescent="0.25">
      <c r="J976671" s="30"/>
    </row>
    <row r="976672" spans="10:10" ht="14.25" customHeight="1" x14ac:dyDescent="0.25">
      <c r="J976672" s="30"/>
    </row>
    <row r="976673" spans="10:10" ht="14.25" customHeight="1" x14ac:dyDescent="0.25">
      <c r="J976673" s="30"/>
    </row>
    <row r="976674" spans="10:10" ht="14.25" customHeight="1" x14ac:dyDescent="0.25">
      <c r="J976674" s="30"/>
    </row>
    <row r="976675" spans="10:10" ht="14.25" customHeight="1" x14ac:dyDescent="0.25">
      <c r="J976675" s="30"/>
    </row>
    <row r="976676" spans="10:10" ht="14.25" customHeight="1" x14ac:dyDescent="0.25">
      <c r="J976676" s="30"/>
    </row>
    <row r="976677" spans="10:10" ht="14.25" customHeight="1" x14ac:dyDescent="0.25">
      <c r="J976677" s="30"/>
    </row>
    <row r="976678" spans="10:10" ht="14.25" customHeight="1" x14ac:dyDescent="0.25">
      <c r="J976678" s="30"/>
    </row>
    <row r="976679" spans="10:10" ht="14.25" customHeight="1" x14ac:dyDescent="0.25">
      <c r="J976679" s="30"/>
    </row>
    <row r="976680" spans="10:10" ht="14.25" customHeight="1" x14ac:dyDescent="0.25">
      <c r="J976680" s="30"/>
    </row>
    <row r="976681" spans="10:10" ht="14.25" customHeight="1" x14ac:dyDescent="0.25">
      <c r="J976681" s="30"/>
    </row>
    <row r="976682" spans="10:10" ht="14.25" customHeight="1" x14ac:dyDescent="0.25">
      <c r="J976682" s="30"/>
    </row>
    <row r="976683" spans="10:10" ht="14.25" customHeight="1" x14ac:dyDescent="0.25">
      <c r="J976683" s="30"/>
    </row>
    <row r="976684" spans="10:10" ht="14.25" customHeight="1" x14ac:dyDescent="0.25">
      <c r="J976684" s="30"/>
    </row>
    <row r="976685" spans="10:10" ht="14.25" customHeight="1" x14ac:dyDescent="0.25">
      <c r="J976685" s="30"/>
    </row>
    <row r="976686" spans="10:10" ht="14.25" customHeight="1" x14ac:dyDescent="0.25">
      <c r="J976686" s="30"/>
    </row>
    <row r="976687" spans="10:10" ht="14.25" customHeight="1" x14ac:dyDescent="0.25">
      <c r="J976687" s="30"/>
    </row>
    <row r="976688" spans="10:10" ht="14.25" customHeight="1" x14ac:dyDescent="0.25">
      <c r="J976688" s="30"/>
    </row>
    <row r="976689" spans="10:10" ht="14.25" customHeight="1" x14ac:dyDescent="0.25">
      <c r="J976689" s="30"/>
    </row>
    <row r="976690" spans="10:10" ht="14.25" customHeight="1" x14ac:dyDescent="0.25">
      <c r="J976690" s="30"/>
    </row>
    <row r="976691" spans="10:10" ht="14.25" customHeight="1" x14ac:dyDescent="0.25">
      <c r="J976691" s="30"/>
    </row>
    <row r="976692" spans="10:10" ht="14.25" customHeight="1" x14ac:dyDescent="0.25">
      <c r="J976692" s="30"/>
    </row>
    <row r="976693" spans="10:10" ht="14.25" customHeight="1" x14ac:dyDescent="0.25">
      <c r="J976693" s="30"/>
    </row>
    <row r="976694" spans="10:10" ht="14.25" customHeight="1" x14ac:dyDescent="0.25">
      <c r="J976694" s="30"/>
    </row>
    <row r="976695" spans="10:10" ht="14.25" customHeight="1" x14ac:dyDescent="0.25">
      <c r="J976695" s="30"/>
    </row>
    <row r="976696" spans="10:10" ht="14.25" customHeight="1" x14ac:dyDescent="0.25">
      <c r="J976696" s="30"/>
    </row>
    <row r="976697" spans="10:10" ht="14.25" customHeight="1" x14ac:dyDescent="0.25">
      <c r="J976697" s="30"/>
    </row>
    <row r="976698" spans="10:10" ht="14.25" customHeight="1" x14ac:dyDescent="0.25">
      <c r="J976698" s="30"/>
    </row>
    <row r="976699" spans="10:10" ht="14.25" customHeight="1" x14ac:dyDescent="0.25">
      <c r="J976699" s="30"/>
    </row>
    <row r="976700" spans="10:10" ht="14.25" customHeight="1" x14ac:dyDescent="0.25">
      <c r="J976700" s="30"/>
    </row>
    <row r="976701" spans="10:10" ht="14.25" customHeight="1" x14ac:dyDescent="0.25">
      <c r="J976701" s="30"/>
    </row>
    <row r="976702" spans="10:10" ht="14.25" customHeight="1" x14ac:dyDescent="0.25">
      <c r="J976702" s="30"/>
    </row>
    <row r="976703" spans="10:10" ht="14.25" customHeight="1" x14ac:dyDescent="0.25">
      <c r="J976703" s="30"/>
    </row>
    <row r="976704" spans="10:10" ht="14.25" customHeight="1" x14ac:dyDescent="0.25">
      <c r="J976704" s="30"/>
    </row>
    <row r="976705" spans="10:10" ht="14.25" customHeight="1" x14ac:dyDescent="0.25">
      <c r="J976705" s="30"/>
    </row>
    <row r="976706" spans="10:10" ht="14.25" customHeight="1" x14ac:dyDescent="0.25">
      <c r="J976706" s="30"/>
    </row>
    <row r="976707" spans="10:10" ht="14.25" customHeight="1" x14ac:dyDescent="0.25">
      <c r="J976707" s="30"/>
    </row>
    <row r="976708" spans="10:10" ht="14.25" customHeight="1" x14ac:dyDescent="0.25">
      <c r="J976708" s="30"/>
    </row>
    <row r="976709" spans="10:10" ht="14.25" customHeight="1" x14ac:dyDescent="0.25">
      <c r="J976709" s="30"/>
    </row>
    <row r="976710" spans="10:10" ht="14.25" customHeight="1" x14ac:dyDescent="0.25">
      <c r="J976710" s="30"/>
    </row>
    <row r="976711" spans="10:10" ht="14.25" customHeight="1" x14ac:dyDescent="0.25">
      <c r="J976711" s="30"/>
    </row>
    <row r="976712" spans="10:10" ht="14.25" customHeight="1" x14ac:dyDescent="0.25">
      <c r="J976712" s="30"/>
    </row>
    <row r="976713" spans="10:10" ht="14.25" customHeight="1" x14ac:dyDescent="0.25">
      <c r="J976713" s="30"/>
    </row>
    <row r="976714" spans="10:10" ht="14.25" customHeight="1" x14ac:dyDescent="0.25">
      <c r="J976714" s="30"/>
    </row>
    <row r="976715" spans="10:10" ht="14.25" customHeight="1" x14ac:dyDescent="0.25">
      <c r="J976715" s="30"/>
    </row>
    <row r="976716" spans="10:10" ht="14.25" customHeight="1" x14ac:dyDescent="0.25">
      <c r="J976716" s="30"/>
    </row>
    <row r="976717" spans="10:10" ht="14.25" customHeight="1" x14ac:dyDescent="0.25">
      <c r="J976717" s="30"/>
    </row>
    <row r="976718" spans="10:10" ht="14.25" customHeight="1" x14ac:dyDescent="0.25">
      <c r="J976718" s="30"/>
    </row>
    <row r="976719" spans="10:10" ht="14.25" customHeight="1" x14ac:dyDescent="0.25">
      <c r="J976719" s="30"/>
    </row>
    <row r="976720" spans="10:10" ht="14.25" customHeight="1" x14ac:dyDescent="0.25">
      <c r="J976720" s="30"/>
    </row>
    <row r="976721" spans="10:10" ht="14.25" customHeight="1" x14ac:dyDescent="0.25">
      <c r="J976721" s="30"/>
    </row>
    <row r="976722" spans="10:10" ht="14.25" customHeight="1" x14ac:dyDescent="0.25">
      <c r="J976722" s="30"/>
    </row>
    <row r="976723" spans="10:10" ht="14.25" customHeight="1" x14ac:dyDescent="0.25">
      <c r="J976723" s="30"/>
    </row>
    <row r="976724" spans="10:10" ht="14.25" customHeight="1" x14ac:dyDescent="0.25">
      <c r="J976724" s="30"/>
    </row>
    <row r="976725" spans="10:10" ht="14.25" customHeight="1" x14ac:dyDescent="0.25">
      <c r="J976725" s="30"/>
    </row>
    <row r="976726" spans="10:10" ht="14.25" customHeight="1" x14ac:dyDescent="0.25">
      <c r="J976726" s="30"/>
    </row>
    <row r="976727" spans="10:10" ht="14.25" customHeight="1" x14ac:dyDescent="0.25">
      <c r="J976727" s="30"/>
    </row>
    <row r="976728" spans="10:10" ht="14.25" customHeight="1" x14ac:dyDescent="0.25">
      <c r="J976728" s="30"/>
    </row>
    <row r="976729" spans="10:10" ht="14.25" customHeight="1" x14ac:dyDescent="0.25">
      <c r="J976729" s="30"/>
    </row>
    <row r="976730" spans="10:10" ht="14.25" customHeight="1" x14ac:dyDescent="0.25">
      <c r="J976730" s="30"/>
    </row>
    <row r="976731" spans="10:10" ht="14.25" customHeight="1" x14ac:dyDescent="0.25">
      <c r="J976731" s="30"/>
    </row>
    <row r="976732" spans="10:10" ht="14.25" customHeight="1" x14ac:dyDescent="0.25">
      <c r="J976732" s="30"/>
    </row>
    <row r="976733" spans="10:10" ht="14.25" customHeight="1" x14ac:dyDescent="0.25">
      <c r="J976733" s="30"/>
    </row>
    <row r="976734" spans="10:10" ht="14.25" customHeight="1" x14ac:dyDescent="0.25">
      <c r="J976734" s="30"/>
    </row>
    <row r="976735" spans="10:10" ht="14.25" customHeight="1" x14ac:dyDescent="0.25">
      <c r="J976735" s="30"/>
    </row>
    <row r="976736" spans="10:10" ht="14.25" customHeight="1" x14ac:dyDescent="0.25">
      <c r="J976736" s="30"/>
    </row>
    <row r="976737" spans="10:10" ht="14.25" customHeight="1" x14ac:dyDescent="0.25">
      <c r="J976737" s="30"/>
    </row>
    <row r="976738" spans="10:10" ht="14.25" customHeight="1" x14ac:dyDescent="0.25">
      <c r="J976738" s="30"/>
    </row>
    <row r="976739" spans="10:10" ht="14.25" customHeight="1" x14ac:dyDescent="0.25">
      <c r="J976739" s="30"/>
    </row>
    <row r="976740" spans="10:10" ht="14.25" customHeight="1" x14ac:dyDescent="0.25">
      <c r="J976740" s="30"/>
    </row>
    <row r="976741" spans="10:10" ht="14.25" customHeight="1" x14ac:dyDescent="0.25">
      <c r="J976741" s="30"/>
    </row>
    <row r="976742" spans="10:10" ht="14.25" customHeight="1" x14ac:dyDescent="0.25">
      <c r="J976742" s="30"/>
    </row>
    <row r="976743" spans="10:10" ht="14.25" customHeight="1" x14ac:dyDescent="0.25">
      <c r="J976743" s="30"/>
    </row>
    <row r="976744" spans="10:10" ht="14.25" customHeight="1" x14ac:dyDescent="0.25">
      <c r="J976744" s="30"/>
    </row>
    <row r="976745" spans="10:10" ht="14.25" customHeight="1" x14ac:dyDescent="0.25">
      <c r="J976745" s="30"/>
    </row>
    <row r="976746" spans="10:10" ht="14.25" customHeight="1" x14ac:dyDescent="0.25">
      <c r="J976746" s="30"/>
    </row>
    <row r="976747" spans="10:10" ht="14.25" customHeight="1" x14ac:dyDescent="0.25">
      <c r="J976747" s="30"/>
    </row>
    <row r="976748" spans="10:10" ht="14.25" customHeight="1" x14ac:dyDescent="0.25">
      <c r="J976748" s="30"/>
    </row>
    <row r="976749" spans="10:10" ht="14.25" customHeight="1" x14ac:dyDescent="0.25">
      <c r="J976749" s="30"/>
    </row>
    <row r="976750" spans="10:10" ht="14.25" customHeight="1" x14ac:dyDescent="0.25">
      <c r="J976750" s="30"/>
    </row>
    <row r="976751" spans="10:10" ht="14.25" customHeight="1" x14ac:dyDescent="0.25">
      <c r="J976751" s="30"/>
    </row>
    <row r="976752" spans="10:10" ht="14.25" customHeight="1" x14ac:dyDescent="0.25">
      <c r="J976752" s="30"/>
    </row>
    <row r="976753" spans="10:10" ht="14.25" customHeight="1" x14ac:dyDescent="0.25">
      <c r="J976753" s="30"/>
    </row>
    <row r="976754" spans="10:10" ht="14.25" customHeight="1" x14ac:dyDescent="0.25">
      <c r="J976754" s="30"/>
    </row>
    <row r="976755" spans="10:10" ht="14.25" customHeight="1" x14ac:dyDescent="0.25">
      <c r="J976755" s="30"/>
    </row>
    <row r="976756" spans="10:10" ht="14.25" customHeight="1" x14ac:dyDescent="0.25">
      <c r="J976756" s="30"/>
    </row>
    <row r="976757" spans="10:10" ht="14.25" customHeight="1" x14ac:dyDescent="0.25">
      <c r="J976757" s="30"/>
    </row>
    <row r="976758" spans="10:10" ht="14.25" customHeight="1" x14ac:dyDescent="0.25">
      <c r="J976758" s="30"/>
    </row>
    <row r="976759" spans="10:10" ht="14.25" customHeight="1" x14ac:dyDescent="0.25">
      <c r="J976759" s="30"/>
    </row>
    <row r="976760" spans="10:10" ht="14.25" customHeight="1" x14ac:dyDescent="0.25">
      <c r="J976760" s="30"/>
    </row>
    <row r="976761" spans="10:10" ht="14.25" customHeight="1" x14ac:dyDescent="0.25">
      <c r="J976761" s="30"/>
    </row>
    <row r="976762" spans="10:10" ht="14.25" customHeight="1" x14ac:dyDescent="0.25">
      <c r="J976762" s="30"/>
    </row>
    <row r="976763" spans="10:10" ht="14.25" customHeight="1" x14ac:dyDescent="0.25">
      <c r="J976763" s="30"/>
    </row>
    <row r="976764" spans="10:10" ht="14.25" customHeight="1" x14ac:dyDescent="0.25">
      <c r="J976764" s="30"/>
    </row>
    <row r="976765" spans="10:10" ht="14.25" customHeight="1" x14ac:dyDescent="0.25">
      <c r="J976765" s="30"/>
    </row>
    <row r="976766" spans="10:10" ht="14.25" customHeight="1" x14ac:dyDescent="0.25">
      <c r="J976766" s="30"/>
    </row>
    <row r="976767" spans="10:10" ht="14.25" customHeight="1" x14ac:dyDescent="0.25">
      <c r="J976767" s="30"/>
    </row>
    <row r="976768" spans="10:10" ht="14.25" customHeight="1" x14ac:dyDescent="0.25">
      <c r="J976768" s="30"/>
    </row>
    <row r="976769" spans="10:10" ht="14.25" customHeight="1" x14ac:dyDescent="0.25">
      <c r="J976769" s="30"/>
    </row>
    <row r="976770" spans="10:10" ht="14.25" customHeight="1" x14ac:dyDescent="0.25">
      <c r="J976770" s="30"/>
    </row>
    <row r="976771" spans="10:10" ht="14.25" customHeight="1" x14ac:dyDescent="0.25">
      <c r="J976771" s="30"/>
    </row>
    <row r="976772" spans="10:10" ht="14.25" customHeight="1" x14ac:dyDescent="0.25">
      <c r="J976772" s="30"/>
    </row>
    <row r="976773" spans="10:10" ht="14.25" customHeight="1" x14ac:dyDescent="0.25">
      <c r="J976773" s="30"/>
    </row>
    <row r="976774" spans="10:10" ht="14.25" customHeight="1" x14ac:dyDescent="0.25">
      <c r="J976774" s="30"/>
    </row>
    <row r="976775" spans="10:10" ht="14.25" customHeight="1" x14ac:dyDescent="0.25">
      <c r="J976775" s="30"/>
    </row>
    <row r="976776" spans="10:10" ht="14.25" customHeight="1" x14ac:dyDescent="0.25">
      <c r="J976776" s="30"/>
    </row>
    <row r="976777" spans="10:10" ht="14.25" customHeight="1" x14ac:dyDescent="0.25">
      <c r="J976777" s="30"/>
    </row>
    <row r="976778" spans="10:10" ht="14.25" customHeight="1" x14ac:dyDescent="0.25">
      <c r="J976778" s="30"/>
    </row>
    <row r="976779" spans="10:10" ht="14.25" customHeight="1" x14ac:dyDescent="0.25">
      <c r="J976779" s="30"/>
    </row>
    <row r="976780" spans="10:10" ht="14.25" customHeight="1" x14ac:dyDescent="0.25">
      <c r="J976780" s="30"/>
    </row>
    <row r="976781" spans="10:10" ht="14.25" customHeight="1" x14ac:dyDescent="0.25">
      <c r="J976781" s="30"/>
    </row>
    <row r="976782" spans="10:10" ht="14.25" customHeight="1" x14ac:dyDescent="0.25">
      <c r="J976782" s="30"/>
    </row>
    <row r="976783" spans="10:10" ht="14.25" customHeight="1" x14ac:dyDescent="0.25">
      <c r="J976783" s="30"/>
    </row>
    <row r="976784" spans="10:10" ht="14.25" customHeight="1" x14ac:dyDescent="0.25">
      <c r="J976784" s="30"/>
    </row>
    <row r="976785" spans="10:10" ht="14.25" customHeight="1" x14ac:dyDescent="0.25">
      <c r="J976785" s="30"/>
    </row>
    <row r="976786" spans="10:10" ht="14.25" customHeight="1" x14ac:dyDescent="0.25">
      <c r="J976786" s="30"/>
    </row>
    <row r="976787" spans="10:10" ht="14.25" customHeight="1" x14ac:dyDescent="0.25">
      <c r="J976787" s="30"/>
    </row>
    <row r="976788" spans="10:10" ht="14.25" customHeight="1" x14ac:dyDescent="0.25">
      <c r="J976788" s="30"/>
    </row>
    <row r="976789" spans="10:10" ht="14.25" customHeight="1" x14ac:dyDescent="0.25">
      <c r="J976789" s="30"/>
    </row>
    <row r="976790" spans="10:10" ht="14.25" customHeight="1" x14ac:dyDescent="0.25">
      <c r="J976790" s="30"/>
    </row>
    <row r="976791" spans="10:10" ht="14.25" customHeight="1" x14ac:dyDescent="0.25">
      <c r="J976791" s="30"/>
    </row>
    <row r="976792" spans="10:10" ht="14.25" customHeight="1" x14ac:dyDescent="0.25">
      <c r="J976792" s="30"/>
    </row>
    <row r="976793" spans="10:10" ht="14.25" customHeight="1" x14ac:dyDescent="0.25">
      <c r="J976793" s="30"/>
    </row>
    <row r="976794" spans="10:10" ht="14.25" customHeight="1" x14ac:dyDescent="0.25">
      <c r="J976794" s="30"/>
    </row>
    <row r="976795" spans="10:10" ht="14.25" customHeight="1" x14ac:dyDescent="0.25">
      <c r="J976795" s="30"/>
    </row>
    <row r="976796" spans="10:10" ht="14.25" customHeight="1" x14ac:dyDescent="0.25">
      <c r="J976796" s="30"/>
    </row>
    <row r="976797" spans="10:10" ht="14.25" customHeight="1" x14ac:dyDescent="0.25">
      <c r="J976797" s="30"/>
    </row>
    <row r="976798" spans="10:10" ht="14.25" customHeight="1" x14ac:dyDescent="0.25">
      <c r="J976798" s="30"/>
    </row>
    <row r="976799" spans="10:10" ht="14.25" customHeight="1" x14ac:dyDescent="0.25">
      <c r="J976799" s="30"/>
    </row>
    <row r="976800" spans="10:10" ht="14.25" customHeight="1" x14ac:dyDescent="0.25">
      <c r="J976800" s="30"/>
    </row>
    <row r="976801" spans="10:10" ht="14.25" customHeight="1" x14ac:dyDescent="0.25">
      <c r="J976801" s="30"/>
    </row>
    <row r="976802" spans="10:10" ht="14.25" customHeight="1" x14ac:dyDescent="0.25">
      <c r="J976802" s="30"/>
    </row>
    <row r="976803" spans="10:10" ht="14.25" customHeight="1" x14ac:dyDescent="0.25">
      <c r="J976803" s="30"/>
    </row>
    <row r="976804" spans="10:10" ht="14.25" customHeight="1" x14ac:dyDescent="0.25">
      <c r="J976804" s="30"/>
    </row>
    <row r="976805" spans="10:10" ht="14.25" customHeight="1" x14ac:dyDescent="0.25">
      <c r="J976805" s="30"/>
    </row>
    <row r="976806" spans="10:10" ht="14.25" customHeight="1" x14ac:dyDescent="0.25">
      <c r="J976806" s="30"/>
    </row>
    <row r="976807" spans="10:10" ht="14.25" customHeight="1" x14ac:dyDescent="0.25">
      <c r="J976807" s="30"/>
    </row>
    <row r="976808" spans="10:10" ht="14.25" customHeight="1" x14ac:dyDescent="0.25">
      <c r="J976808" s="30"/>
    </row>
    <row r="976809" spans="10:10" ht="14.25" customHeight="1" x14ac:dyDescent="0.25">
      <c r="J976809" s="30"/>
    </row>
    <row r="976810" spans="10:10" ht="14.25" customHeight="1" x14ac:dyDescent="0.25">
      <c r="J976810" s="30"/>
    </row>
    <row r="976811" spans="10:10" ht="14.25" customHeight="1" x14ac:dyDescent="0.25">
      <c r="J976811" s="30"/>
    </row>
    <row r="976812" spans="10:10" ht="14.25" customHeight="1" x14ac:dyDescent="0.25">
      <c r="J976812" s="30"/>
    </row>
    <row r="976813" spans="10:10" ht="14.25" customHeight="1" x14ac:dyDescent="0.25">
      <c r="J976813" s="30"/>
    </row>
    <row r="976814" spans="10:10" ht="14.25" customHeight="1" x14ac:dyDescent="0.25">
      <c r="J976814" s="30"/>
    </row>
    <row r="976815" spans="10:10" ht="14.25" customHeight="1" x14ac:dyDescent="0.25">
      <c r="J976815" s="30"/>
    </row>
    <row r="976816" spans="10:10" ht="14.25" customHeight="1" x14ac:dyDescent="0.25">
      <c r="J976816" s="30"/>
    </row>
    <row r="976817" spans="10:10" ht="14.25" customHeight="1" x14ac:dyDescent="0.25">
      <c r="J976817" s="30"/>
    </row>
    <row r="976818" spans="10:10" ht="14.25" customHeight="1" x14ac:dyDescent="0.25">
      <c r="J976818" s="30"/>
    </row>
    <row r="976819" spans="10:10" ht="14.25" customHeight="1" x14ac:dyDescent="0.25">
      <c r="J976819" s="30"/>
    </row>
    <row r="976820" spans="10:10" ht="14.25" customHeight="1" x14ac:dyDescent="0.25">
      <c r="J976820" s="30"/>
    </row>
    <row r="976821" spans="10:10" ht="14.25" customHeight="1" x14ac:dyDescent="0.25">
      <c r="J976821" s="30"/>
    </row>
    <row r="976822" spans="10:10" ht="14.25" customHeight="1" x14ac:dyDescent="0.25">
      <c r="J976822" s="30"/>
    </row>
    <row r="976823" spans="10:10" ht="14.25" customHeight="1" x14ac:dyDescent="0.25">
      <c r="J976823" s="30"/>
    </row>
    <row r="976824" spans="10:10" ht="14.25" customHeight="1" x14ac:dyDescent="0.25">
      <c r="J976824" s="30"/>
    </row>
    <row r="976825" spans="10:10" ht="14.25" customHeight="1" x14ac:dyDescent="0.25">
      <c r="J976825" s="30"/>
    </row>
    <row r="976826" spans="10:10" ht="14.25" customHeight="1" x14ac:dyDescent="0.25">
      <c r="J976826" s="30"/>
    </row>
    <row r="976827" spans="10:10" ht="14.25" customHeight="1" x14ac:dyDescent="0.25">
      <c r="J976827" s="30"/>
    </row>
    <row r="976828" spans="10:10" ht="14.25" customHeight="1" x14ac:dyDescent="0.25">
      <c r="J976828" s="30"/>
    </row>
    <row r="976829" spans="10:10" ht="14.25" customHeight="1" x14ac:dyDescent="0.25">
      <c r="J976829" s="30"/>
    </row>
    <row r="976830" spans="10:10" ht="14.25" customHeight="1" x14ac:dyDescent="0.25">
      <c r="J976830" s="30"/>
    </row>
    <row r="976831" spans="10:10" ht="14.25" customHeight="1" x14ac:dyDescent="0.25">
      <c r="J976831" s="30"/>
    </row>
    <row r="976832" spans="10:10" ht="14.25" customHeight="1" x14ac:dyDescent="0.25">
      <c r="J976832" s="30"/>
    </row>
    <row r="976833" spans="10:10" ht="14.25" customHeight="1" x14ac:dyDescent="0.25">
      <c r="J976833" s="30"/>
    </row>
    <row r="976834" spans="10:10" ht="14.25" customHeight="1" x14ac:dyDescent="0.25">
      <c r="J976834" s="30"/>
    </row>
    <row r="976835" spans="10:10" ht="14.25" customHeight="1" x14ac:dyDescent="0.25">
      <c r="J976835" s="30"/>
    </row>
    <row r="976836" spans="10:10" ht="14.25" customHeight="1" x14ac:dyDescent="0.25">
      <c r="J976836" s="30"/>
    </row>
    <row r="976837" spans="10:10" ht="14.25" customHeight="1" x14ac:dyDescent="0.25">
      <c r="J976837" s="30"/>
    </row>
    <row r="976838" spans="10:10" ht="14.25" customHeight="1" x14ac:dyDescent="0.25">
      <c r="J976838" s="30"/>
    </row>
    <row r="976839" spans="10:10" ht="14.25" customHeight="1" x14ac:dyDescent="0.25">
      <c r="J976839" s="30"/>
    </row>
    <row r="976840" spans="10:10" ht="14.25" customHeight="1" x14ac:dyDescent="0.25">
      <c r="J976840" s="30"/>
    </row>
    <row r="976841" spans="10:10" ht="14.25" customHeight="1" x14ac:dyDescent="0.25">
      <c r="J976841" s="30"/>
    </row>
    <row r="976842" spans="10:10" ht="14.25" customHeight="1" x14ac:dyDescent="0.25">
      <c r="J976842" s="30"/>
    </row>
    <row r="976843" spans="10:10" ht="14.25" customHeight="1" x14ac:dyDescent="0.25">
      <c r="J976843" s="30"/>
    </row>
    <row r="976844" spans="10:10" ht="14.25" customHeight="1" x14ac:dyDescent="0.25">
      <c r="J976844" s="30"/>
    </row>
    <row r="976845" spans="10:10" ht="14.25" customHeight="1" x14ac:dyDescent="0.25">
      <c r="J976845" s="30"/>
    </row>
    <row r="976846" spans="10:10" ht="14.25" customHeight="1" x14ac:dyDescent="0.25">
      <c r="J976846" s="30"/>
    </row>
    <row r="976847" spans="10:10" ht="14.25" customHeight="1" x14ac:dyDescent="0.25">
      <c r="J976847" s="30"/>
    </row>
    <row r="976848" spans="10:10" ht="14.25" customHeight="1" x14ac:dyDescent="0.25">
      <c r="J976848" s="30"/>
    </row>
    <row r="976849" spans="10:10" ht="14.25" customHeight="1" x14ac:dyDescent="0.25">
      <c r="J976849" s="30"/>
    </row>
    <row r="976850" spans="10:10" ht="14.25" customHeight="1" x14ac:dyDescent="0.25">
      <c r="J976850" s="30"/>
    </row>
    <row r="976851" spans="10:10" ht="14.25" customHeight="1" x14ac:dyDescent="0.25">
      <c r="J976851" s="30"/>
    </row>
    <row r="976852" spans="10:10" ht="14.25" customHeight="1" x14ac:dyDescent="0.25">
      <c r="J976852" s="30"/>
    </row>
    <row r="976853" spans="10:10" ht="14.25" customHeight="1" x14ac:dyDescent="0.25">
      <c r="J976853" s="30"/>
    </row>
    <row r="976854" spans="10:10" ht="14.25" customHeight="1" x14ac:dyDescent="0.25">
      <c r="J976854" s="30"/>
    </row>
    <row r="976855" spans="10:10" ht="14.25" customHeight="1" x14ac:dyDescent="0.25">
      <c r="J976855" s="30"/>
    </row>
    <row r="976856" spans="10:10" ht="14.25" customHeight="1" x14ac:dyDescent="0.25">
      <c r="J976856" s="30"/>
    </row>
    <row r="976857" spans="10:10" ht="14.25" customHeight="1" x14ac:dyDescent="0.25">
      <c r="J976857" s="30"/>
    </row>
    <row r="976858" spans="10:10" ht="14.25" customHeight="1" x14ac:dyDescent="0.25">
      <c r="J976858" s="30"/>
    </row>
    <row r="976859" spans="10:10" ht="14.25" customHeight="1" x14ac:dyDescent="0.25">
      <c r="J976859" s="30"/>
    </row>
    <row r="976860" spans="10:10" ht="14.25" customHeight="1" x14ac:dyDescent="0.25">
      <c r="J976860" s="30"/>
    </row>
    <row r="976861" spans="10:10" ht="14.25" customHeight="1" x14ac:dyDescent="0.25">
      <c r="J976861" s="30"/>
    </row>
    <row r="976862" spans="10:10" ht="14.25" customHeight="1" x14ac:dyDescent="0.25">
      <c r="J976862" s="30"/>
    </row>
    <row r="976863" spans="10:10" ht="14.25" customHeight="1" x14ac:dyDescent="0.25">
      <c r="J976863" s="30"/>
    </row>
    <row r="976864" spans="10:10" ht="14.25" customHeight="1" x14ac:dyDescent="0.25">
      <c r="J976864" s="30"/>
    </row>
    <row r="976865" spans="10:10" ht="14.25" customHeight="1" x14ac:dyDescent="0.25">
      <c r="J976865" s="30"/>
    </row>
    <row r="976866" spans="10:10" ht="14.25" customHeight="1" x14ac:dyDescent="0.25">
      <c r="J976866" s="30"/>
    </row>
    <row r="976867" spans="10:10" ht="14.25" customHeight="1" x14ac:dyDescent="0.25">
      <c r="J976867" s="30"/>
    </row>
    <row r="976868" spans="10:10" ht="14.25" customHeight="1" x14ac:dyDescent="0.25">
      <c r="J976868" s="30"/>
    </row>
    <row r="976869" spans="10:10" ht="14.25" customHeight="1" x14ac:dyDescent="0.25">
      <c r="J976869" s="30"/>
    </row>
    <row r="976870" spans="10:10" ht="14.25" customHeight="1" x14ac:dyDescent="0.25">
      <c r="J976870" s="30"/>
    </row>
    <row r="976871" spans="10:10" ht="14.25" customHeight="1" x14ac:dyDescent="0.25">
      <c r="J976871" s="30"/>
    </row>
    <row r="976872" spans="10:10" ht="14.25" customHeight="1" x14ac:dyDescent="0.25">
      <c r="J976872" s="30"/>
    </row>
    <row r="976873" spans="10:10" ht="14.25" customHeight="1" x14ac:dyDescent="0.25">
      <c r="J976873" s="30"/>
    </row>
    <row r="976874" spans="10:10" ht="14.25" customHeight="1" x14ac:dyDescent="0.25">
      <c r="J976874" s="30"/>
    </row>
    <row r="976875" spans="10:10" ht="14.25" customHeight="1" x14ac:dyDescent="0.25">
      <c r="J976875" s="30"/>
    </row>
    <row r="976876" spans="10:10" ht="14.25" customHeight="1" x14ac:dyDescent="0.25">
      <c r="J976876" s="30"/>
    </row>
    <row r="976877" spans="10:10" ht="14.25" customHeight="1" x14ac:dyDescent="0.25">
      <c r="J976877" s="30"/>
    </row>
    <row r="976878" spans="10:10" ht="14.25" customHeight="1" x14ac:dyDescent="0.25">
      <c r="J976878" s="30"/>
    </row>
    <row r="976879" spans="10:10" ht="14.25" customHeight="1" x14ac:dyDescent="0.25">
      <c r="J976879" s="30"/>
    </row>
    <row r="976880" spans="10:10" ht="14.25" customHeight="1" x14ac:dyDescent="0.25">
      <c r="J976880" s="30"/>
    </row>
    <row r="976881" spans="10:10" ht="14.25" customHeight="1" x14ac:dyDescent="0.25">
      <c r="J976881" s="30"/>
    </row>
    <row r="976882" spans="10:10" ht="14.25" customHeight="1" x14ac:dyDescent="0.25">
      <c r="J976882" s="30"/>
    </row>
    <row r="976883" spans="10:10" ht="14.25" customHeight="1" x14ac:dyDescent="0.25">
      <c r="J976883" s="30"/>
    </row>
    <row r="976884" spans="10:10" ht="14.25" customHeight="1" x14ac:dyDescent="0.25">
      <c r="J976884" s="30"/>
    </row>
    <row r="976885" spans="10:10" ht="14.25" customHeight="1" x14ac:dyDescent="0.25">
      <c r="J976885" s="30"/>
    </row>
    <row r="976886" spans="10:10" ht="14.25" customHeight="1" x14ac:dyDescent="0.25">
      <c r="J976886" s="30"/>
    </row>
    <row r="976887" spans="10:10" ht="14.25" customHeight="1" x14ac:dyDescent="0.25">
      <c r="J976887" s="30"/>
    </row>
    <row r="976888" spans="10:10" ht="14.25" customHeight="1" x14ac:dyDescent="0.25">
      <c r="J976888" s="30"/>
    </row>
    <row r="976889" spans="10:10" ht="14.25" customHeight="1" x14ac:dyDescent="0.25">
      <c r="J976889" s="30"/>
    </row>
    <row r="976890" spans="10:10" ht="14.25" customHeight="1" x14ac:dyDescent="0.25">
      <c r="J976890" s="30"/>
    </row>
    <row r="976891" spans="10:10" ht="14.25" customHeight="1" x14ac:dyDescent="0.25">
      <c r="J976891" s="30"/>
    </row>
    <row r="976892" spans="10:10" ht="14.25" customHeight="1" x14ac:dyDescent="0.25">
      <c r="J976892" s="30"/>
    </row>
    <row r="976893" spans="10:10" ht="14.25" customHeight="1" x14ac:dyDescent="0.25">
      <c r="J976893" s="30"/>
    </row>
    <row r="976894" spans="10:10" ht="14.25" customHeight="1" x14ac:dyDescent="0.25">
      <c r="J976894" s="30"/>
    </row>
    <row r="976895" spans="10:10" ht="14.25" customHeight="1" x14ac:dyDescent="0.25">
      <c r="J976895" s="30"/>
    </row>
    <row r="976896" spans="10:10" ht="14.25" customHeight="1" x14ac:dyDescent="0.25">
      <c r="J976896" s="30"/>
    </row>
    <row r="976897" spans="10:10" ht="14.25" customHeight="1" x14ac:dyDescent="0.25">
      <c r="J976897" s="30"/>
    </row>
    <row r="976898" spans="10:10" ht="14.25" customHeight="1" x14ac:dyDescent="0.25">
      <c r="J976898" s="30"/>
    </row>
    <row r="976899" spans="10:10" ht="14.25" customHeight="1" x14ac:dyDescent="0.25">
      <c r="J976899" s="30"/>
    </row>
    <row r="976900" spans="10:10" ht="14.25" customHeight="1" x14ac:dyDescent="0.25">
      <c r="J976900" s="30"/>
    </row>
    <row r="976901" spans="10:10" ht="14.25" customHeight="1" x14ac:dyDescent="0.25">
      <c r="J976901" s="30"/>
    </row>
    <row r="976902" spans="10:10" ht="14.25" customHeight="1" x14ac:dyDescent="0.25">
      <c r="J976902" s="30"/>
    </row>
    <row r="976903" spans="10:10" ht="14.25" customHeight="1" x14ac:dyDescent="0.25">
      <c r="J976903" s="30"/>
    </row>
    <row r="976904" spans="10:10" ht="14.25" customHeight="1" x14ac:dyDescent="0.25">
      <c r="J976904" s="30"/>
    </row>
    <row r="976905" spans="10:10" ht="14.25" customHeight="1" x14ac:dyDescent="0.25">
      <c r="J976905" s="30"/>
    </row>
    <row r="976906" spans="10:10" ht="14.25" customHeight="1" x14ac:dyDescent="0.25">
      <c r="J976906" s="30"/>
    </row>
    <row r="976907" spans="10:10" ht="14.25" customHeight="1" x14ac:dyDescent="0.25">
      <c r="J976907" s="30"/>
    </row>
    <row r="976908" spans="10:10" ht="14.25" customHeight="1" x14ac:dyDescent="0.25">
      <c r="J976908" s="30"/>
    </row>
    <row r="976909" spans="10:10" ht="14.25" customHeight="1" x14ac:dyDescent="0.25">
      <c r="J976909" s="30"/>
    </row>
    <row r="976910" spans="10:10" ht="14.25" customHeight="1" x14ac:dyDescent="0.25">
      <c r="J976910" s="30"/>
    </row>
    <row r="976911" spans="10:10" ht="14.25" customHeight="1" x14ac:dyDescent="0.25">
      <c r="J976911" s="30"/>
    </row>
    <row r="976912" spans="10:10" ht="14.25" customHeight="1" x14ac:dyDescent="0.25">
      <c r="J976912" s="30"/>
    </row>
    <row r="976913" spans="10:10" ht="14.25" customHeight="1" x14ac:dyDescent="0.25">
      <c r="J976913" s="30"/>
    </row>
    <row r="976914" spans="10:10" ht="14.25" customHeight="1" x14ac:dyDescent="0.25">
      <c r="J976914" s="30"/>
    </row>
    <row r="976915" spans="10:10" ht="14.25" customHeight="1" x14ac:dyDescent="0.25">
      <c r="J976915" s="30"/>
    </row>
    <row r="976916" spans="10:10" ht="14.25" customHeight="1" x14ac:dyDescent="0.25">
      <c r="J976916" s="30"/>
    </row>
    <row r="976917" spans="10:10" ht="14.25" customHeight="1" x14ac:dyDescent="0.25">
      <c r="J976917" s="30"/>
    </row>
    <row r="976918" spans="10:10" ht="14.25" customHeight="1" x14ac:dyDescent="0.25">
      <c r="J976918" s="30"/>
    </row>
    <row r="976919" spans="10:10" ht="14.25" customHeight="1" x14ac:dyDescent="0.25">
      <c r="J976919" s="30"/>
    </row>
    <row r="976920" spans="10:10" ht="14.25" customHeight="1" x14ac:dyDescent="0.25">
      <c r="J976920" s="30"/>
    </row>
    <row r="976921" spans="10:10" ht="14.25" customHeight="1" x14ac:dyDescent="0.25">
      <c r="J976921" s="30"/>
    </row>
    <row r="976922" spans="10:10" ht="14.25" customHeight="1" x14ac:dyDescent="0.25">
      <c r="J976922" s="30"/>
    </row>
    <row r="976923" spans="10:10" ht="14.25" customHeight="1" x14ac:dyDescent="0.25">
      <c r="J976923" s="30"/>
    </row>
    <row r="976924" spans="10:10" ht="14.25" customHeight="1" x14ac:dyDescent="0.25">
      <c r="J976924" s="30"/>
    </row>
    <row r="976925" spans="10:10" ht="14.25" customHeight="1" x14ac:dyDescent="0.25">
      <c r="J976925" s="30"/>
    </row>
    <row r="976926" spans="10:10" ht="14.25" customHeight="1" x14ac:dyDescent="0.25">
      <c r="J976926" s="30"/>
    </row>
    <row r="976927" spans="10:10" ht="14.25" customHeight="1" x14ac:dyDescent="0.25">
      <c r="J976927" s="30"/>
    </row>
    <row r="976928" spans="10:10" ht="14.25" customHeight="1" x14ac:dyDescent="0.25">
      <c r="J976928" s="30"/>
    </row>
    <row r="976929" spans="10:10" ht="14.25" customHeight="1" x14ac:dyDescent="0.25">
      <c r="J976929" s="30"/>
    </row>
    <row r="976930" spans="10:10" ht="14.25" customHeight="1" x14ac:dyDescent="0.25">
      <c r="J976930" s="30"/>
    </row>
    <row r="976931" spans="10:10" ht="14.25" customHeight="1" x14ac:dyDescent="0.25">
      <c r="J976931" s="30"/>
    </row>
    <row r="976932" spans="10:10" ht="14.25" customHeight="1" x14ac:dyDescent="0.25">
      <c r="J976932" s="30"/>
    </row>
    <row r="976933" spans="10:10" ht="14.25" customHeight="1" x14ac:dyDescent="0.25">
      <c r="J976933" s="30"/>
    </row>
    <row r="976934" spans="10:10" ht="14.25" customHeight="1" x14ac:dyDescent="0.25">
      <c r="J976934" s="30"/>
    </row>
    <row r="976935" spans="10:10" ht="14.25" customHeight="1" x14ac:dyDescent="0.25">
      <c r="J976935" s="30"/>
    </row>
    <row r="976936" spans="10:10" ht="14.25" customHeight="1" x14ac:dyDescent="0.25">
      <c r="J976936" s="30"/>
    </row>
    <row r="976937" spans="10:10" ht="14.25" customHeight="1" x14ac:dyDescent="0.25">
      <c r="J976937" s="30"/>
    </row>
    <row r="976938" spans="10:10" ht="14.25" customHeight="1" x14ac:dyDescent="0.25">
      <c r="J976938" s="30"/>
    </row>
    <row r="976939" spans="10:10" ht="14.25" customHeight="1" x14ac:dyDescent="0.25">
      <c r="J976939" s="30"/>
    </row>
    <row r="976940" spans="10:10" ht="14.25" customHeight="1" x14ac:dyDescent="0.25">
      <c r="J976940" s="30"/>
    </row>
    <row r="976941" spans="10:10" ht="14.25" customHeight="1" x14ac:dyDescent="0.25">
      <c r="J976941" s="30"/>
    </row>
    <row r="976942" spans="10:10" ht="14.25" customHeight="1" x14ac:dyDescent="0.25">
      <c r="J976942" s="30"/>
    </row>
    <row r="976943" spans="10:10" ht="14.25" customHeight="1" x14ac:dyDescent="0.25">
      <c r="J976943" s="30"/>
    </row>
    <row r="976944" spans="10:10" ht="14.25" customHeight="1" x14ac:dyDescent="0.25">
      <c r="J976944" s="30"/>
    </row>
    <row r="976945" spans="10:10" ht="14.25" customHeight="1" x14ac:dyDescent="0.25">
      <c r="J976945" s="30"/>
    </row>
    <row r="976946" spans="10:10" ht="14.25" customHeight="1" x14ac:dyDescent="0.25">
      <c r="J976946" s="30"/>
    </row>
    <row r="976947" spans="10:10" ht="14.25" customHeight="1" x14ac:dyDescent="0.25">
      <c r="J976947" s="30"/>
    </row>
    <row r="976948" spans="10:10" ht="14.25" customHeight="1" x14ac:dyDescent="0.25">
      <c r="J976948" s="30"/>
    </row>
    <row r="976949" spans="10:10" ht="14.25" customHeight="1" x14ac:dyDescent="0.25">
      <c r="J976949" s="30"/>
    </row>
    <row r="976950" spans="10:10" ht="14.25" customHeight="1" x14ac:dyDescent="0.25">
      <c r="J976950" s="30"/>
    </row>
    <row r="976951" spans="10:10" ht="14.25" customHeight="1" x14ac:dyDescent="0.25">
      <c r="J976951" s="30"/>
    </row>
    <row r="976952" spans="10:10" ht="14.25" customHeight="1" x14ac:dyDescent="0.25">
      <c r="J976952" s="30"/>
    </row>
    <row r="976953" spans="10:10" ht="14.25" customHeight="1" x14ac:dyDescent="0.25">
      <c r="J976953" s="30"/>
    </row>
    <row r="976954" spans="10:10" ht="14.25" customHeight="1" x14ac:dyDescent="0.25">
      <c r="J976954" s="30"/>
    </row>
    <row r="976955" spans="10:10" ht="14.25" customHeight="1" x14ac:dyDescent="0.25">
      <c r="J976955" s="30"/>
    </row>
    <row r="976956" spans="10:10" ht="14.25" customHeight="1" x14ac:dyDescent="0.25">
      <c r="J976956" s="30"/>
    </row>
    <row r="976957" spans="10:10" ht="14.25" customHeight="1" x14ac:dyDescent="0.25">
      <c r="J976957" s="30"/>
    </row>
    <row r="976958" spans="10:10" ht="14.25" customHeight="1" x14ac:dyDescent="0.25">
      <c r="J976958" s="30"/>
    </row>
    <row r="976959" spans="10:10" ht="14.25" customHeight="1" x14ac:dyDescent="0.25">
      <c r="J976959" s="30"/>
    </row>
    <row r="976960" spans="10:10" ht="14.25" customHeight="1" x14ac:dyDescent="0.25">
      <c r="J976960" s="30"/>
    </row>
    <row r="976961" spans="10:10" ht="14.25" customHeight="1" x14ac:dyDescent="0.25">
      <c r="J976961" s="30"/>
    </row>
    <row r="976962" spans="10:10" ht="14.25" customHeight="1" x14ac:dyDescent="0.25">
      <c r="J976962" s="30"/>
    </row>
    <row r="976963" spans="10:10" ht="14.25" customHeight="1" x14ac:dyDescent="0.25">
      <c r="J976963" s="30"/>
    </row>
    <row r="976964" spans="10:10" ht="14.25" customHeight="1" x14ac:dyDescent="0.25">
      <c r="J976964" s="30"/>
    </row>
    <row r="976965" spans="10:10" ht="14.25" customHeight="1" x14ac:dyDescent="0.25">
      <c r="J976965" s="30"/>
    </row>
    <row r="976966" spans="10:10" ht="14.25" customHeight="1" x14ac:dyDescent="0.25">
      <c r="J976966" s="30"/>
    </row>
    <row r="976967" spans="10:10" ht="14.25" customHeight="1" x14ac:dyDescent="0.25">
      <c r="J976967" s="30"/>
    </row>
    <row r="976968" spans="10:10" ht="14.25" customHeight="1" x14ac:dyDescent="0.25">
      <c r="J976968" s="30"/>
    </row>
    <row r="976969" spans="10:10" ht="14.25" customHeight="1" x14ac:dyDescent="0.25">
      <c r="J976969" s="30"/>
    </row>
    <row r="976970" spans="10:10" ht="14.25" customHeight="1" x14ac:dyDescent="0.25">
      <c r="J976970" s="30"/>
    </row>
    <row r="976971" spans="10:10" ht="14.25" customHeight="1" x14ac:dyDescent="0.25">
      <c r="J976971" s="30"/>
    </row>
    <row r="976972" spans="10:10" ht="14.25" customHeight="1" x14ac:dyDescent="0.25">
      <c r="J976972" s="30"/>
    </row>
    <row r="976973" spans="10:10" ht="14.25" customHeight="1" x14ac:dyDescent="0.25">
      <c r="J976973" s="30"/>
    </row>
    <row r="976974" spans="10:10" ht="14.25" customHeight="1" x14ac:dyDescent="0.25">
      <c r="J976974" s="30"/>
    </row>
    <row r="976975" spans="10:10" ht="14.25" customHeight="1" x14ac:dyDescent="0.25">
      <c r="J976975" s="30"/>
    </row>
    <row r="976976" spans="10:10" ht="14.25" customHeight="1" x14ac:dyDescent="0.25">
      <c r="J976976" s="30"/>
    </row>
    <row r="976977" spans="10:10" ht="14.25" customHeight="1" x14ac:dyDescent="0.25">
      <c r="J976977" s="30"/>
    </row>
    <row r="976978" spans="10:10" ht="14.25" customHeight="1" x14ac:dyDescent="0.25">
      <c r="J976978" s="30"/>
    </row>
    <row r="976979" spans="10:10" ht="14.25" customHeight="1" x14ac:dyDescent="0.25">
      <c r="J976979" s="30"/>
    </row>
    <row r="976980" spans="10:10" ht="14.25" customHeight="1" x14ac:dyDescent="0.25">
      <c r="J976980" s="30"/>
    </row>
    <row r="976981" spans="10:10" ht="14.25" customHeight="1" x14ac:dyDescent="0.25">
      <c r="J976981" s="30"/>
    </row>
    <row r="976982" spans="10:10" ht="14.25" customHeight="1" x14ac:dyDescent="0.25">
      <c r="J976982" s="30"/>
    </row>
    <row r="976983" spans="10:10" ht="14.25" customHeight="1" x14ac:dyDescent="0.25">
      <c r="J976983" s="30"/>
    </row>
    <row r="976984" spans="10:10" ht="14.25" customHeight="1" x14ac:dyDescent="0.25">
      <c r="J976984" s="30"/>
    </row>
    <row r="976985" spans="10:10" ht="14.25" customHeight="1" x14ac:dyDescent="0.25">
      <c r="J976985" s="30"/>
    </row>
    <row r="976986" spans="10:10" ht="14.25" customHeight="1" x14ac:dyDescent="0.25">
      <c r="J976986" s="30"/>
    </row>
    <row r="976987" spans="10:10" ht="14.25" customHeight="1" x14ac:dyDescent="0.25">
      <c r="J976987" s="30"/>
    </row>
    <row r="976988" spans="10:10" ht="14.25" customHeight="1" x14ac:dyDescent="0.25">
      <c r="J976988" s="30"/>
    </row>
    <row r="976989" spans="10:10" ht="14.25" customHeight="1" x14ac:dyDescent="0.25">
      <c r="J976989" s="30"/>
    </row>
    <row r="976990" spans="10:10" ht="14.25" customHeight="1" x14ac:dyDescent="0.25">
      <c r="J976990" s="30"/>
    </row>
    <row r="976991" spans="10:10" ht="14.25" customHeight="1" x14ac:dyDescent="0.25">
      <c r="J976991" s="30"/>
    </row>
    <row r="976992" spans="10:10" ht="14.25" customHeight="1" x14ac:dyDescent="0.25">
      <c r="J976992" s="30"/>
    </row>
    <row r="976993" spans="10:10" ht="14.25" customHeight="1" x14ac:dyDescent="0.25">
      <c r="J976993" s="30"/>
    </row>
    <row r="976994" spans="10:10" ht="14.25" customHeight="1" x14ac:dyDescent="0.25">
      <c r="J976994" s="30"/>
    </row>
    <row r="976995" spans="10:10" ht="14.25" customHeight="1" x14ac:dyDescent="0.25">
      <c r="J976995" s="30"/>
    </row>
    <row r="976996" spans="10:10" ht="14.25" customHeight="1" x14ac:dyDescent="0.25">
      <c r="J976996" s="30"/>
    </row>
    <row r="976997" spans="10:10" ht="14.25" customHeight="1" x14ac:dyDescent="0.25">
      <c r="J976997" s="30"/>
    </row>
    <row r="976998" spans="10:10" ht="14.25" customHeight="1" x14ac:dyDescent="0.25">
      <c r="J976998" s="30"/>
    </row>
    <row r="976999" spans="10:10" ht="14.25" customHeight="1" x14ac:dyDescent="0.25">
      <c r="J976999" s="30"/>
    </row>
    <row r="977000" spans="10:10" ht="14.25" customHeight="1" x14ac:dyDescent="0.25">
      <c r="J977000" s="30"/>
    </row>
    <row r="977001" spans="10:10" ht="14.25" customHeight="1" x14ac:dyDescent="0.25">
      <c r="J977001" s="30"/>
    </row>
    <row r="977002" spans="10:10" ht="14.25" customHeight="1" x14ac:dyDescent="0.25">
      <c r="J977002" s="30"/>
    </row>
    <row r="977003" spans="10:10" ht="14.25" customHeight="1" x14ac:dyDescent="0.25">
      <c r="J977003" s="30"/>
    </row>
    <row r="977004" spans="10:10" ht="14.25" customHeight="1" x14ac:dyDescent="0.25">
      <c r="J977004" s="30"/>
    </row>
    <row r="977005" spans="10:10" ht="14.25" customHeight="1" x14ac:dyDescent="0.25">
      <c r="J977005" s="30"/>
    </row>
    <row r="977006" spans="10:10" ht="14.25" customHeight="1" x14ac:dyDescent="0.25">
      <c r="J977006" s="30"/>
    </row>
    <row r="977007" spans="10:10" ht="14.25" customHeight="1" x14ac:dyDescent="0.25">
      <c r="J977007" s="30"/>
    </row>
    <row r="977008" spans="10:10" ht="14.25" customHeight="1" x14ac:dyDescent="0.25">
      <c r="J977008" s="30"/>
    </row>
    <row r="977009" spans="10:10" ht="14.25" customHeight="1" x14ac:dyDescent="0.25">
      <c r="J977009" s="30"/>
    </row>
    <row r="977010" spans="10:10" ht="14.25" customHeight="1" x14ac:dyDescent="0.25">
      <c r="J977010" s="30"/>
    </row>
    <row r="977011" spans="10:10" ht="14.25" customHeight="1" x14ac:dyDescent="0.25">
      <c r="J977011" s="30"/>
    </row>
    <row r="977012" spans="10:10" ht="14.25" customHeight="1" x14ac:dyDescent="0.25">
      <c r="J977012" s="30"/>
    </row>
    <row r="977013" spans="10:10" ht="14.25" customHeight="1" x14ac:dyDescent="0.25">
      <c r="J977013" s="30"/>
    </row>
    <row r="977014" spans="10:10" ht="14.25" customHeight="1" x14ac:dyDescent="0.25">
      <c r="J977014" s="30"/>
    </row>
    <row r="977015" spans="10:10" ht="14.25" customHeight="1" x14ac:dyDescent="0.25">
      <c r="J977015" s="30"/>
    </row>
    <row r="977016" spans="10:10" ht="14.25" customHeight="1" x14ac:dyDescent="0.25">
      <c r="J977016" s="30"/>
    </row>
    <row r="977017" spans="10:10" ht="14.25" customHeight="1" x14ac:dyDescent="0.25">
      <c r="J977017" s="30"/>
    </row>
    <row r="977018" spans="10:10" ht="14.25" customHeight="1" x14ac:dyDescent="0.25">
      <c r="J977018" s="30"/>
    </row>
    <row r="977019" spans="10:10" ht="14.25" customHeight="1" x14ac:dyDescent="0.25">
      <c r="J977019" s="30"/>
    </row>
    <row r="977020" spans="10:10" ht="14.25" customHeight="1" x14ac:dyDescent="0.25">
      <c r="J977020" s="30"/>
    </row>
    <row r="977021" spans="10:10" ht="14.25" customHeight="1" x14ac:dyDescent="0.25">
      <c r="J977021" s="30"/>
    </row>
    <row r="977022" spans="10:10" ht="14.25" customHeight="1" x14ac:dyDescent="0.25">
      <c r="J977022" s="30"/>
    </row>
    <row r="977023" spans="10:10" ht="14.25" customHeight="1" x14ac:dyDescent="0.25">
      <c r="J977023" s="30"/>
    </row>
    <row r="977024" spans="10:10" ht="14.25" customHeight="1" x14ac:dyDescent="0.25">
      <c r="J977024" s="30"/>
    </row>
    <row r="977025" spans="10:10" ht="14.25" customHeight="1" x14ac:dyDescent="0.25">
      <c r="J977025" s="30"/>
    </row>
    <row r="977026" spans="10:10" ht="14.25" customHeight="1" x14ac:dyDescent="0.25">
      <c r="J977026" s="30"/>
    </row>
    <row r="977027" spans="10:10" ht="14.25" customHeight="1" x14ac:dyDescent="0.25">
      <c r="J977027" s="30"/>
    </row>
    <row r="977028" spans="10:10" ht="14.25" customHeight="1" x14ac:dyDescent="0.25">
      <c r="J977028" s="30"/>
    </row>
    <row r="977029" spans="10:10" ht="14.25" customHeight="1" x14ac:dyDescent="0.25">
      <c r="J977029" s="30"/>
    </row>
    <row r="977030" spans="10:10" ht="14.25" customHeight="1" x14ac:dyDescent="0.25">
      <c r="J977030" s="30"/>
    </row>
    <row r="977031" spans="10:10" ht="14.25" customHeight="1" x14ac:dyDescent="0.25">
      <c r="J977031" s="30"/>
    </row>
    <row r="977032" spans="10:10" ht="14.25" customHeight="1" x14ac:dyDescent="0.25">
      <c r="J977032" s="30"/>
    </row>
    <row r="977033" spans="10:10" ht="14.25" customHeight="1" x14ac:dyDescent="0.25">
      <c r="J977033" s="30"/>
    </row>
    <row r="977034" spans="10:10" ht="14.25" customHeight="1" x14ac:dyDescent="0.25">
      <c r="J977034" s="30"/>
    </row>
    <row r="977035" spans="10:10" ht="14.25" customHeight="1" x14ac:dyDescent="0.25">
      <c r="J977035" s="30"/>
    </row>
    <row r="977036" spans="10:10" ht="14.25" customHeight="1" x14ac:dyDescent="0.25">
      <c r="J977036" s="30"/>
    </row>
    <row r="977037" spans="10:10" ht="14.25" customHeight="1" x14ac:dyDescent="0.25">
      <c r="J977037" s="30"/>
    </row>
    <row r="977038" spans="10:10" ht="14.25" customHeight="1" x14ac:dyDescent="0.25">
      <c r="J977038" s="30"/>
    </row>
    <row r="977039" spans="10:10" ht="14.25" customHeight="1" x14ac:dyDescent="0.25">
      <c r="J977039" s="30"/>
    </row>
    <row r="977040" spans="10:10" ht="14.25" customHeight="1" x14ac:dyDescent="0.25">
      <c r="J977040" s="30"/>
    </row>
    <row r="977041" spans="10:10" ht="14.25" customHeight="1" x14ac:dyDescent="0.25">
      <c r="J977041" s="30"/>
    </row>
    <row r="977042" spans="10:10" ht="14.25" customHeight="1" x14ac:dyDescent="0.25">
      <c r="J977042" s="30"/>
    </row>
    <row r="977043" spans="10:10" ht="14.25" customHeight="1" x14ac:dyDescent="0.25">
      <c r="J977043" s="30"/>
    </row>
    <row r="977044" spans="10:10" ht="14.25" customHeight="1" x14ac:dyDescent="0.25">
      <c r="J977044" s="30"/>
    </row>
    <row r="977045" spans="10:10" ht="14.25" customHeight="1" x14ac:dyDescent="0.25">
      <c r="J977045" s="30"/>
    </row>
    <row r="977046" spans="10:10" ht="14.25" customHeight="1" x14ac:dyDescent="0.25">
      <c r="J977046" s="30"/>
    </row>
    <row r="977047" spans="10:10" ht="14.25" customHeight="1" x14ac:dyDescent="0.25">
      <c r="J977047" s="30"/>
    </row>
    <row r="977048" spans="10:10" ht="14.25" customHeight="1" x14ac:dyDescent="0.25">
      <c r="J977048" s="30"/>
    </row>
    <row r="977049" spans="10:10" ht="14.25" customHeight="1" x14ac:dyDescent="0.25">
      <c r="J977049" s="30"/>
    </row>
    <row r="977050" spans="10:10" ht="14.25" customHeight="1" x14ac:dyDescent="0.25">
      <c r="J977050" s="30"/>
    </row>
    <row r="977051" spans="10:10" ht="14.25" customHeight="1" x14ac:dyDescent="0.25">
      <c r="J977051" s="30"/>
    </row>
    <row r="977052" spans="10:10" ht="14.25" customHeight="1" x14ac:dyDescent="0.25">
      <c r="J977052" s="30"/>
    </row>
    <row r="977053" spans="10:10" ht="14.25" customHeight="1" x14ac:dyDescent="0.25">
      <c r="J977053" s="30"/>
    </row>
    <row r="977054" spans="10:10" ht="14.25" customHeight="1" x14ac:dyDescent="0.25">
      <c r="J977054" s="30"/>
    </row>
    <row r="977055" spans="10:10" ht="14.25" customHeight="1" x14ac:dyDescent="0.25">
      <c r="J977055" s="30"/>
    </row>
    <row r="977056" spans="10:10" ht="14.25" customHeight="1" x14ac:dyDescent="0.25">
      <c r="J977056" s="30"/>
    </row>
    <row r="977057" spans="10:10" ht="14.25" customHeight="1" x14ac:dyDescent="0.25">
      <c r="J977057" s="30"/>
    </row>
    <row r="977058" spans="10:10" ht="14.25" customHeight="1" x14ac:dyDescent="0.25">
      <c r="J977058" s="30"/>
    </row>
    <row r="977059" spans="10:10" ht="14.25" customHeight="1" x14ac:dyDescent="0.25">
      <c r="J977059" s="30"/>
    </row>
    <row r="977060" spans="10:10" ht="14.25" customHeight="1" x14ac:dyDescent="0.25">
      <c r="J977060" s="30"/>
    </row>
    <row r="977061" spans="10:10" ht="14.25" customHeight="1" x14ac:dyDescent="0.25">
      <c r="J977061" s="30"/>
    </row>
    <row r="977062" spans="10:10" ht="14.25" customHeight="1" x14ac:dyDescent="0.25">
      <c r="J977062" s="30"/>
    </row>
    <row r="977063" spans="10:10" ht="14.25" customHeight="1" x14ac:dyDescent="0.25">
      <c r="J977063" s="30"/>
    </row>
    <row r="977064" spans="10:10" ht="14.25" customHeight="1" x14ac:dyDescent="0.25">
      <c r="J977064" s="30"/>
    </row>
    <row r="977065" spans="10:10" ht="14.25" customHeight="1" x14ac:dyDescent="0.25">
      <c r="J977065" s="30"/>
    </row>
    <row r="977066" spans="10:10" ht="14.25" customHeight="1" x14ac:dyDescent="0.25">
      <c r="J977066" s="30"/>
    </row>
    <row r="977067" spans="10:10" ht="14.25" customHeight="1" x14ac:dyDescent="0.25">
      <c r="J977067" s="30"/>
    </row>
    <row r="977068" spans="10:10" ht="14.25" customHeight="1" x14ac:dyDescent="0.25">
      <c r="J977068" s="30"/>
    </row>
    <row r="977069" spans="10:10" ht="14.25" customHeight="1" x14ac:dyDescent="0.25">
      <c r="J977069" s="30"/>
    </row>
    <row r="977070" spans="10:10" ht="14.25" customHeight="1" x14ac:dyDescent="0.25">
      <c r="J977070" s="30"/>
    </row>
    <row r="977071" spans="10:10" ht="14.25" customHeight="1" x14ac:dyDescent="0.25">
      <c r="J977071" s="30"/>
    </row>
    <row r="977072" spans="10:10" ht="14.25" customHeight="1" x14ac:dyDescent="0.25">
      <c r="J977072" s="30"/>
    </row>
    <row r="977073" spans="10:10" ht="14.25" customHeight="1" x14ac:dyDescent="0.25">
      <c r="J977073" s="30"/>
    </row>
    <row r="977074" spans="10:10" ht="14.25" customHeight="1" x14ac:dyDescent="0.25">
      <c r="J977074" s="30"/>
    </row>
    <row r="977075" spans="10:10" ht="14.25" customHeight="1" x14ac:dyDescent="0.25">
      <c r="J977075" s="30"/>
    </row>
    <row r="977076" spans="10:10" ht="14.25" customHeight="1" x14ac:dyDescent="0.25">
      <c r="J977076" s="30"/>
    </row>
    <row r="977077" spans="10:10" ht="14.25" customHeight="1" x14ac:dyDescent="0.25">
      <c r="J977077" s="30"/>
    </row>
    <row r="977078" spans="10:10" ht="14.25" customHeight="1" x14ac:dyDescent="0.25">
      <c r="J977078" s="30"/>
    </row>
    <row r="977079" spans="10:10" ht="14.25" customHeight="1" x14ac:dyDescent="0.25">
      <c r="J977079" s="30"/>
    </row>
    <row r="977080" spans="10:10" ht="14.25" customHeight="1" x14ac:dyDescent="0.25">
      <c r="J977080" s="30"/>
    </row>
    <row r="977081" spans="10:10" ht="14.25" customHeight="1" x14ac:dyDescent="0.25">
      <c r="J977081" s="30"/>
    </row>
    <row r="977082" spans="10:10" ht="14.25" customHeight="1" x14ac:dyDescent="0.25">
      <c r="J977082" s="30"/>
    </row>
    <row r="977083" spans="10:10" ht="14.25" customHeight="1" x14ac:dyDescent="0.25">
      <c r="J977083" s="30"/>
    </row>
    <row r="977084" spans="10:10" ht="14.25" customHeight="1" x14ac:dyDescent="0.25">
      <c r="J977084" s="30"/>
    </row>
    <row r="977085" spans="10:10" ht="14.25" customHeight="1" x14ac:dyDescent="0.25">
      <c r="J977085" s="30"/>
    </row>
    <row r="977086" spans="10:10" ht="14.25" customHeight="1" x14ac:dyDescent="0.25">
      <c r="J977086" s="30"/>
    </row>
    <row r="977087" spans="10:10" ht="14.25" customHeight="1" x14ac:dyDescent="0.25">
      <c r="J977087" s="30"/>
    </row>
    <row r="977088" spans="10:10" ht="14.25" customHeight="1" x14ac:dyDescent="0.25">
      <c r="J977088" s="30"/>
    </row>
    <row r="977089" spans="10:10" ht="14.25" customHeight="1" x14ac:dyDescent="0.25">
      <c r="J977089" s="30"/>
    </row>
    <row r="977090" spans="10:10" ht="14.25" customHeight="1" x14ac:dyDescent="0.25">
      <c r="J977090" s="30"/>
    </row>
    <row r="977091" spans="10:10" ht="14.25" customHeight="1" x14ac:dyDescent="0.25">
      <c r="J977091" s="30"/>
    </row>
    <row r="977092" spans="10:10" ht="14.25" customHeight="1" x14ac:dyDescent="0.25">
      <c r="J977092" s="30"/>
    </row>
    <row r="977093" spans="10:10" ht="14.25" customHeight="1" x14ac:dyDescent="0.25">
      <c r="J977093" s="30"/>
    </row>
    <row r="977094" spans="10:10" ht="14.25" customHeight="1" x14ac:dyDescent="0.25">
      <c r="J977094" s="30"/>
    </row>
    <row r="977095" spans="10:10" ht="14.25" customHeight="1" x14ac:dyDescent="0.25">
      <c r="J977095" s="30"/>
    </row>
    <row r="977096" spans="10:10" ht="14.25" customHeight="1" x14ac:dyDescent="0.25">
      <c r="J977096" s="30"/>
    </row>
    <row r="977097" spans="10:10" ht="14.25" customHeight="1" x14ac:dyDescent="0.25">
      <c r="J977097" s="30"/>
    </row>
    <row r="977098" spans="10:10" ht="14.25" customHeight="1" x14ac:dyDescent="0.25">
      <c r="J977098" s="30"/>
    </row>
    <row r="977099" spans="10:10" ht="14.25" customHeight="1" x14ac:dyDescent="0.25">
      <c r="J977099" s="30"/>
    </row>
    <row r="977100" spans="10:10" ht="14.25" customHeight="1" x14ac:dyDescent="0.25">
      <c r="J977100" s="30"/>
    </row>
    <row r="977101" spans="10:10" ht="14.25" customHeight="1" x14ac:dyDescent="0.25">
      <c r="J977101" s="30"/>
    </row>
    <row r="977102" spans="10:10" ht="14.25" customHeight="1" x14ac:dyDescent="0.25">
      <c r="J977102" s="30"/>
    </row>
    <row r="977103" spans="10:10" ht="14.25" customHeight="1" x14ac:dyDescent="0.25">
      <c r="J977103" s="30"/>
    </row>
    <row r="977104" spans="10:10" ht="14.25" customHeight="1" x14ac:dyDescent="0.25">
      <c r="J977104" s="30"/>
    </row>
    <row r="977105" spans="10:10" ht="14.25" customHeight="1" x14ac:dyDescent="0.25">
      <c r="J977105" s="30"/>
    </row>
    <row r="977106" spans="10:10" ht="14.25" customHeight="1" x14ac:dyDescent="0.25">
      <c r="J977106" s="30"/>
    </row>
    <row r="977107" spans="10:10" ht="14.25" customHeight="1" x14ac:dyDescent="0.25">
      <c r="J977107" s="30"/>
    </row>
    <row r="977108" spans="10:10" ht="14.25" customHeight="1" x14ac:dyDescent="0.25">
      <c r="J977108" s="30"/>
    </row>
    <row r="977109" spans="10:10" ht="14.25" customHeight="1" x14ac:dyDescent="0.25">
      <c r="J977109" s="30"/>
    </row>
    <row r="977110" spans="10:10" ht="14.25" customHeight="1" x14ac:dyDescent="0.25">
      <c r="J977110" s="30"/>
    </row>
    <row r="977111" spans="10:10" ht="14.25" customHeight="1" x14ac:dyDescent="0.25">
      <c r="J977111" s="30"/>
    </row>
    <row r="977112" spans="10:10" ht="14.25" customHeight="1" x14ac:dyDescent="0.25">
      <c r="J977112" s="30"/>
    </row>
    <row r="977113" spans="10:10" ht="14.25" customHeight="1" x14ac:dyDescent="0.25">
      <c r="J977113" s="30"/>
    </row>
    <row r="977114" spans="10:10" ht="14.25" customHeight="1" x14ac:dyDescent="0.25">
      <c r="J977114" s="30"/>
    </row>
    <row r="977115" spans="10:10" ht="14.25" customHeight="1" x14ac:dyDescent="0.25">
      <c r="J977115" s="30"/>
    </row>
    <row r="977116" spans="10:10" ht="14.25" customHeight="1" x14ac:dyDescent="0.25">
      <c r="J977116" s="30"/>
    </row>
    <row r="977117" spans="10:10" ht="14.25" customHeight="1" x14ac:dyDescent="0.25">
      <c r="J977117" s="30"/>
    </row>
    <row r="977118" spans="10:10" ht="14.25" customHeight="1" x14ac:dyDescent="0.25">
      <c r="J977118" s="30"/>
    </row>
    <row r="977119" spans="10:10" ht="14.25" customHeight="1" x14ac:dyDescent="0.25">
      <c r="J977119" s="30"/>
    </row>
    <row r="977120" spans="10:10" ht="14.25" customHeight="1" x14ac:dyDescent="0.25">
      <c r="J977120" s="30"/>
    </row>
    <row r="977121" spans="10:10" ht="14.25" customHeight="1" x14ac:dyDescent="0.25">
      <c r="J977121" s="30"/>
    </row>
    <row r="977122" spans="10:10" ht="14.25" customHeight="1" x14ac:dyDescent="0.25">
      <c r="J977122" s="30"/>
    </row>
    <row r="977123" spans="10:10" ht="14.25" customHeight="1" x14ac:dyDescent="0.25">
      <c r="J977123" s="30"/>
    </row>
    <row r="977124" spans="10:10" ht="14.25" customHeight="1" x14ac:dyDescent="0.25">
      <c r="J977124" s="30"/>
    </row>
    <row r="977125" spans="10:10" ht="14.25" customHeight="1" x14ac:dyDescent="0.25">
      <c r="J977125" s="30"/>
    </row>
    <row r="977126" spans="10:10" ht="14.25" customHeight="1" x14ac:dyDescent="0.25">
      <c r="J977126" s="30"/>
    </row>
    <row r="977127" spans="10:10" ht="14.25" customHeight="1" x14ac:dyDescent="0.25">
      <c r="J977127" s="30"/>
    </row>
    <row r="977128" spans="10:10" ht="14.25" customHeight="1" x14ac:dyDescent="0.25">
      <c r="J977128" s="30"/>
    </row>
    <row r="977129" spans="10:10" ht="14.25" customHeight="1" x14ac:dyDescent="0.25">
      <c r="J977129" s="30"/>
    </row>
    <row r="977130" spans="10:10" ht="14.25" customHeight="1" x14ac:dyDescent="0.25">
      <c r="J977130" s="30"/>
    </row>
    <row r="977131" spans="10:10" ht="14.25" customHeight="1" x14ac:dyDescent="0.25">
      <c r="J977131" s="30"/>
    </row>
    <row r="977132" spans="10:10" ht="14.25" customHeight="1" x14ac:dyDescent="0.25">
      <c r="J977132" s="30"/>
    </row>
    <row r="977133" spans="10:10" ht="14.25" customHeight="1" x14ac:dyDescent="0.25">
      <c r="J977133" s="30"/>
    </row>
    <row r="977134" spans="10:10" ht="14.25" customHeight="1" x14ac:dyDescent="0.25">
      <c r="J977134" s="30"/>
    </row>
    <row r="977135" spans="10:10" ht="14.25" customHeight="1" x14ac:dyDescent="0.25">
      <c r="J977135" s="30"/>
    </row>
    <row r="977136" spans="10:10" ht="14.25" customHeight="1" x14ac:dyDescent="0.25">
      <c r="J977136" s="30"/>
    </row>
    <row r="977137" spans="10:10" ht="14.25" customHeight="1" x14ac:dyDescent="0.25">
      <c r="J977137" s="30"/>
    </row>
    <row r="977138" spans="10:10" ht="14.25" customHeight="1" x14ac:dyDescent="0.25">
      <c r="J977138" s="30"/>
    </row>
    <row r="977139" spans="10:10" ht="14.25" customHeight="1" x14ac:dyDescent="0.25">
      <c r="J977139" s="30"/>
    </row>
    <row r="977140" spans="10:10" ht="14.25" customHeight="1" x14ac:dyDescent="0.25">
      <c r="J977140" s="30"/>
    </row>
    <row r="977141" spans="10:10" ht="14.25" customHeight="1" x14ac:dyDescent="0.25">
      <c r="J977141" s="30"/>
    </row>
    <row r="977142" spans="10:10" ht="14.25" customHeight="1" x14ac:dyDescent="0.25">
      <c r="J977142" s="30"/>
    </row>
    <row r="977143" spans="10:10" ht="14.25" customHeight="1" x14ac:dyDescent="0.25">
      <c r="J977143" s="30"/>
    </row>
    <row r="977144" spans="10:10" ht="14.25" customHeight="1" x14ac:dyDescent="0.25">
      <c r="J977144" s="30"/>
    </row>
    <row r="977145" spans="10:10" ht="14.25" customHeight="1" x14ac:dyDescent="0.25">
      <c r="J977145" s="30"/>
    </row>
    <row r="977146" spans="10:10" ht="14.25" customHeight="1" x14ac:dyDescent="0.25">
      <c r="J977146" s="30"/>
    </row>
    <row r="977147" spans="10:10" ht="14.25" customHeight="1" x14ac:dyDescent="0.25">
      <c r="J977147" s="30"/>
    </row>
    <row r="977148" spans="10:10" ht="14.25" customHeight="1" x14ac:dyDescent="0.25">
      <c r="J977148" s="30"/>
    </row>
    <row r="977149" spans="10:10" ht="14.25" customHeight="1" x14ac:dyDescent="0.25">
      <c r="J977149" s="30"/>
    </row>
    <row r="977150" spans="10:10" ht="14.25" customHeight="1" x14ac:dyDescent="0.25">
      <c r="J977150" s="30"/>
    </row>
    <row r="977151" spans="10:10" ht="14.25" customHeight="1" x14ac:dyDescent="0.25">
      <c r="J977151" s="30"/>
    </row>
    <row r="977152" spans="10:10" ht="14.25" customHeight="1" x14ac:dyDescent="0.25">
      <c r="J977152" s="30"/>
    </row>
    <row r="977153" spans="10:10" ht="14.25" customHeight="1" x14ac:dyDescent="0.25">
      <c r="J977153" s="30"/>
    </row>
    <row r="977154" spans="10:10" ht="14.25" customHeight="1" x14ac:dyDescent="0.25">
      <c r="J977154" s="30"/>
    </row>
    <row r="977155" spans="10:10" ht="14.25" customHeight="1" x14ac:dyDescent="0.25">
      <c r="J977155" s="30"/>
    </row>
    <row r="977156" spans="10:10" ht="14.25" customHeight="1" x14ac:dyDescent="0.25">
      <c r="J977156" s="30"/>
    </row>
    <row r="977157" spans="10:10" ht="14.25" customHeight="1" x14ac:dyDescent="0.25">
      <c r="J977157" s="30"/>
    </row>
    <row r="977158" spans="10:10" ht="14.25" customHeight="1" x14ac:dyDescent="0.25">
      <c r="J977158" s="30"/>
    </row>
    <row r="977159" spans="10:10" ht="14.25" customHeight="1" x14ac:dyDescent="0.25">
      <c r="J977159" s="30"/>
    </row>
    <row r="977160" spans="10:10" ht="14.25" customHeight="1" x14ac:dyDescent="0.25">
      <c r="J977160" s="30"/>
    </row>
    <row r="977161" spans="10:10" ht="14.25" customHeight="1" x14ac:dyDescent="0.25">
      <c r="J977161" s="30"/>
    </row>
    <row r="977162" spans="10:10" ht="14.25" customHeight="1" x14ac:dyDescent="0.25">
      <c r="J977162" s="30"/>
    </row>
    <row r="977163" spans="10:10" ht="14.25" customHeight="1" x14ac:dyDescent="0.25">
      <c r="J977163" s="30"/>
    </row>
    <row r="977164" spans="10:10" ht="14.25" customHeight="1" x14ac:dyDescent="0.25">
      <c r="J977164" s="30"/>
    </row>
    <row r="977165" spans="10:10" ht="14.25" customHeight="1" x14ac:dyDescent="0.25">
      <c r="J977165" s="30"/>
    </row>
    <row r="977166" spans="10:10" ht="14.25" customHeight="1" x14ac:dyDescent="0.25">
      <c r="J977166" s="30"/>
    </row>
    <row r="977167" spans="10:10" ht="14.25" customHeight="1" x14ac:dyDescent="0.25">
      <c r="J977167" s="30"/>
    </row>
    <row r="977168" spans="10:10" ht="14.25" customHeight="1" x14ac:dyDescent="0.25">
      <c r="J977168" s="30"/>
    </row>
    <row r="977169" spans="10:10" ht="14.25" customHeight="1" x14ac:dyDescent="0.25">
      <c r="J977169" s="30"/>
    </row>
    <row r="977170" spans="10:10" ht="14.25" customHeight="1" x14ac:dyDescent="0.25">
      <c r="J977170" s="30"/>
    </row>
    <row r="977171" spans="10:10" ht="14.25" customHeight="1" x14ac:dyDescent="0.25">
      <c r="J977171" s="30"/>
    </row>
    <row r="977172" spans="10:10" ht="14.25" customHeight="1" x14ac:dyDescent="0.25">
      <c r="J977172" s="30"/>
    </row>
    <row r="977173" spans="10:10" ht="14.25" customHeight="1" x14ac:dyDescent="0.25">
      <c r="J977173" s="30"/>
    </row>
    <row r="977174" spans="10:10" ht="14.25" customHeight="1" x14ac:dyDescent="0.25">
      <c r="J977174" s="30"/>
    </row>
    <row r="977175" spans="10:10" ht="14.25" customHeight="1" x14ac:dyDescent="0.25">
      <c r="J977175" s="30"/>
    </row>
    <row r="977176" spans="10:10" ht="14.25" customHeight="1" x14ac:dyDescent="0.25">
      <c r="J977176" s="30"/>
    </row>
    <row r="977177" spans="10:10" ht="14.25" customHeight="1" x14ac:dyDescent="0.25">
      <c r="J977177" s="30"/>
    </row>
    <row r="977178" spans="10:10" ht="14.25" customHeight="1" x14ac:dyDescent="0.25">
      <c r="J977178" s="30"/>
    </row>
    <row r="977179" spans="10:10" ht="14.25" customHeight="1" x14ac:dyDescent="0.25">
      <c r="J977179" s="30"/>
    </row>
    <row r="977180" spans="10:10" ht="14.25" customHeight="1" x14ac:dyDescent="0.25">
      <c r="J977180" s="30"/>
    </row>
    <row r="977181" spans="10:10" ht="14.25" customHeight="1" x14ac:dyDescent="0.25">
      <c r="J977181" s="30"/>
    </row>
    <row r="977182" spans="10:10" ht="14.25" customHeight="1" x14ac:dyDescent="0.25">
      <c r="J977182" s="30"/>
    </row>
    <row r="977183" spans="10:10" ht="14.25" customHeight="1" x14ac:dyDescent="0.25">
      <c r="J977183" s="30"/>
    </row>
    <row r="977184" spans="10:10" ht="14.25" customHeight="1" x14ac:dyDescent="0.25">
      <c r="J977184" s="30"/>
    </row>
    <row r="977185" spans="10:10" ht="14.25" customHeight="1" x14ac:dyDescent="0.25">
      <c r="J977185" s="30"/>
    </row>
    <row r="977186" spans="10:10" ht="14.25" customHeight="1" x14ac:dyDescent="0.25">
      <c r="J977186" s="30"/>
    </row>
    <row r="977187" spans="10:10" ht="14.25" customHeight="1" x14ac:dyDescent="0.25">
      <c r="J977187" s="30"/>
    </row>
    <row r="977188" spans="10:10" ht="14.25" customHeight="1" x14ac:dyDescent="0.25">
      <c r="J977188" s="30"/>
    </row>
    <row r="977189" spans="10:10" ht="14.25" customHeight="1" x14ac:dyDescent="0.25">
      <c r="J977189" s="30"/>
    </row>
    <row r="977190" spans="10:10" ht="14.25" customHeight="1" x14ac:dyDescent="0.25">
      <c r="J977190" s="30"/>
    </row>
    <row r="977191" spans="10:10" ht="14.25" customHeight="1" x14ac:dyDescent="0.25">
      <c r="J977191" s="30"/>
    </row>
    <row r="977192" spans="10:10" ht="14.25" customHeight="1" x14ac:dyDescent="0.25">
      <c r="J977192" s="30"/>
    </row>
    <row r="977193" spans="10:10" ht="14.25" customHeight="1" x14ac:dyDescent="0.25">
      <c r="J977193" s="30"/>
    </row>
    <row r="977194" spans="10:10" ht="14.25" customHeight="1" x14ac:dyDescent="0.25">
      <c r="J977194" s="30"/>
    </row>
    <row r="977195" spans="10:10" ht="14.25" customHeight="1" x14ac:dyDescent="0.25">
      <c r="J977195" s="30"/>
    </row>
    <row r="977196" spans="10:10" ht="14.25" customHeight="1" x14ac:dyDescent="0.25">
      <c r="J977196" s="30"/>
    </row>
    <row r="977197" spans="10:10" ht="14.25" customHeight="1" x14ac:dyDescent="0.25">
      <c r="J977197" s="30"/>
    </row>
    <row r="977198" spans="10:10" ht="14.25" customHeight="1" x14ac:dyDescent="0.25">
      <c r="J977198" s="30"/>
    </row>
    <row r="977199" spans="10:10" ht="14.25" customHeight="1" x14ac:dyDescent="0.25">
      <c r="J977199" s="30"/>
    </row>
    <row r="977200" spans="10:10" ht="14.25" customHeight="1" x14ac:dyDescent="0.25">
      <c r="J977200" s="30"/>
    </row>
    <row r="977201" spans="10:10" ht="14.25" customHeight="1" x14ac:dyDescent="0.25">
      <c r="J977201" s="30"/>
    </row>
    <row r="977202" spans="10:10" ht="14.25" customHeight="1" x14ac:dyDescent="0.25">
      <c r="J977202" s="30"/>
    </row>
    <row r="977203" spans="10:10" ht="14.25" customHeight="1" x14ac:dyDescent="0.25">
      <c r="J977203" s="30"/>
    </row>
    <row r="977204" spans="10:10" ht="14.25" customHeight="1" x14ac:dyDescent="0.25">
      <c r="J977204" s="30"/>
    </row>
    <row r="977205" spans="10:10" ht="14.25" customHeight="1" x14ac:dyDescent="0.25">
      <c r="J977205" s="30"/>
    </row>
    <row r="977206" spans="10:10" ht="14.25" customHeight="1" x14ac:dyDescent="0.25">
      <c r="J977206" s="30"/>
    </row>
    <row r="977207" spans="10:10" ht="14.25" customHeight="1" x14ac:dyDescent="0.25">
      <c r="J977207" s="30"/>
    </row>
    <row r="977208" spans="10:10" ht="14.25" customHeight="1" x14ac:dyDescent="0.25">
      <c r="J977208" s="30"/>
    </row>
    <row r="977209" spans="10:10" ht="14.25" customHeight="1" x14ac:dyDescent="0.25">
      <c r="J977209" s="30"/>
    </row>
    <row r="977210" spans="10:10" ht="14.25" customHeight="1" x14ac:dyDescent="0.25">
      <c r="J977210" s="30"/>
    </row>
    <row r="977211" spans="10:10" ht="14.25" customHeight="1" x14ac:dyDescent="0.25">
      <c r="J977211" s="30"/>
    </row>
    <row r="977212" spans="10:10" ht="14.25" customHeight="1" x14ac:dyDescent="0.25">
      <c r="J977212" s="30"/>
    </row>
    <row r="977213" spans="10:10" ht="14.25" customHeight="1" x14ac:dyDescent="0.25">
      <c r="J977213" s="30"/>
    </row>
    <row r="977214" spans="10:10" ht="14.25" customHeight="1" x14ac:dyDescent="0.25">
      <c r="J977214" s="30"/>
    </row>
    <row r="977215" spans="10:10" ht="14.25" customHeight="1" x14ac:dyDescent="0.25">
      <c r="J977215" s="30"/>
    </row>
    <row r="977216" spans="10:10" ht="14.25" customHeight="1" x14ac:dyDescent="0.25">
      <c r="J977216" s="30"/>
    </row>
    <row r="977217" spans="10:10" ht="14.25" customHeight="1" x14ac:dyDescent="0.25">
      <c r="J977217" s="30"/>
    </row>
    <row r="977218" spans="10:10" ht="14.25" customHeight="1" x14ac:dyDescent="0.25">
      <c r="J977218" s="30"/>
    </row>
    <row r="977219" spans="10:10" ht="14.25" customHeight="1" x14ac:dyDescent="0.25">
      <c r="J977219" s="30"/>
    </row>
    <row r="977220" spans="10:10" ht="14.25" customHeight="1" x14ac:dyDescent="0.25">
      <c r="J977220" s="30"/>
    </row>
    <row r="977221" spans="10:10" ht="14.25" customHeight="1" x14ac:dyDescent="0.25">
      <c r="J977221" s="30"/>
    </row>
    <row r="977222" spans="10:10" ht="14.25" customHeight="1" x14ac:dyDescent="0.25">
      <c r="J977222" s="30"/>
    </row>
    <row r="977223" spans="10:10" ht="14.25" customHeight="1" x14ac:dyDescent="0.25">
      <c r="J977223" s="30"/>
    </row>
    <row r="977224" spans="10:10" ht="14.25" customHeight="1" x14ac:dyDescent="0.25">
      <c r="J977224" s="30"/>
    </row>
    <row r="977225" spans="10:10" ht="14.25" customHeight="1" x14ac:dyDescent="0.25">
      <c r="J977225" s="30"/>
    </row>
    <row r="977226" spans="10:10" ht="14.25" customHeight="1" x14ac:dyDescent="0.25">
      <c r="J977226" s="30"/>
    </row>
    <row r="977227" spans="10:10" ht="14.25" customHeight="1" x14ac:dyDescent="0.25">
      <c r="J977227" s="30"/>
    </row>
    <row r="977228" spans="10:10" ht="14.25" customHeight="1" x14ac:dyDescent="0.25">
      <c r="J977228" s="30"/>
    </row>
    <row r="977229" spans="10:10" ht="14.25" customHeight="1" x14ac:dyDescent="0.25">
      <c r="J977229" s="30"/>
    </row>
    <row r="977230" spans="10:10" ht="14.25" customHeight="1" x14ac:dyDescent="0.25">
      <c r="J977230" s="30"/>
    </row>
    <row r="977231" spans="10:10" ht="14.25" customHeight="1" x14ac:dyDescent="0.25">
      <c r="J977231" s="30"/>
    </row>
    <row r="977232" spans="10:10" ht="14.25" customHeight="1" x14ac:dyDescent="0.25">
      <c r="J977232" s="30"/>
    </row>
    <row r="977233" spans="10:10" ht="14.25" customHeight="1" x14ac:dyDescent="0.25">
      <c r="J977233" s="30"/>
    </row>
    <row r="977234" spans="10:10" ht="14.25" customHeight="1" x14ac:dyDescent="0.25">
      <c r="J977234" s="30"/>
    </row>
    <row r="977235" spans="10:10" ht="14.25" customHeight="1" x14ac:dyDescent="0.25">
      <c r="J977235" s="30"/>
    </row>
    <row r="977236" spans="10:10" ht="14.25" customHeight="1" x14ac:dyDescent="0.25">
      <c r="J977236" s="30"/>
    </row>
    <row r="977237" spans="10:10" ht="14.25" customHeight="1" x14ac:dyDescent="0.25">
      <c r="J977237" s="30"/>
    </row>
    <row r="977238" spans="10:10" ht="14.25" customHeight="1" x14ac:dyDescent="0.25">
      <c r="J977238" s="30"/>
    </row>
    <row r="977239" spans="10:10" ht="14.25" customHeight="1" x14ac:dyDescent="0.25">
      <c r="J977239" s="30"/>
    </row>
    <row r="977240" spans="10:10" ht="14.25" customHeight="1" x14ac:dyDescent="0.25">
      <c r="J977240" s="30"/>
    </row>
    <row r="977241" spans="10:10" ht="14.25" customHeight="1" x14ac:dyDescent="0.25">
      <c r="J977241" s="30"/>
    </row>
    <row r="977242" spans="10:10" ht="14.25" customHeight="1" x14ac:dyDescent="0.25">
      <c r="J977242" s="30"/>
    </row>
    <row r="977243" spans="10:10" ht="14.25" customHeight="1" x14ac:dyDescent="0.25">
      <c r="J977243" s="30"/>
    </row>
    <row r="977244" spans="10:10" ht="14.25" customHeight="1" x14ac:dyDescent="0.25">
      <c r="J977244" s="30"/>
    </row>
    <row r="977245" spans="10:10" ht="14.25" customHeight="1" x14ac:dyDescent="0.25">
      <c r="J977245" s="30"/>
    </row>
    <row r="977246" spans="10:10" ht="14.25" customHeight="1" x14ac:dyDescent="0.25">
      <c r="J977246" s="30"/>
    </row>
    <row r="977247" spans="10:10" ht="14.25" customHeight="1" x14ac:dyDescent="0.25">
      <c r="J977247" s="30"/>
    </row>
    <row r="977248" spans="10:10" ht="14.25" customHeight="1" x14ac:dyDescent="0.25">
      <c r="J977248" s="30"/>
    </row>
    <row r="977249" spans="10:10" ht="14.25" customHeight="1" x14ac:dyDescent="0.25">
      <c r="J977249" s="30"/>
    </row>
    <row r="977250" spans="10:10" ht="14.25" customHeight="1" x14ac:dyDescent="0.25">
      <c r="J977250" s="30"/>
    </row>
    <row r="977251" spans="10:10" ht="14.25" customHeight="1" x14ac:dyDescent="0.25">
      <c r="J977251" s="30"/>
    </row>
    <row r="977252" spans="10:10" ht="14.25" customHeight="1" x14ac:dyDescent="0.25">
      <c r="J977252" s="30"/>
    </row>
    <row r="977253" spans="10:10" ht="14.25" customHeight="1" x14ac:dyDescent="0.25">
      <c r="J977253" s="30"/>
    </row>
    <row r="977254" spans="10:10" ht="14.25" customHeight="1" x14ac:dyDescent="0.25">
      <c r="J977254" s="30"/>
    </row>
    <row r="977255" spans="10:10" ht="14.25" customHeight="1" x14ac:dyDescent="0.25">
      <c r="J977255" s="30"/>
    </row>
    <row r="977256" spans="10:10" ht="14.25" customHeight="1" x14ac:dyDescent="0.25">
      <c r="J977256" s="30"/>
    </row>
    <row r="977257" spans="10:10" ht="14.25" customHeight="1" x14ac:dyDescent="0.25">
      <c r="J977257" s="30"/>
    </row>
    <row r="977258" spans="10:10" ht="14.25" customHeight="1" x14ac:dyDescent="0.25">
      <c r="J977258" s="30"/>
    </row>
    <row r="977259" spans="10:10" ht="14.25" customHeight="1" x14ac:dyDescent="0.25">
      <c r="J977259" s="30"/>
    </row>
    <row r="977260" spans="10:10" ht="14.25" customHeight="1" x14ac:dyDescent="0.25">
      <c r="J977260" s="30"/>
    </row>
    <row r="977261" spans="10:10" ht="14.25" customHeight="1" x14ac:dyDescent="0.25">
      <c r="J977261" s="30"/>
    </row>
    <row r="977262" spans="10:10" ht="14.25" customHeight="1" x14ac:dyDescent="0.25">
      <c r="J977262" s="30"/>
    </row>
    <row r="977263" spans="10:10" ht="14.25" customHeight="1" x14ac:dyDescent="0.25">
      <c r="J977263" s="30"/>
    </row>
    <row r="977264" spans="10:10" ht="14.25" customHeight="1" x14ac:dyDescent="0.25">
      <c r="J977264" s="30"/>
    </row>
    <row r="977265" spans="10:10" ht="14.25" customHeight="1" x14ac:dyDescent="0.25">
      <c r="J977265" s="30"/>
    </row>
    <row r="977266" spans="10:10" ht="14.25" customHeight="1" x14ac:dyDescent="0.25">
      <c r="J977266" s="30"/>
    </row>
    <row r="977267" spans="10:10" ht="14.25" customHeight="1" x14ac:dyDescent="0.25">
      <c r="J977267" s="30"/>
    </row>
    <row r="977268" spans="10:10" ht="14.25" customHeight="1" x14ac:dyDescent="0.25">
      <c r="J977268" s="30"/>
    </row>
    <row r="977269" spans="10:10" ht="14.25" customHeight="1" x14ac:dyDescent="0.25">
      <c r="J977269" s="30"/>
    </row>
    <row r="977270" spans="10:10" ht="14.25" customHeight="1" x14ac:dyDescent="0.25">
      <c r="J977270" s="30"/>
    </row>
    <row r="977271" spans="10:10" ht="14.25" customHeight="1" x14ac:dyDescent="0.25">
      <c r="J977271" s="30"/>
    </row>
    <row r="977272" spans="10:10" ht="14.25" customHeight="1" x14ac:dyDescent="0.25">
      <c r="J977272" s="30"/>
    </row>
    <row r="977273" spans="10:10" ht="14.25" customHeight="1" x14ac:dyDescent="0.25">
      <c r="J977273" s="30"/>
    </row>
    <row r="977274" spans="10:10" ht="14.25" customHeight="1" x14ac:dyDescent="0.25">
      <c r="J977274" s="30"/>
    </row>
    <row r="977275" spans="10:10" ht="14.25" customHeight="1" x14ac:dyDescent="0.25">
      <c r="J977275" s="30"/>
    </row>
    <row r="977276" spans="10:10" ht="14.25" customHeight="1" x14ac:dyDescent="0.25">
      <c r="J977276" s="30"/>
    </row>
    <row r="977277" spans="10:10" ht="14.25" customHeight="1" x14ac:dyDescent="0.25">
      <c r="J977277" s="30"/>
    </row>
    <row r="977278" spans="10:10" ht="14.25" customHeight="1" x14ac:dyDescent="0.25">
      <c r="J977278" s="30"/>
    </row>
    <row r="977279" spans="10:10" ht="14.25" customHeight="1" x14ac:dyDescent="0.25">
      <c r="J977279" s="30"/>
    </row>
    <row r="977280" spans="10:10" ht="14.25" customHeight="1" x14ac:dyDescent="0.25">
      <c r="J977280" s="30"/>
    </row>
    <row r="977281" spans="10:10" ht="14.25" customHeight="1" x14ac:dyDescent="0.25">
      <c r="J977281" s="30"/>
    </row>
    <row r="977282" spans="10:10" ht="14.25" customHeight="1" x14ac:dyDescent="0.25">
      <c r="J977282" s="30"/>
    </row>
    <row r="977283" spans="10:10" ht="14.25" customHeight="1" x14ac:dyDescent="0.25">
      <c r="J977283" s="30"/>
    </row>
    <row r="977284" spans="10:10" ht="14.25" customHeight="1" x14ac:dyDescent="0.25">
      <c r="J977284" s="30"/>
    </row>
    <row r="977285" spans="10:10" ht="14.25" customHeight="1" x14ac:dyDescent="0.25">
      <c r="J977285" s="30"/>
    </row>
    <row r="977286" spans="10:10" ht="14.25" customHeight="1" x14ac:dyDescent="0.25">
      <c r="J977286" s="30"/>
    </row>
    <row r="977287" spans="10:10" ht="14.25" customHeight="1" x14ac:dyDescent="0.25">
      <c r="J977287" s="30"/>
    </row>
    <row r="977288" spans="10:10" ht="14.25" customHeight="1" x14ac:dyDescent="0.25">
      <c r="J977288" s="30"/>
    </row>
    <row r="977289" spans="10:10" ht="14.25" customHeight="1" x14ac:dyDescent="0.25">
      <c r="J977289" s="30"/>
    </row>
    <row r="977290" spans="10:10" ht="14.25" customHeight="1" x14ac:dyDescent="0.25">
      <c r="J977290" s="30"/>
    </row>
    <row r="977291" spans="10:10" ht="14.25" customHeight="1" x14ac:dyDescent="0.25">
      <c r="J977291" s="30"/>
    </row>
    <row r="977292" spans="10:10" ht="14.25" customHeight="1" x14ac:dyDescent="0.25">
      <c r="J977292" s="30"/>
    </row>
    <row r="977293" spans="10:10" ht="14.25" customHeight="1" x14ac:dyDescent="0.25">
      <c r="J977293" s="30"/>
    </row>
    <row r="977294" spans="10:10" ht="14.25" customHeight="1" x14ac:dyDescent="0.25">
      <c r="J977294" s="30"/>
    </row>
    <row r="977295" spans="10:10" ht="14.25" customHeight="1" x14ac:dyDescent="0.25">
      <c r="J977295" s="30"/>
    </row>
    <row r="977296" spans="10:10" ht="14.25" customHeight="1" x14ac:dyDescent="0.25">
      <c r="J977296" s="30"/>
    </row>
    <row r="977297" spans="10:10" ht="14.25" customHeight="1" x14ac:dyDescent="0.25">
      <c r="J977297" s="30"/>
    </row>
    <row r="977298" spans="10:10" ht="14.25" customHeight="1" x14ac:dyDescent="0.25">
      <c r="J977298" s="30"/>
    </row>
    <row r="977299" spans="10:10" ht="14.25" customHeight="1" x14ac:dyDescent="0.25">
      <c r="J977299" s="30"/>
    </row>
    <row r="977300" spans="10:10" ht="14.25" customHeight="1" x14ac:dyDescent="0.25">
      <c r="J977300" s="30"/>
    </row>
    <row r="977301" spans="10:10" ht="14.25" customHeight="1" x14ac:dyDescent="0.25">
      <c r="J977301" s="30"/>
    </row>
    <row r="977302" spans="10:10" ht="14.25" customHeight="1" x14ac:dyDescent="0.25">
      <c r="J977302" s="30"/>
    </row>
    <row r="977303" spans="10:10" ht="14.25" customHeight="1" x14ac:dyDescent="0.25">
      <c r="J977303" s="30"/>
    </row>
    <row r="977304" spans="10:10" ht="14.25" customHeight="1" x14ac:dyDescent="0.25">
      <c r="J977304" s="30"/>
    </row>
    <row r="977305" spans="10:10" ht="14.25" customHeight="1" x14ac:dyDescent="0.25">
      <c r="J977305" s="30"/>
    </row>
    <row r="977306" spans="10:10" ht="14.25" customHeight="1" x14ac:dyDescent="0.25">
      <c r="J977306" s="30"/>
    </row>
    <row r="977307" spans="10:10" ht="14.25" customHeight="1" x14ac:dyDescent="0.25">
      <c r="J977307" s="30"/>
    </row>
    <row r="977308" spans="10:10" ht="14.25" customHeight="1" x14ac:dyDescent="0.25">
      <c r="J977308" s="30"/>
    </row>
    <row r="977309" spans="10:10" ht="14.25" customHeight="1" x14ac:dyDescent="0.25">
      <c r="J977309" s="30"/>
    </row>
    <row r="977310" spans="10:10" ht="14.25" customHeight="1" x14ac:dyDescent="0.25">
      <c r="J977310" s="30"/>
    </row>
    <row r="977311" spans="10:10" ht="14.25" customHeight="1" x14ac:dyDescent="0.25">
      <c r="J977311" s="30"/>
    </row>
    <row r="977312" spans="10:10" ht="14.25" customHeight="1" x14ac:dyDescent="0.25">
      <c r="J977312" s="30"/>
    </row>
    <row r="977313" spans="10:10" ht="14.25" customHeight="1" x14ac:dyDescent="0.25">
      <c r="J977313" s="30"/>
    </row>
    <row r="977314" spans="10:10" ht="14.25" customHeight="1" x14ac:dyDescent="0.25">
      <c r="J977314" s="30"/>
    </row>
    <row r="977315" spans="10:10" ht="14.25" customHeight="1" x14ac:dyDescent="0.25">
      <c r="J977315" s="30"/>
    </row>
    <row r="977316" spans="10:10" ht="14.25" customHeight="1" x14ac:dyDescent="0.25">
      <c r="J977316" s="30"/>
    </row>
    <row r="977317" spans="10:10" ht="14.25" customHeight="1" x14ac:dyDescent="0.25">
      <c r="J977317" s="30"/>
    </row>
    <row r="977318" spans="10:10" ht="14.25" customHeight="1" x14ac:dyDescent="0.25">
      <c r="J977318" s="30"/>
    </row>
    <row r="977319" spans="10:10" ht="14.25" customHeight="1" x14ac:dyDescent="0.25">
      <c r="J977319" s="30"/>
    </row>
    <row r="977320" spans="10:10" ht="14.25" customHeight="1" x14ac:dyDescent="0.25">
      <c r="J977320" s="30"/>
    </row>
    <row r="977321" spans="10:10" ht="14.25" customHeight="1" x14ac:dyDescent="0.25">
      <c r="J977321" s="30"/>
    </row>
    <row r="977322" spans="10:10" ht="14.25" customHeight="1" x14ac:dyDescent="0.25">
      <c r="J977322" s="30"/>
    </row>
    <row r="977323" spans="10:10" ht="14.25" customHeight="1" x14ac:dyDescent="0.25">
      <c r="J977323" s="30"/>
    </row>
    <row r="977324" spans="10:10" ht="14.25" customHeight="1" x14ac:dyDescent="0.25">
      <c r="J977324" s="30"/>
    </row>
    <row r="977325" spans="10:10" ht="14.25" customHeight="1" x14ac:dyDescent="0.25">
      <c r="J977325" s="30"/>
    </row>
    <row r="977326" spans="10:10" ht="14.25" customHeight="1" x14ac:dyDescent="0.25">
      <c r="J977326" s="30"/>
    </row>
    <row r="977327" spans="10:10" ht="14.25" customHeight="1" x14ac:dyDescent="0.25">
      <c r="J977327" s="30"/>
    </row>
    <row r="977328" spans="10:10" ht="14.25" customHeight="1" x14ac:dyDescent="0.25">
      <c r="J977328" s="30"/>
    </row>
    <row r="977329" spans="10:10" ht="14.25" customHeight="1" x14ac:dyDescent="0.25">
      <c r="J977329" s="30"/>
    </row>
    <row r="977330" spans="10:10" ht="14.25" customHeight="1" x14ac:dyDescent="0.25">
      <c r="J977330" s="30"/>
    </row>
    <row r="977331" spans="10:10" ht="14.25" customHeight="1" x14ac:dyDescent="0.25">
      <c r="J977331" s="30"/>
    </row>
    <row r="977332" spans="10:10" ht="14.25" customHeight="1" x14ac:dyDescent="0.25">
      <c r="J977332" s="30"/>
    </row>
    <row r="977333" spans="10:10" ht="14.25" customHeight="1" x14ac:dyDescent="0.25">
      <c r="J977333" s="30"/>
    </row>
    <row r="977334" spans="10:10" ht="14.25" customHeight="1" x14ac:dyDescent="0.25">
      <c r="J977334" s="30"/>
    </row>
    <row r="977335" spans="10:10" ht="14.25" customHeight="1" x14ac:dyDescent="0.25">
      <c r="J977335" s="30"/>
    </row>
    <row r="977336" spans="10:10" ht="14.25" customHeight="1" x14ac:dyDescent="0.25">
      <c r="J977336" s="30"/>
    </row>
    <row r="977337" spans="10:10" ht="14.25" customHeight="1" x14ac:dyDescent="0.25">
      <c r="J977337" s="30"/>
    </row>
    <row r="977338" spans="10:10" ht="14.25" customHeight="1" x14ac:dyDescent="0.25">
      <c r="J977338" s="30"/>
    </row>
    <row r="977339" spans="10:10" ht="14.25" customHeight="1" x14ac:dyDescent="0.25">
      <c r="J977339" s="30"/>
    </row>
    <row r="977340" spans="10:10" ht="14.25" customHeight="1" x14ac:dyDescent="0.25">
      <c r="J977340" s="30"/>
    </row>
    <row r="977341" spans="10:10" ht="14.25" customHeight="1" x14ac:dyDescent="0.25">
      <c r="J977341" s="30"/>
    </row>
    <row r="977342" spans="10:10" ht="14.25" customHeight="1" x14ac:dyDescent="0.25">
      <c r="J977342" s="30"/>
    </row>
    <row r="977343" spans="10:10" ht="14.25" customHeight="1" x14ac:dyDescent="0.25">
      <c r="J977343" s="30"/>
    </row>
    <row r="977344" spans="10:10" ht="14.25" customHeight="1" x14ac:dyDescent="0.25">
      <c r="J977344" s="30"/>
    </row>
    <row r="977345" spans="10:10" ht="14.25" customHeight="1" x14ac:dyDescent="0.25">
      <c r="J977345" s="30"/>
    </row>
    <row r="977346" spans="10:10" ht="14.25" customHeight="1" x14ac:dyDescent="0.25">
      <c r="J977346" s="30"/>
    </row>
    <row r="977347" spans="10:10" ht="14.25" customHeight="1" x14ac:dyDescent="0.25">
      <c r="J977347" s="30"/>
    </row>
    <row r="977348" spans="10:10" ht="14.25" customHeight="1" x14ac:dyDescent="0.25">
      <c r="J977348" s="30"/>
    </row>
    <row r="977349" spans="10:10" ht="14.25" customHeight="1" x14ac:dyDescent="0.25">
      <c r="J977349" s="30"/>
    </row>
    <row r="977350" spans="10:10" ht="14.25" customHeight="1" x14ac:dyDescent="0.25">
      <c r="J977350" s="30"/>
    </row>
    <row r="977351" spans="10:10" ht="14.25" customHeight="1" x14ac:dyDescent="0.25">
      <c r="J977351" s="30"/>
    </row>
    <row r="977352" spans="10:10" ht="14.25" customHeight="1" x14ac:dyDescent="0.25">
      <c r="J977352" s="30"/>
    </row>
    <row r="977353" spans="10:10" ht="14.25" customHeight="1" x14ac:dyDescent="0.25">
      <c r="J977353" s="30"/>
    </row>
    <row r="977354" spans="10:10" ht="14.25" customHeight="1" x14ac:dyDescent="0.25">
      <c r="J977354" s="30"/>
    </row>
    <row r="977355" spans="10:10" ht="14.25" customHeight="1" x14ac:dyDescent="0.25">
      <c r="J977355" s="30"/>
    </row>
    <row r="977356" spans="10:10" ht="14.25" customHeight="1" x14ac:dyDescent="0.25">
      <c r="J977356" s="30"/>
    </row>
    <row r="977357" spans="10:10" ht="14.25" customHeight="1" x14ac:dyDescent="0.25">
      <c r="J977357" s="30"/>
    </row>
    <row r="977358" spans="10:10" ht="14.25" customHeight="1" x14ac:dyDescent="0.25">
      <c r="J977358" s="30"/>
    </row>
    <row r="977359" spans="10:10" ht="14.25" customHeight="1" x14ac:dyDescent="0.25">
      <c r="J977359" s="30"/>
    </row>
    <row r="977360" spans="10:10" ht="14.25" customHeight="1" x14ac:dyDescent="0.25">
      <c r="J977360" s="30"/>
    </row>
    <row r="977361" spans="10:10" ht="14.25" customHeight="1" x14ac:dyDescent="0.25">
      <c r="J977361" s="30"/>
    </row>
    <row r="977362" spans="10:10" ht="14.25" customHeight="1" x14ac:dyDescent="0.25">
      <c r="J977362" s="30"/>
    </row>
    <row r="977363" spans="10:10" ht="14.25" customHeight="1" x14ac:dyDescent="0.25">
      <c r="J977363" s="30"/>
    </row>
    <row r="977364" spans="10:10" ht="14.25" customHeight="1" x14ac:dyDescent="0.25">
      <c r="J977364" s="30"/>
    </row>
    <row r="977365" spans="10:10" ht="14.25" customHeight="1" x14ac:dyDescent="0.25">
      <c r="J977365" s="30"/>
    </row>
    <row r="977366" spans="10:10" ht="14.25" customHeight="1" x14ac:dyDescent="0.25">
      <c r="J977366" s="30"/>
    </row>
    <row r="977367" spans="10:10" ht="14.25" customHeight="1" x14ac:dyDescent="0.25">
      <c r="J977367" s="30"/>
    </row>
    <row r="977368" spans="10:10" ht="14.25" customHeight="1" x14ac:dyDescent="0.25">
      <c r="J977368" s="30"/>
    </row>
    <row r="977369" spans="10:10" ht="14.25" customHeight="1" x14ac:dyDescent="0.25">
      <c r="J977369" s="30"/>
    </row>
    <row r="977370" spans="10:10" ht="14.25" customHeight="1" x14ac:dyDescent="0.25">
      <c r="J977370" s="30"/>
    </row>
    <row r="977371" spans="10:10" ht="14.25" customHeight="1" x14ac:dyDescent="0.25">
      <c r="J977371" s="30"/>
    </row>
    <row r="977372" spans="10:10" ht="14.25" customHeight="1" x14ac:dyDescent="0.25">
      <c r="J977372" s="30"/>
    </row>
    <row r="977373" spans="10:10" ht="14.25" customHeight="1" x14ac:dyDescent="0.25">
      <c r="J977373" s="30"/>
    </row>
    <row r="977374" spans="10:10" ht="14.25" customHeight="1" x14ac:dyDescent="0.25">
      <c r="J977374" s="30"/>
    </row>
    <row r="977375" spans="10:10" ht="14.25" customHeight="1" x14ac:dyDescent="0.25">
      <c r="J977375" s="30"/>
    </row>
    <row r="977376" spans="10:10" ht="14.25" customHeight="1" x14ac:dyDescent="0.25">
      <c r="J977376" s="30"/>
    </row>
    <row r="977377" spans="10:10" ht="14.25" customHeight="1" x14ac:dyDescent="0.25">
      <c r="J977377" s="30"/>
    </row>
    <row r="977378" spans="10:10" ht="14.25" customHeight="1" x14ac:dyDescent="0.25">
      <c r="J977378" s="30"/>
    </row>
    <row r="977379" spans="10:10" ht="14.25" customHeight="1" x14ac:dyDescent="0.25">
      <c r="J977379" s="30"/>
    </row>
    <row r="977380" spans="10:10" ht="14.25" customHeight="1" x14ac:dyDescent="0.25">
      <c r="J977380" s="30"/>
    </row>
    <row r="977381" spans="10:10" ht="14.25" customHeight="1" x14ac:dyDescent="0.25">
      <c r="J977381" s="30"/>
    </row>
    <row r="977382" spans="10:10" ht="14.25" customHeight="1" x14ac:dyDescent="0.25">
      <c r="J977382" s="30"/>
    </row>
    <row r="977383" spans="10:10" ht="14.25" customHeight="1" x14ac:dyDescent="0.25">
      <c r="J977383" s="30"/>
    </row>
    <row r="977384" spans="10:10" ht="14.25" customHeight="1" x14ac:dyDescent="0.25">
      <c r="J977384" s="30"/>
    </row>
    <row r="977385" spans="10:10" ht="14.25" customHeight="1" x14ac:dyDescent="0.25">
      <c r="J977385" s="30"/>
    </row>
    <row r="977386" spans="10:10" ht="14.25" customHeight="1" x14ac:dyDescent="0.25">
      <c r="J977386" s="30"/>
    </row>
    <row r="977387" spans="10:10" ht="14.25" customHeight="1" x14ac:dyDescent="0.25">
      <c r="J977387" s="30"/>
    </row>
    <row r="977388" spans="10:10" ht="14.25" customHeight="1" x14ac:dyDescent="0.25">
      <c r="J977388" s="30"/>
    </row>
    <row r="977389" spans="10:10" ht="14.25" customHeight="1" x14ac:dyDescent="0.25">
      <c r="J977389" s="30"/>
    </row>
    <row r="977390" spans="10:10" ht="14.25" customHeight="1" x14ac:dyDescent="0.25">
      <c r="J977390" s="30"/>
    </row>
    <row r="977391" spans="10:10" ht="14.25" customHeight="1" x14ac:dyDescent="0.25">
      <c r="J977391" s="30"/>
    </row>
    <row r="977392" spans="10:10" ht="14.25" customHeight="1" x14ac:dyDescent="0.25">
      <c r="J977392" s="30"/>
    </row>
    <row r="977393" spans="10:10" ht="14.25" customHeight="1" x14ac:dyDescent="0.25">
      <c r="J977393" s="30"/>
    </row>
    <row r="977394" spans="10:10" ht="14.25" customHeight="1" x14ac:dyDescent="0.25">
      <c r="J977394" s="30"/>
    </row>
    <row r="977395" spans="10:10" ht="14.25" customHeight="1" x14ac:dyDescent="0.25">
      <c r="J977395" s="30"/>
    </row>
    <row r="977396" spans="10:10" ht="14.25" customHeight="1" x14ac:dyDescent="0.25">
      <c r="J977396" s="30"/>
    </row>
    <row r="977397" spans="10:10" ht="14.25" customHeight="1" x14ac:dyDescent="0.25">
      <c r="J977397" s="30"/>
    </row>
    <row r="977398" spans="10:10" ht="14.25" customHeight="1" x14ac:dyDescent="0.25">
      <c r="J977398" s="30"/>
    </row>
    <row r="977399" spans="10:10" ht="14.25" customHeight="1" x14ac:dyDescent="0.25">
      <c r="J977399" s="30"/>
    </row>
    <row r="977400" spans="10:10" ht="14.25" customHeight="1" x14ac:dyDescent="0.25">
      <c r="J977400" s="30"/>
    </row>
    <row r="977401" spans="10:10" ht="14.25" customHeight="1" x14ac:dyDescent="0.25">
      <c r="J977401" s="30"/>
    </row>
    <row r="977402" spans="10:10" ht="14.25" customHeight="1" x14ac:dyDescent="0.25">
      <c r="J977402" s="30"/>
    </row>
    <row r="977403" spans="10:10" ht="14.25" customHeight="1" x14ac:dyDescent="0.25">
      <c r="J977403" s="30"/>
    </row>
    <row r="977404" spans="10:10" ht="14.25" customHeight="1" x14ac:dyDescent="0.25">
      <c r="J977404" s="30"/>
    </row>
    <row r="977405" spans="10:10" ht="14.25" customHeight="1" x14ac:dyDescent="0.25">
      <c r="J977405" s="30"/>
    </row>
    <row r="977406" spans="10:10" ht="14.25" customHeight="1" x14ac:dyDescent="0.25">
      <c r="J977406" s="30"/>
    </row>
    <row r="977407" spans="10:10" ht="14.25" customHeight="1" x14ac:dyDescent="0.25">
      <c r="J977407" s="30"/>
    </row>
    <row r="977408" spans="10:10" ht="14.25" customHeight="1" x14ac:dyDescent="0.25">
      <c r="J977408" s="30"/>
    </row>
    <row r="977409" spans="10:10" ht="14.25" customHeight="1" x14ac:dyDescent="0.25">
      <c r="J977409" s="30"/>
    </row>
    <row r="977410" spans="10:10" ht="14.25" customHeight="1" x14ac:dyDescent="0.25">
      <c r="J977410" s="30"/>
    </row>
    <row r="977411" spans="10:10" ht="14.25" customHeight="1" x14ac:dyDescent="0.25">
      <c r="J977411" s="30"/>
    </row>
    <row r="977412" spans="10:10" ht="14.25" customHeight="1" x14ac:dyDescent="0.25">
      <c r="J977412" s="30"/>
    </row>
    <row r="977413" spans="10:10" ht="14.25" customHeight="1" x14ac:dyDescent="0.25">
      <c r="J977413" s="30"/>
    </row>
    <row r="977414" spans="10:10" ht="14.25" customHeight="1" x14ac:dyDescent="0.25">
      <c r="J977414" s="30"/>
    </row>
    <row r="977415" spans="10:10" ht="14.25" customHeight="1" x14ac:dyDescent="0.25">
      <c r="J977415" s="30"/>
    </row>
    <row r="977416" spans="10:10" ht="14.25" customHeight="1" x14ac:dyDescent="0.25">
      <c r="J977416" s="30"/>
    </row>
    <row r="977417" spans="10:10" ht="14.25" customHeight="1" x14ac:dyDescent="0.25">
      <c r="J977417" s="30"/>
    </row>
    <row r="977418" spans="10:10" ht="14.25" customHeight="1" x14ac:dyDescent="0.25">
      <c r="J977418" s="30"/>
    </row>
    <row r="977419" spans="10:10" ht="14.25" customHeight="1" x14ac:dyDescent="0.25">
      <c r="J977419" s="30"/>
    </row>
    <row r="977420" spans="10:10" ht="14.25" customHeight="1" x14ac:dyDescent="0.25">
      <c r="J977420" s="30"/>
    </row>
    <row r="977421" spans="10:10" ht="14.25" customHeight="1" x14ac:dyDescent="0.25">
      <c r="J977421" s="30"/>
    </row>
    <row r="977422" spans="10:10" ht="14.25" customHeight="1" x14ac:dyDescent="0.25">
      <c r="J977422" s="30"/>
    </row>
    <row r="977423" spans="10:10" ht="14.25" customHeight="1" x14ac:dyDescent="0.25">
      <c r="J977423" s="30"/>
    </row>
    <row r="977424" spans="10:10" ht="14.25" customHeight="1" x14ac:dyDescent="0.25">
      <c r="J977424" s="30"/>
    </row>
    <row r="977425" spans="10:10" ht="14.25" customHeight="1" x14ac:dyDescent="0.25">
      <c r="J977425" s="30"/>
    </row>
    <row r="977426" spans="10:10" ht="14.25" customHeight="1" x14ac:dyDescent="0.25">
      <c r="J977426" s="30"/>
    </row>
    <row r="977427" spans="10:10" ht="14.25" customHeight="1" x14ac:dyDescent="0.25">
      <c r="J977427" s="30"/>
    </row>
    <row r="977428" spans="10:10" ht="14.25" customHeight="1" x14ac:dyDescent="0.25">
      <c r="J977428" s="30"/>
    </row>
    <row r="977429" spans="10:10" ht="14.25" customHeight="1" x14ac:dyDescent="0.25">
      <c r="J977429" s="30"/>
    </row>
    <row r="977430" spans="10:10" ht="14.25" customHeight="1" x14ac:dyDescent="0.25">
      <c r="J977430" s="30"/>
    </row>
    <row r="977431" spans="10:10" ht="14.25" customHeight="1" x14ac:dyDescent="0.25">
      <c r="J977431" s="30"/>
    </row>
    <row r="977432" spans="10:10" ht="14.25" customHeight="1" x14ac:dyDescent="0.25">
      <c r="J977432" s="30"/>
    </row>
    <row r="977433" spans="10:10" ht="14.25" customHeight="1" x14ac:dyDescent="0.25">
      <c r="J977433" s="30"/>
    </row>
    <row r="977434" spans="10:10" ht="14.25" customHeight="1" x14ac:dyDescent="0.25">
      <c r="J977434" s="30"/>
    </row>
    <row r="977435" spans="10:10" ht="14.25" customHeight="1" x14ac:dyDescent="0.25">
      <c r="J977435" s="30"/>
    </row>
    <row r="977436" spans="10:10" ht="14.25" customHeight="1" x14ac:dyDescent="0.25">
      <c r="J977436" s="30"/>
    </row>
    <row r="977437" spans="10:10" ht="14.25" customHeight="1" x14ac:dyDescent="0.25">
      <c r="J977437" s="30"/>
    </row>
    <row r="977438" spans="10:10" ht="14.25" customHeight="1" x14ac:dyDescent="0.25">
      <c r="J977438" s="30"/>
    </row>
    <row r="977439" spans="10:10" ht="14.25" customHeight="1" x14ac:dyDescent="0.25">
      <c r="J977439" s="30"/>
    </row>
    <row r="977440" spans="10:10" ht="14.25" customHeight="1" x14ac:dyDescent="0.25">
      <c r="J977440" s="30"/>
    </row>
    <row r="977441" spans="10:10" ht="14.25" customHeight="1" x14ac:dyDescent="0.25">
      <c r="J977441" s="30"/>
    </row>
    <row r="977442" spans="10:10" ht="14.25" customHeight="1" x14ac:dyDescent="0.25">
      <c r="J977442" s="30"/>
    </row>
    <row r="977443" spans="10:10" ht="14.25" customHeight="1" x14ac:dyDescent="0.25">
      <c r="J977443" s="30"/>
    </row>
    <row r="977444" spans="10:10" ht="14.25" customHeight="1" x14ac:dyDescent="0.25">
      <c r="J977444" s="30"/>
    </row>
    <row r="977445" spans="10:10" ht="14.25" customHeight="1" x14ac:dyDescent="0.25">
      <c r="J977445" s="30"/>
    </row>
    <row r="977446" spans="10:10" ht="14.25" customHeight="1" x14ac:dyDescent="0.25">
      <c r="J977446" s="30"/>
    </row>
    <row r="977447" spans="10:10" ht="14.25" customHeight="1" x14ac:dyDescent="0.25">
      <c r="J977447" s="30"/>
    </row>
    <row r="977448" spans="10:10" ht="14.25" customHeight="1" x14ac:dyDescent="0.25">
      <c r="J977448" s="30"/>
    </row>
    <row r="977449" spans="10:10" ht="14.25" customHeight="1" x14ac:dyDescent="0.25">
      <c r="J977449" s="30"/>
    </row>
    <row r="977450" spans="10:10" ht="14.25" customHeight="1" x14ac:dyDescent="0.25">
      <c r="J977450" s="30"/>
    </row>
    <row r="977451" spans="10:10" ht="14.25" customHeight="1" x14ac:dyDescent="0.25">
      <c r="J977451" s="30"/>
    </row>
    <row r="977452" spans="10:10" ht="14.25" customHeight="1" x14ac:dyDescent="0.25">
      <c r="J977452" s="30"/>
    </row>
    <row r="977453" spans="10:10" ht="14.25" customHeight="1" x14ac:dyDescent="0.25">
      <c r="J977453" s="30"/>
    </row>
    <row r="977454" spans="10:10" ht="14.25" customHeight="1" x14ac:dyDescent="0.25">
      <c r="J977454" s="30"/>
    </row>
    <row r="977455" spans="10:10" ht="14.25" customHeight="1" x14ac:dyDescent="0.25">
      <c r="J977455" s="30"/>
    </row>
    <row r="977456" spans="10:10" ht="14.25" customHeight="1" x14ac:dyDescent="0.25">
      <c r="J977456" s="30"/>
    </row>
    <row r="977457" spans="10:10" ht="14.25" customHeight="1" x14ac:dyDescent="0.25">
      <c r="J977457" s="30"/>
    </row>
    <row r="977458" spans="10:10" ht="14.25" customHeight="1" x14ac:dyDescent="0.25">
      <c r="J977458" s="30"/>
    </row>
    <row r="977459" spans="10:10" ht="14.25" customHeight="1" x14ac:dyDescent="0.25">
      <c r="J977459" s="30"/>
    </row>
    <row r="977460" spans="10:10" ht="14.25" customHeight="1" x14ac:dyDescent="0.25">
      <c r="J977460" s="30"/>
    </row>
    <row r="977461" spans="10:10" ht="14.25" customHeight="1" x14ac:dyDescent="0.25">
      <c r="J977461" s="30"/>
    </row>
    <row r="977462" spans="10:10" ht="14.25" customHeight="1" x14ac:dyDescent="0.25">
      <c r="J977462" s="30"/>
    </row>
    <row r="977463" spans="10:10" ht="14.25" customHeight="1" x14ac:dyDescent="0.25">
      <c r="J977463" s="30"/>
    </row>
    <row r="977464" spans="10:10" ht="14.25" customHeight="1" x14ac:dyDescent="0.25">
      <c r="J977464" s="30"/>
    </row>
    <row r="977465" spans="10:10" ht="14.25" customHeight="1" x14ac:dyDescent="0.25">
      <c r="J977465" s="30"/>
    </row>
    <row r="977466" spans="10:10" ht="14.25" customHeight="1" x14ac:dyDescent="0.25">
      <c r="J977466" s="30"/>
    </row>
    <row r="977467" spans="10:10" ht="14.25" customHeight="1" x14ac:dyDescent="0.25">
      <c r="J977467" s="30"/>
    </row>
    <row r="977468" spans="10:10" ht="14.25" customHeight="1" x14ac:dyDescent="0.25">
      <c r="J977468" s="30"/>
    </row>
    <row r="977469" spans="10:10" ht="14.25" customHeight="1" x14ac:dyDescent="0.25">
      <c r="J977469" s="30"/>
    </row>
    <row r="977470" spans="10:10" ht="14.25" customHeight="1" x14ac:dyDescent="0.25">
      <c r="J977470" s="30"/>
    </row>
    <row r="977471" spans="10:10" ht="14.25" customHeight="1" x14ac:dyDescent="0.25">
      <c r="J977471" s="30"/>
    </row>
    <row r="977472" spans="10:10" ht="14.25" customHeight="1" x14ac:dyDescent="0.25">
      <c r="J977472" s="30"/>
    </row>
    <row r="977473" spans="10:10" ht="14.25" customHeight="1" x14ac:dyDescent="0.25">
      <c r="J977473" s="30"/>
    </row>
    <row r="977474" spans="10:10" ht="14.25" customHeight="1" x14ac:dyDescent="0.25">
      <c r="J977474" s="30"/>
    </row>
    <row r="977475" spans="10:10" ht="14.25" customHeight="1" x14ac:dyDescent="0.25">
      <c r="J977475" s="30"/>
    </row>
    <row r="977476" spans="10:10" ht="14.25" customHeight="1" x14ac:dyDescent="0.25">
      <c r="J977476" s="30"/>
    </row>
    <row r="977477" spans="10:10" ht="14.25" customHeight="1" x14ac:dyDescent="0.25">
      <c r="J977477" s="30"/>
    </row>
    <row r="977478" spans="10:10" ht="14.25" customHeight="1" x14ac:dyDescent="0.25">
      <c r="J977478" s="30"/>
    </row>
    <row r="977479" spans="10:10" ht="14.25" customHeight="1" x14ac:dyDescent="0.25">
      <c r="J977479" s="30"/>
    </row>
    <row r="977480" spans="10:10" ht="14.25" customHeight="1" x14ac:dyDescent="0.25">
      <c r="J977480" s="30"/>
    </row>
    <row r="977481" spans="10:10" ht="14.25" customHeight="1" x14ac:dyDescent="0.25">
      <c r="J977481" s="30"/>
    </row>
    <row r="977482" spans="10:10" ht="14.25" customHeight="1" x14ac:dyDescent="0.25">
      <c r="J977482" s="30"/>
    </row>
    <row r="977483" spans="10:10" ht="14.25" customHeight="1" x14ac:dyDescent="0.25">
      <c r="J977483" s="30"/>
    </row>
    <row r="977484" spans="10:10" ht="14.25" customHeight="1" x14ac:dyDescent="0.25">
      <c r="J977484" s="30"/>
    </row>
    <row r="977485" spans="10:10" ht="14.25" customHeight="1" x14ac:dyDescent="0.25">
      <c r="J977485" s="30"/>
    </row>
    <row r="977486" spans="10:10" ht="14.25" customHeight="1" x14ac:dyDescent="0.25">
      <c r="J977486" s="30"/>
    </row>
    <row r="977487" spans="10:10" ht="14.25" customHeight="1" x14ac:dyDescent="0.25">
      <c r="J977487" s="30"/>
    </row>
    <row r="977488" spans="10:10" ht="14.25" customHeight="1" x14ac:dyDescent="0.25">
      <c r="J977488" s="30"/>
    </row>
    <row r="977489" spans="10:10" ht="14.25" customHeight="1" x14ac:dyDescent="0.25">
      <c r="J977489" s="30"/>
    </row>
    <row r="977490" spans="10:10" ht="14.25" customHeight="1" x14ac:dyDescent="0.25">
      <c r="J977490" s="30"/>
    </row>
    <row r="977491" spans="10:10" ht="14.25" customHeight="1" x14ac:dyDescent="0.25">
      <c r="J977491" s="30"/>
    </row>
    <row r="977492" spans="10:10" ht="14.25" customHeight="1" x14ac:dyDescent="0.25">
      <c r="J977492" s="30"/>
    </row>
    <row r="977493" spans="10:10" ht="14.25" customHeight="1" x14ac:dyDescent="0.25">
      <c r="J977493" s="30"/>
    </row>
    <row r="977494" spans="10:10" ht="14.25" customHeight="1" x14ac:dyDescent="0.25">
      <c r="J977494" s="30"/>
    </row>
    <row r="977495" spans="10:10" ht="14.25" customHeight="1" x14ac:dyDescent="0.25">
      <c r="J977495" s="30"/>
    </row>
    <row r="977496" spans="10:10" ht="14.25" customHeight="1" x14ac:dyDescent="0.25">
      <c r="J977496" s="30"/>
    </row>
    <row r="977497" spans="10:10" ht="14.25" customHeight="1" x14ac:dyDescent="0.25">
      <c r="J977497" s="30"/>
    </row>
    <row r="977498" spans="10:10" ht="14.25" customHeight="1" x14ac:dyDescent="0.25">
      <c r="J977498" s="30"/>
    </row>
    <row r="977499" spans="10:10" ht="14.25" customHeight="1" x14ac:dyDescent="0.25">
      <c r="J977499" s="30"/>
    </row>
    <row r="977500" spans="10:10" ht="14.25" customHeight="1" x14ac:dyDescent="0.25">
      <c r="J977500" s="30"/>
    </row>
    <row r="977501" spans="10:10" ht="14.25" customHeight="1" x14ac:dyDescent="0.25">
      <c r="J977501" s="30"/>
    </row>
    <row r="977502" spans="10:10" ht="14.25" customHeight="1" x14ac:dyDescent="0.25">
      <c r="J977502" s="30"/>
    </row>
    <row r="977503" spans="10:10" ht="14.25" customHeight="1" x14ac:dyDescent="0.25">
      <c r="J977503" s="30"/>
    </row>
    <row r="977504" spans="10:10" ht="14.25" customHeight="1" x14ac:dyDescent="0.25">
      <c r="J977504" s="30"/>
    </row>
    <row r="977505" spans="10:10" ht="14.25" customHeight="1" x14ac:dyDescent="0.25">
      <c r="J977505" s="30"/>
    </row>
    <row r="977506" spans="10:10" ht="14.25" customHeight="1" x14ac:dyDescent="0.25">
      <c r="J977506" s="30"/>
    </row>
    <row r="977507" spans="10:10" ht="14.25" customHeight="1" x14ac:dyDescent="0.25">
      <c r="J977507" s="30"/>
    </row>
    <row r="977508" spans="10:10" ht="14.25" customHeight="1" x14ac:dyDescent="0.25">
      <c r="J977508" s="30"/>
    </row>
    <row r="977509" spans="10:10" ht="14.25" customHeight="1" x14ac:dyDescent="0.25">
      <c r="J977509" s="30"/>
    </row>
    <row r="977510" spans="10:10" ht="14.25" customHeight="1" x14ac:dyDescent="0.25">
      <c r="J977510" s="30"/>
    </row>
    <row r="977511" spans="10:10" ht="14.25" customHeight="1" x14ac:dyDescent="0.25">
      <c r="J977511" s="30"/>
    </row>
    <row r="977512" spans="10:10" ht="14.25" customHeight="1" x14ac:dyDescent="0.25">
      <c r="J977512" s="30"/>
    </row>
    <row r="977513" spans="10:10" ht="14.25" customHeight="1" x14ac:dyDescent="0.25">
      <c r="J977513" s="30"/>
    </row>
    <row r="977514" spans="10:10" ht="14.25" customHeight="1" x14ac:dyDescent="0.25">
      <c r="J977514" s="30"/>
    </row>
    <row r="977515" spans="10:10" ht="14.25" customHeight="1" x14ac:dyDescent="0.25">
      <c r="J977515" s="30"/>
    </row>
    <row r="977516" spans="10:10" ht="14.25" customHeight="1" x14ac:dyDescent="0.25">
      <c r="J977516" s="30"/>
    </row>
    <row r="977517" spans="10:10" ht="14.25" customHeight="1" x14ac:dyDescent="0.25">
      <c r="J977517" s="30"/>
    </row>
    <row r="977518" spans="10:10" ht="14.25" customHeight="1" x14ac:dyDescent="0.25">
      <c r="J977518" s="30"/>
    </row>
    <row r="977519" spans="10:10" ht="14.25" customHeight="1" x14ac:dyDescent="0.25">
      <c r="J977519" s="30"/>
    </row>
    <row r="977520" spans="10:10" ht="14.25" customHeight="1" x14ac:dyDescent="0.25">
      <c r="J977520" s="30"/>
    </row>
    <row r="977521" spans="10:10" ht="14.25" customHeight="1" x14ac:dyDescent="0.25">
      <c r="J977521" s="30"/>
    </row>
    <row r="977522" spans="10:10" ht="14.25" customHeight="1" x14ac:dyDescent="0.25">
      <c r="J977522" s="30"/>
    </row>
    <row r="977523" spans="10:10" ht="14.25" customHeight="1" x14ac:dyDescent="0.25">
      <c r="J977523" s="30"/>
    </row>
    <row r="977524" spans="10:10" ht="14.25" customHeight="1" x14ac:dyDescent="0.25">
      <c r="J977524" s="30"/>
    </row>
    <row r="977525" spans="10:10" ht="14.25" customHeight="1" x14ac:dyDescent="0.25">
      <c r="J977525" s="30"/>
    </row>
    <row r="977526" spans="10:10" ht="14.25" customHeight="1" x14ac:dyDescent="0.25">
      <c r="J977526" s="30"/>
    </row>
    <row r="977527" spans="10:10" ht="14.25" customHeight="1" x14ac:dyDescent="0.25">
      <c r="J977527" s="30"/>
    </row>
    <row r="977528" spans="10:10" ht="14.25" customHeight="1" x14ac:dyDescent="0.25">
      <c r="J977528" s="30"/>
    </row>
    <row r="977529" spans="10:10" ht="14.25" customHeight="1" x14ac:dyDescent="0.25">
      <c r="J977529" s="30"/>
    </row>
    <row r="977530" spans="10:10" ht="14.25" customHeight="1" x14ac:dyDescent="0.25">
      <c r="J977530" s="30"/>
    </row>
    <row r="977531" spans="10:10" ht="14.25" customHeight="1" x14ac:dyDescent="0.25">
      <c r="J977531" s="30"/>
    </row>
    <row r="977532" spans="10:10" ht="14.25" customHeight="1" x14ac:dyDescent="0.25">
      <c r="J977532" s="30"/>
    </row>
    <row r="977533" spans="10:10" ht="14.25" customHeight="1" x14ac:dyDescent="0.25">
      <c r="J977533" s="30"/>
    </row>
    <row r="977534" spans="10:10" ht="14.25" customHeight="1" x14ac:dyDescent="0.25">
      <c r="J977534" s="30"/>
    </row>
    <row r="977535" spans="10:10" ht="14.25" customHeight="1" x14ac:dyDescent="0.25">
      <c r="J977535" s="30"/>
    </row>
    <row r="977536" spans="10:10" ht="14.25" customHeight="1" x14ac:dyDescent="0.25">
      <c r="J977536" s="30"/>
    </row>
    <row r="977537" spans="10:10" ht="14.25" customHeight="1" x14ac:dyDescent="0.25">
      <c r="J977537" s="30"/>
    </row>
    <row r="977538" spans="10:10" ht="14.25" customHeight="1" x14ac:dyDescent="0.25">
      <c r="J977538" s="30"/>
    </row>
    <row r="977539" spans="10:10" ht="14.25" customHeight="1" x14ac:dyDescent="0.25">
      <c r="J977539" s="30"/>
    </row>
    <row r="977540" spans="10:10" ht="14.25" customHeight="1" x14ac:dyDescent="0.25">
      <c r="J977540" s="30"/>
    </row>
    <row r="977541" spans="10:10" ht="14.25" customHeight="1" x14ac:dyDescent="0.25">
      <c r="J977541" s="30"/>
    </row>
    <row r="977542" spans="10:10" ht="14.25" customHeight="1" x14ac:dyDescent="0.25">
      <c r="J977542" s="30"/>
    </row>
    <row r="977543" spans="10:10" ht="14.25" customHeight="1" x14ac:dyDescent="0.25">
      <c r="J977543" s="30"/>
    </row>
    <row r="977544" spans="10:10" ht="14.25" customHeight="1" x14ac:dyDescent="0.25">
      <c r="J977544" s="30"/>
    </row>
    <row r="977545" spans="10:10" ht="14.25" customHeight="1" x14ac:dyDescent="0.25">
      <c r="J977545" s="30"/>
    </row>
    <row r="977546" spans="10:10" ht="14.25" customHeight="1" x14ac:dyDescent="0.25">
      <c r="J977546" s="30"/>
    </row>
    <row r="977547" spans="10:10" ht="14.25" customHeight="1" x14ac:dyDescent="0.25">
      <c r="J977547" s="30"/>
    </row>
    <row r="977548" spans="10:10" ht="14.25" customHeight="1" x14ac:dyDescent="0.25">
      <c r="J977548" s="30"/>
    </row>
    <row r="977549" spans="10:10" ht="14.25" customHeight="1" x14ac:dyDescent="0.25">
      <c r="J977549" s="30"/>
    </row>
    <row r="977550" spans="10:10" ht="14.25" customHeight="1" x14ac:dyDescent="0.25">
      <c r="J977550" s="30"/>
    </row>
    <row r="977551" spans="10:10" ht="14.25" customHeight="1" x14ac:dyDescent="0.25">
      <c r="J977551" s="30"/>
    </row>
    <row r="977552" spans="10:10" ht="14.25" customHeight="1" x14ac:dyDescent="0.25">
      <c r="J977552" s="30"/>
    </row>
    <row r="977553" spans="10:10" ht="14.25" customHeight="1" x14ac:dyDescent="0.25">
      <c r="J977553" s="30"/>
    </row>
    <row r="977554" spans="10:10" ht="14.25" customHeight="1" x14ac:dyDescent="0.25">
      <c r="J977554" s="30"/>
    </row>
    <row r="977555" spans="10:10" ht="14.25" customHeight="1" x14ac:dyDescent="0.25">
      <c r="J977555" s="30"/>
    </row>
    <row r="977556" spans="10:10" ht="14.25" customHeight="1" x14ac:dyDescent="0.25">
      <c r="J977556" s="30"/>
    </row>
    <row r="977557" spans="10:10" ht="14.25" customHeight="1" x14ac:dyDescent="0.25">
      <c r="J977557" s="30"/>
    </row>
    <row r="977558" spans="10:10" ht="14.25" customHeight="1" x14ac:dyDescent="0.25">
      <c r="J977558" s="30"/>
    </row>
    <row r="977559" spans="10:10" ht="14.25" customHeight="1" x14ac:dyDescent="0.25">
      <c r="J977559" s="30"/>
    </row>
    <row r="977560" spans="10:10" ht="14.25" customHeight="1" x14ac:dyDescent="0.25">
      <c r="J977560" s="30"/>
    </row>
    <row r="977561" spans="10:10" ht="14.25" customHeight="1" x14ac:dyDescent="0.25">
      <c r="J977561" s="30"/>
    </row>
    <row r="977562" spans="10:10" ht="14.25" customHeight="1" x14ac:dyDescent="0.25">
      <c r="J977562" s="30"/>
    </row>
    <row r="977563" spans="10:10" ht="14.25" customHeight="1" x14ac:dyDescent="0.25">
      <c r="J977563" s="30"/>
    </row>
    <row r="977564" spans="10:10" ht="14.25" customHeight="1" x14ac:dyDescent="0.25">
      <c r="J977564" s="30"/>
    </row>
    <row r="977565" spans="10:10" ht="14.25" customHeight="1" x14ac:dyDescent="0.25">
      <c r="J977565" s="30"/>
    </row>
    <row r="977566" spans="10:10" ht="14.25" customHeight="1" x14ac:dyDescent="0.25">
      <c r="J977566" s="30"/>
    </row>
    <row r="977567" spans="10:10" ht="14.25" customHeight="1" x14ac:dyDescent="0.25">
      <c r="J977567" s="30"/>
    </row>
    <row r="977568" spans="10:10" ht="14.25" customHeight="1" x14ac:dyDescent="0.25">
      <c r="J977568" s="30"/>
    </row>
    <row r="977569" spans="10:10" ht="14.25" customHeight="1" x14ac:dyDescent="0.25">
      <c r="J977569" s="30"/>
    </row>
    <row r="977570" spans="10:10" ht="14.25" customHeight="1" x14ac:dyDescent="0.25">
      <c r="J977570" s="30"/>
    </row>
    <row r="977571" spans="10:10" ht="14.25" customHeight="1" x14ac:dyDescent="0.25">
      <c r="J977571" s="30"/>
    </row>
    <row r="977572" spans="10:10" ht="14.25" customHeight="1" x14ac:dyDescent="0.25">
      <c r="J977572" s="30"/>
    </row>
    <row r="977573" spans="10:10" ht="14.25" customHeight="1" x14ac:dyDescent="0.25">
      <c r="J977573" s="30"/>
    </row>
    <row r="977574" spans="10:10" ht="14.25" customHeight="1" x14ac:dyDescent="0.25">
      <c r="J977574" s="30"/>
    </row>
    <row r="977575" spans="10:10" ht="14.25" customHeight="1" x14ac:dyDescent="0.25">
      <c r="J977575" s="30"/>
    </row>
    <row r="977576" spans="10:10" ht="14.25" customHeight="1" x14ac:dyDescent="0.25">
      <c r="J977576" s="30"/>
    </row>
    <row r="977577" spans="10:10" ht="14.25" customHeight="1" x14ac:dyDescent="0.25">
      <c r="J977577" s="30"/>
    </row>
    <row r="977578" spans="10:10" ht="14.25" customHeight="1" x14ac:dyDescent="0.25">
      <c r="J977578" s="30"/>
    </row>
    <row r="977579" spans="10:10" ht="14.25" customHeight="1" x14ac:dyDescent="0.25">
      <c r="J977579" s="30"/>
    </row>
    <row r="977580" spans="10:10" ht="14.25" customHeight="1" x14ac:dyDescent="0.25">
      <c r="J977580" s="30"/>
    </row>
    <row r="977581" spans="10:10" ht="14.25" customHeight="1" x14ac:dyDescent="0.25">
      <c r="J977581" s="30"/>
    </row>
    <row r="977582" spans="10:10" ht="14.25" customHeight="1" x14ac:dyDescent="0.25">
      <c r="J977582" s="30"/>
    </row>
    <row r="977583" spans="10:10" ht="14.25" customHeight="1" x14ac:dyDescent="0.25">
      <c r="J977583" s="30"/>
    </row>
    <row r="977584" spans="10:10" ht="14.25" customHeight="1" x14ac:dyDescent="0.25">
      <c r="J977584" s="30"/>
    </row>
    <row r="977585" spans="10:10" ht="14.25" customHeight="1" x14ac:dyDescent="0.25">
      <c r="J977585" s="30"/>
    </row>
    <row r="977586" spans="10:10" ht="14.25" customHeight="1" x14ac:dyDescent="0.25">
      <c r="J977586" s="30"/>
    </row>
    <row r="977587" spans="10:10" ht="14.25" customHeight="1" x14ac:dyDescent="0.25">
      <c r="J977587" s="30"/>
    </row>
    <row r="977588" spans="10:10" ht="14.25" customHeight="1" x14ac:dyDescent="0.25">
      <c r="J977588" s="30"/>
    </row>
    <row r="977589" spans="10:10" ht="14.25" customHeight="1" x14ac:dyDescent="0.25">
      <c r="J977589" s="30"/>
    </row>
    <row r="977590" spans="10:10" ht="14.25" customHeight="1" x14ac:dyDescent="0.25">
      <c r="J977590" s="30"/>
    </row>
    <row r="977591" spans="10:10" ht="14.25" customHeight="1" x14ac:dyDescent="0.25">
      <c r="J977591" s="30"/>
    </row>
    <row r="977592" spans="10:10" ht="14.25" customHeight="1" x14ac:dyDescent="0.25">
      <c r="J977592" s="30"/>
    </row>
    <row r="977593" spans="10:10" ht="14.25" customHeight="1" x14ac:dyDescent="0.25">
      <c r="J977593" s="30"/>
    </row>
    <row r="977594" spans="10:10" ht="14.25" customHeight="1" x14ac:dyDescent="0.25">
      <c r="J977594" s="30"/>
    </row>
    <row r="977595" spans="10:10" ht="14.25" customHeight="1" x14ac:dyDescent="0.25">
      <c r="J977595" s="30"/>
    </row>
    <row r="977596" spans="10:10" ht="14.25" customHeight="1" x14ac:dyDescent="0.25">
      <c r="J977596" s="30"/>
    </row>
    <row r="977597" spans="10:10" ht="14.25" customHeight="1" x14ac:dyDescent="0.25">
      <c r="J977597" s="30"/>
    </row>
    <row r="977598" spans="10:10" ht="14.25" customHeight="1" x14ac:dyDescent="0.25">
      <c r="J977598" s="30"/>
    </row>
    <row r="977599" spans="10:10" ht="14.25" customHeight="1" x14ac:dyDescent="0.25">
      <c r="J977599" s="30"/>
    </row>
    <row r="977600" spans="10:10" ht="14.25" customHeight="1" x14ac:dyDescent="0.25">
      <c r="J977600" s="30"/>
    </row>
    <row r="977601" spans="10:10" ht="14.25" customHeight="1" x14ac:dyDescent="0.25">
      <c r="J977601" s="30"/>
    </row>
    <row r="977602" spans="10:10" ht="14.25" customHeight="1" x14ac:dyDescent="0.25">
      <c r="J977602" s="30"/>
    </row>
    <row r="977603" spans="10:10" ht="14.25" customHeight="1" x14ac:dyDescent="0.25">
      <c r="J977603" s="30"/>
    </row>
    <row r="977604" spans="10:10" ht="14.25" customHeight="1" x14ac:dyDescent="0.25">
      <c r="J977604" s="30"/>
    </row>
    <row r="977605" spans="10:10" ht="14.25" customHeight="1" x14ac:dyDescent="0.25">
      <c r="J977605" s="30"/>
    </row>
    <row r="977606" spans="10:10" ht="14.25" customHeight="1" x14ac:dyDescent="0.25">
      <c r="J977606" s="30"/>
    </row>
    <row r="977607" spans="10:10" ht="14.25" customHeight="1" x14ac:dyDescent="0.25">
      <c r="J977607" s="30"/>
    </row>
    <row r="977608" spans="10:10" ht="14.25" customHeight="1" x14ac:dyDescent="0.25">
      <c r="J977608" s="30"/>
    </row>
    <row r="977609" spans="10:10" ht="14.25" customHeight="1" x14ac:dyDescent="0.25">
      <c r="J977609" s="30"/>
    </row>
    <row r="977610" spans="10:10" ht="14.25" customHeight="1" x14ac:dyDescent="0.25">
      <c r="J977610" s="30"/>
    </row>
    <row r="977611" spans="10:10" ht="14.25" customHeight="1" x14ac:dyDescent="0.25">
      <c r="J977611" s="30"/>
    </row>
    <row r="977612" spans="10:10" ht="14.25" customHeight="1" x14ac:dyDescent="0.25">
      <c r="J977612" s="30"/>
    </row>
    <row r="977613" spans="10:10" ht="14.25" customHeight="1" x14ac:dyDescent="0.25">
      <c r="J977613" s="52"/>
    </row>
    <row r="977614" spans="10:10" ht="14.25" customHeight="1" x14ac:dyDescent="0.25">
      <c r="J977614" s="30"/>
    </row>
    <row r="977615" spans="10:10" ht="14.25" customHeight="1" x14ac:dyDescent="0.25">
      <c r="J977615" s="30"/>
    </row>
    <row r="977616" spans="10:10" ht="14.25" customHeight="1" x14ac:dyDescent="0.25">
      <c r="J977616" s="30"/>
    </row>
    <row r="977617" spans="10:10" ht="14.25" customHeight="1" x14ac:dyDescent="0.25">
      <c r="J977617" s="30"/>
    </row>
    <row r="977618" spans="10:10" ht="14.25" customHeight="1" x14ac:dyDescent="0.25">
      <c r="J977618" s="30"/>
    </row>
    <row r="977619" spans="10:10" ht="14.25" customHeight="1" x14ac:dyDescent="0.25">
      <c r="J977619" s="30"/>
    </row>
    <row r="977620" spans="10:10" ht="14.25" customHeight="1" x14ac:dyDescent="0.25">
      <c r="J977620" s="30"/>
    </row>
    <row r="977621" spans="10:10" ht="14.25" customHeight="1" x14ac:dyDescent="0.25">
      <c r="J977621" s="30"/>
    </row>
    <row r="977622" spans="10:10" ht="14.25" customHeight="1" x14ac:dyDescent="0.25">
      <c r="J977622" s="30"/>
    </row>
    <row r="977623" spans="10:10" ht="14.25" customHeight="1" x14ac:dyDescent="0.25">
      <c r="J977623" s="30"/>
    </row>
    <row r="977624" spans="10:10" ht="14.25" customHeight="1" x14ac:dyDescent="0.25">
      <c r="J977624" s="30"/>
    </row>
    <row r="977625" spans="10:10" ht="14.25" customHeight="1" x14ac:dyDescent="0.25">
      <c r="J977625" s="30"/>
    </row>
    <row r="977626" spans="10:10" ht="14.25" customHeight="1" x14ac:dyDescent="0.25">
      <c r="J977626" s="30"/>
    </row>
    <row r="977627" spans="10:10" ht="14.25" customHeight="1" x14ac:dyDescent="0.25">
      <c r="J977627" s="30"/>
    </row>
    <row r="977628" spans="10:10" ht="14.25" customHeight="1" x14ac:dyDescent="0.25">
      <c r="J977628" s="30"/>
    </row>
    <row r="977629" spans="10:10" ht="14.25" customHeight="1" x14ac:dyDescent="0.25">
      <c r="J977629" s="30"/>
    </row>
    <row r="977630" spans="10:10" ht="14.25" customHeight="1" x14ac:dyDescent="0.25">
      <c r="J977630" s="30"/>
    </row>
    <row r="977631" spans="10:10" ht="14.25" customHeight="1" x14ac:dyDescent="0.25">
      <c r="J977631" s="30"/>
    </row>
    <row r="977632" spans="10:10" ht="14.25" customHeight="1" x14ac:dyDescent="0.25">
      <c r="J977632" s="30"/>
    </row>
    <row r="977633" spans="10:10" ht="14.25" customHeight="1" x14ac:dyDescent="0.25">
      <c r="J977633" s="30"/>
    </row>
    <row r="977634" spans="10:10" ht="14.25" customHeight="1" x14ac:dyDescent="0.25">
      <c r="J977634" s="30"/>
    </row>
    <row r="977635" spans="10:10" ht="14.25" customHeight="1" x14ac:dyDescent="0.25">
      <c r="J977635" s="30"/>
    </row>
    <row r="977636" spans="10:10" ht="14.25" customHeight="1" x14ac:dyDescent="0.25">
      <c r="J977636" s="30"/>
    </row>
    <row r="977637" spans="10:10" ht="14.25" customHeight="1" x14ac:dyDescent="0.25">
      <c r="J977637" s="30"/>
    </row>
    <row r="977638" spans="10:10" ht="14.25" customHeight="1" x14ac:dyDescent="0.25">
      <c r="J977638" s="30"/>
    </row>
    <row r="977639" spans="10:10" ht="14.25" customHeight="1" x14ac:dyDescent="0.25">
      <c r="J977639" s="30"/>
    </row>
    <row r="977640" spans="10:10" ht="14.25" customHeight="1" x14ac:dyDescent="0.25">
      <c r="J977640" s="30"/>
    </row>
    <row r="977641" spans="10:10" ht="14.25" customHeight="1" x14ac:dyDescent="0.25">
      <c r="J977641" s="30"/>
    </row>
    <row r="977642" spans="10:10" ht="14.25" customHeight="1" x14ac:dyDescent="0.25">
      <c r="J977642" s="30"/>
    </row>
    <row r="977643" spans="10:10" ht="14.25" customHeight="1" x14ac:dyDescent="0.25">
      <c r="J977643" s="30"/>
    </row>
    <row r="977644" spans="10:10" ht="14.25" customHeight="1" x14ac:dyDescent="0.25">
      <c r="J977644" s="30"/>
    </row>
    <row r="977645" spans="10:10" ht="14.25" customHeight="1" x14ac:dyDescent="0.25">
      <c r="J977645" s="30"/>
    </row>
    <row r="977646" spans="10:10" ht="14.25" customHeight="1" x14ac:dyDescent="0.25">
      <c r="J977646" s="30"/>
    </row>
    <row r="977647" spans="10:10" ht="14.25" customHeight="1" x14ac:dyDescent="0.25">
      <c r="J977647" s="30"/>
    </row>
    <row r="977648" spans="10:10" ht="14.25" customHeight="1" x14ac:dyDescent="0.25">
      <c r="J977648" s="30"/>
    </row>
    <row r="977649" spans="10:10" ht="14.25" customHeight="1" x14ac:dyDescent="0.25">
      <c r="J977649" s="30"/>
    </row>
    <row r="977650" spans="10:10" ht="14.25" customHeight="1" x14ac:dyDescent="0.25">
      <c r="J977650" s="30"/>
    </row>
    <row r="977651" spans="10:10" ht="14.25" customHeight="1" x14ac:dyDescent="0.25">
      <c r="J977651" s="30"/>
    </row>
    <row r="977652" spans="10:10" ht="14.25" customHeight="1" x14ac:dyDescent="0.25">
      <c r="J977652" s="30"/>
    </row>
    <row r="977653" spans="10:10" ht="14.25" customHeight="1" x14ac:dyDescent="0.25">
      <c r="J977653" s="30"/>
    </row>
    <row r="977654" spans="10:10" ht="14.25" customHeight="1" x14ac:dyDescent="0.25">
      <c r="J977654" s="30"/>
    </row>
    <row r="977655" spans="10:10" ht="14.25" customHeight="1" x14ac:dyDescent="0.25">
      <c r="J977655" s="30"/>
    </row>
    <row r="977656" spans="10:10" ht="14.25" customHeight="1" x14ac:dyDescent="0.25">
      <c r="J977656" s="30"/>
    </row>
    <row r="977657" spans="10:10" ht="14.25" customHeight="1" x14ac:dyDescent="0.25">
      <c r="J977657" s="30"/>
    </row>
    <row r="977658" spans="10:10" ht="14.25" customHeight="1" x14ac:dyDescent="0.25">
      <c r="J977658" s="30"/>
    </row>
    <row r="977659" spans="10:10" ht="14.25" customHeight="1" x14ac:dyDescent="0.25">
      <c r="J977659" s="30"/>
    </row>
    <row r="977660" spans="10:10" ht="14.25" customHeight="1" x14ac:dyDescent="0.25">
      <c r="J977660" s="30"/>
    </row>
    <row r="977661" spans="10:10" ht="14.25" customHeight="1" x14ac:dyDescent="0.25">
      <c r="J977661" s="30"/>
    </row>
    <row r="977662" spans="10:10" ht="14.25" customHeight="1" x14ac:dyDescent="0.25">
      <c r="J977662" s="30"/>
    </row>
    <row r="977663" spans="10:10" ht="14.25" customHeight="1" x14ac:dyDescent="0.25">
      <c r="J977663" s="30"/>
    </row>
    <row r="977664" spans="10:10" ht="14.25" customHeight="1" x14ac:dyDescent="0.25">
      <c r="J977664" s="30"/>
    </row>
    <row r="977665" spans="10:10" ht="14.25" customHeight="1" x14ac:dyDescent="0.25">
      <c r="J977665" s="30"/>
    </row>
    <row r="977666" spans="10:10" ht="14.25" customHeight="1" x14ac:dyDescent="0.25">
      <c r="J977666" s="30"/>
    </row>
    <row r="977667" spans="10:10" ht="14.25" customHeight="1" x14ac:dyDescent="0.25">
      <c r="J977667" s="30"/>
    </row>
    <row r="977668" spans="10:10" ht="14.25" customHeight="1" x14ac:dyDescent="0.25">
      <c r="J977668" s="30"/>
    </row>
    <row r="977669" spans="10:10" ht="14.25" customHeight="1" x14ac:dyDescent="0.25">
      <c r="J977669" s="30"/>
    </row>
    <row r="977670" spans="10:10" ht="14.25" customHeight="1" x14ac:dyDescent="0.25">
      <c r="J977670" s="30"/>
    </row>
    <row r="977671" spans="10:10" ht="14.25" customHeight="1" x14ac:dyDescent="0.25">
      <c r="J977671" s="30"/>
    </row>
    <row r="977672" spans="10:10" ht="14.25" customHeight="1" x14ac:dyDescent="0.25">
      <c r="J977672" s="30"/>
    </row>
    <row r="977673" spans="10:10" ht="14.25" customHeight="1" x14ac:dyDescent="0.25">
      <c r="J977673" s="30"/>
    </row>
    <row r="977674" spans="10:10" ht="14.25" customHeight="1" x14ac:dyDescent="0.25">
      <c r="J977674" s="30"/>
    </row>
    <row r="977675" spans="10:10" ht="14.25" customHeight="1" x14ac:dyDescent="0.25">
      <c r="J977675" s="30"/>
    </row>
    <row r="977676" spans="10:10" ht="14.25" customHeight="1" x14ac:dyDescent="0.25">
      <c r="J977676" s="30"/>
    </row>
    <row r="977677" spans="10:10" ht="14.25" customHeight="1" x14ac:dyDescent="0.25">
      <c r="J977677" s="30"/>
    </row>
    <row r="977678" spans="10:10" ht="14.25" customHeight="1" x14ac:dyDescent="0.25">
      <c r="J977678" s="30"/>
    </row>
    <row r="977679" spans="10:10" ht="14.25" customHeight="1" x14ac:dyDescent="0.25">
      <c r="J977679" s="30"/>
    </row>
    <row r="977680" spans="10:10" ht="14.25" customHeight="1" x14ac:dyDescent="0.25">
      <c r="J977680" s="30"/>
    </row>
    <row r="977681" spans="10:10" ht="14.25" customHeight="1" x14ac:dyDescent="0.25">
      <c r="J977681" s="30"/>
    </row>
    <row r="977682" spans="10:10" ht="14.25" customHeight="1" x14ac:dyDescent="0.25">
      <c r="J977682" s="30"/>
    </row>
    <row r="977683" spans="10:10" ht="14.25" customHeight="1" x14ac:dyDescent="0.25">
      <c r="J977683" s="30"/>
    </row>
    <row r="977684" spans="10:10" ht="14.25" customHeight="1" x14ac:dyDescent="0.25">
      <c r="J977684" s="30"/>
    </row>
    <row r="977685" spans="10:10" ht="14.25" customHeight="1" x14ac:dyDescent="0.25">
      <c r="J977685" s="30"/>
    </row>
    <row r="977686" spans="10:10" ht="14.25" customHeight="1" x14ac:dyDescent="0.25">
      <c r="J977686" s="30"/>
    </row>
    <row r="977687" spans="10:10" ht="14.25" customHeight="1" x14ac:dyDescent="0.25">
      <c r="J977687" s="30"/>
    </row>
    <row r="977688" spans="10:10" ht="14.25" customHeight="1" x14ac:dyDescent="0.25">
      <c r="J977688" s="30"/>
    </row>
    <row r="977689" spans="10:10" ht="14.25" customHeight="1" x14ac:dyDescent="0.25">
      <c r="J977689" s="30"/>
    </row>
    <row r="977690" spans="10:10" ht="14.25" customHeight="1" x14ac:dyDescent="0.25">
      <c r="J977690" s="30"/>
    </row>
    <row r="977691" spans="10:10" ht="14.25" customHeight="1" x14ac:dyDescent="0.25">
      <c r="J977691" s="30"/>
    </row>
    <row r="977692" spans="10:10" ht="14.25" customHeight="1" x14ac:dyDescent="0.25">
      <c r="J977692" s="30"/>
    </row>
    <row r="977693" spans="10:10" ht="14.25" customHeight="1" x14ac:dyDescent="0.25">
      <c r="J977693" s="30"/>
    </row>
    <row r="977694" spans="10:10" ht="14.25" customHeight="1" x14ac:dyDescent="0.25">
      <c r="J977694" s="30"/>
    </row>
    <row r="977695" spans="10:10" ht="14.25" customHeight="1" x14ac:dyDescent="0.25">
      <c r="J977695" s="30"/>
    </row>
    <row r="977696" spans="10:10" ht="14.25" customHeight="1" x14ac:dyDescent="0.25">
      <c r="J977696" s="30"/>
    </row>
    <row r="977697" spans="10:10" ht="14.25" customHeight="1" x14ac:dyDescent="0.25">
      <c r="J977697" s="30"/>
    </row>
    <row r="977698" spans="10:10" ht="14.25" customHeight="1" x14ac:dyDescent="0.25">
      <c r="J977698" s="30"/>
    </row>
    <row r="977699" spans="10:10" ht="14.25" customHeight="1" x14ac:dyDescent="0.25">
      <c r="J977699" s="30"/>
    </row>
    <row r="977700" spans="10:10" ht="14.25" customHeight="1" x14ac:dyDescent="0.25">
      <c r="J977700" s="30"/>
    </row>
    <row r="977701" spans="10:10" ht="14.25" customHeight="1" x14ac:dyDescent="0.25">
      <c r="J977701" s="30"/>
    </row>
    <row r="977702" spans="10:10" ht="14.25" customHeight="1" x14ac:dyDescent="0.25">
      <c r="J977702" s="30"/>
    </row>
    <row r="977703" spans="10:10" ht="14.25" customHeight="1" x14ac:dyDescent="0.25">
      <c r="J977703" s="30"/>
    </row>
    <row r="977704" spans="10:10" ht="14.25" customHeight="1" x14ac:dyDescent="0.25">
      <c r="J977704" s="30"/>
    </row>
    <row r="977705" spans="10:10" ht="14.25" customHeight="1" x14ac:dyDescent="0.25">
      <c r="J977705" s="30"/>
    </row>
    <row r="977706" spans="10:10" ht="14.25" customHeight="1" x14ac:dyDescent="0.25">
      <c r="J977706" s="30"/>
    </row>
    <row r="977707" spans="10:10" ht="14.25" customHeight="1" x14ac:dyDescent="0.25">
      <c r="J977707" s="30"/>
    </row>
    <row r="977708" spans="10:10" ht="14.25" customHeight="1" x14ac:dyDescent="0.25">
      <c r="J977708" s="30"/>
    </row>
    <row r="977709" spans="10:10" ht="14.25" customHeight="1" x14ac:dyDescent="0.25">
      <c r="J977709" s="30"/>
    </row>
    <row r="977710" spans="10:10" ht="14.25" customHeight="1" x14ac:dyDescent="0.25">
      <c r="J977710" s="30"/>
    </row>
    <row r="977711" spans="10:10" ht="14.25" customHeight="1" x14ac:dyDescent="0.25">
      <c r="J977711" s="30"/>
    </row>
    <row r="977712" spans="10:10" ht="14.25" customHeight="1" x14ac:dyDescent="0.25">
      <c r="J977712" s="30"/>
    </row>
    <row r="977713" spans="10:10" ht="14.25" customHeight="1" x14ac:dyDescent="0.25">
      <c r="J977713" s="30"/>
    </row>
    <row r="977714" spans="10:10" ht="14.25" customHeight="1" x14ac:dyDescent="0.25">
      <c r="J977714" s="30"/>
    </row>
    <row r="977715" spans="10:10" ht="14.25" customHeight="1" x14ac:dyDescent="0.25">
      <c r="J977715" s="30"/>
    </row>
    <row r="977716" spans="10:10" ht="14.25" customHeight="1" x14ac:dyDescent="0.25">
      <c r="J977716" s="30"/>
    </row>
    <row r="977717" spans="10:10" ht="14.25" customHeight="1" x14ac:dyDescent="0.25">
      <c r="J977717" s="30"/>
    </row>
    <row r="977718" spans="10:10" ht="14.25" customHeight="1" x14ac:dyDescent="0.25">
      <c r="J977718" s="30"/>
    </row>
    <row r="977719" spans="10:10" ht="14.25" customHeight="1" x14ac:dyDescent="0.25">
      <c r="J977719" s="30"/>
    </row>
    <row r="977720" spans="10:10" ht="14.25" customHeight="1" x14ac:dyDescent="0.25">
      <c r="J977720" s="30"/>
    </row>
    <row r="977721" spans="10:10" ht="14.25" customHeight="1" x14ac:dyDescent="0.25">
      <c r="J977721" s="30"/>
    </row>
    <row r="977722" spans="10:10" ht="14.25" customHeight="1" x14ac:dyDescent="0.25">
      <c r="J977722" s="30"/>
    </row>
    <row r="977723" spans="10:10" ht="14.25" customHeight="1" x14ac:dyDescent="0.25">
      <c r="J977723" s="30"/>
    </row>
    <row r="977724" spans="10:10" ht="14.25" customHeight="1" x14ac:dyDescent="0.25">
      <c r="J977724" s="30"/>
    </row>
    <row r="977725" spans="10:10" ht="14.25" customHeight="1" x14ac:dyDescent="0.25">
      <c r="J977725" s="30"/>
    </row>
    <row r="977726" spans="10:10" ht="14.25" customHeight="1" x14ac:dyDescent="0.25">
      <c r="J977726" s="30"/>
    </row>
    <row r="977727" spans="10:10" ht="14.25" customHeight="1" x14ac:dyDescent="0.25">
      <c r="J977727" s="30"/>
    </row>
    <row r="977728" spans="10:10" ht="14.25" customHeight="1" x14ac:dyDescent="0.25">
      <c r="J977728" s="30"/>
    </row>
    <row r="977729" spans="10:10" ht="14.25" customHeight="1" x14ac:dyDescent="0.25">
      <c r="J977729" s="30"/>
    </row>
    <row r="977730" spans="10:10" ht="14.25" customHeight="1" x14ac:dyDescent="0.25">
      <c r="J977730" s="30"/>
    </row>
    <row r="977731" spans="10:10" ht="14.25" customHeight="1" x14ac:dyDescent="0.25">
      <c r="J977731" s="30"/>
    </row>
    <row r="977732" spans="10:10" ht="14.25" customHeight="1" x14ac:dyDescent="0.25">
      <c r="J977732" s="30"/>
    </row>
    <row r="977733" spans="10:10" ht="14.25" customHeight="1" x14ac:dyDescent="0.25">
      <c r="J977733" s="30"/>
    </row>
    <row r="977734" spans="10:10" ht="14.25" customHeight="1" x14ac:dyDescent="0.25">
      <c r="J977734" s="30"/>
    </row>
    <row r="977735" spans="10:10" ht="14.25" customHeight="1" x14ac:dyDescent="0.25">
      <c r="J977735" s="30"/>
    </row>
    <row r="977736" spans="10:10" ht="14.25" customHeight="1" x14ac:dyDescent="0.25">
      <c r="J977736" s="30"/>
    </row>
    <row r="977737" spans="10:10" ht="14.25" customHeight="1" x14ac:dyDescent="0.25">
      <c r="J977737" s="30"/>
    </row>
    <row r="977738" spans="10:10" ht="14.25" customHeight="1" x14ac:dyDescent="0.25">
      <c r="J977738" s="30"/>
    </row>
    <row r="977739" spans="10:10" ht="14.25" customHeight="1" x14ac:dyDescent="0.25">
      <c r="J977739" s="30"/>
    </row>
    <row r="977740" spans="10:10" ht="14.25" customHeight="1" x14ac:dyDescent="0.25">
      <c r="J977740" s="30"/>
    </row>
    <row r="977741" spans="10:10" ht="14.25" customHeight="1" x14ac:dyDescent="0.25">
      <c r="J977741" s="30"/>
    </row>
    <row r="977742" spans="10:10" ht="14.25" customHeight="1" x14ac:dyDescent="0.25">
      <c r="J977742" s="30"/>
    </row>
    <row r="977743" spans="10:10" ht="14.25" customHeight="1" x14ac:dyDescent="0.25">
      <c r="J977743" s="30"/>
    </row>
    <row r="977744" spans="10:10" ht="14.25" customHeight="1" x14ac:dyDescent="0.25">
      <c r="J977744" s="30"/>
    </row>
    <row r="977745" spans="10:10" ht="14.25" customHeight="1" x14ac:dyDescent="0.25">
      <c r="J977745" s="30"/>
    </row>
    <row r="977746" spans="10:10" ht="14.25" customHeight="1" x14ac:dyDescent="0.25">
      <c r="J977746" s="30"/>
    </row>
    <row r="977747" spans="10:10" ht="14.25" customHeight="1" x14ac:dyDescent="0.25">
      <c r="J977747" s="30"/>
    </row>
    <row r="977748" spans="10:10" ht="14.25" customHeight="1" x14ac:dyDescent="0.25">
      <c r="J977748" s="30"/>
    </row>
    <row r="977749" spans="10:10" ht="14.25" customHeight="1" x14ac:dyDescent="0.25">
      <c r="J977749" s="30"/>
    </row>
    <row r="977750" spans="10:10" ht="14.25" customHeight="1" x14ac:dyDescent="0.25">
      <c r="J977750" s="30"/>
    </row>
    <row r="977751" spans="10:10" ht="14.25" customHeight="1" x14ac:dyDescent="0.25">
      <c r="J977751" s="30"/>
    </row>
    <row r="977752" spans="10:10" ht="14.25" customHeight="1" x14ac:dyDescent="0.25">
      <c r="J977752" s="30"/>
    </row>
    <row r="977753" spans="10:10" ht="14.25" customHeight="1" x14ac:dyDescent="0.25">
      <c r="J977753" s="30"/>
    </row>
    <row r="977754" spans="10:10" ht="14.25" customHeight="1" x14ac:dyDescent="0.25">
      <c r="J977754" s="30"/>
    </row>
    <row r="977755" spans="10:10" ht="14.25" customHeight="1" x14ac:dyDescent="0.25">
      <c r="J977755" s="30"/>
    </row>
    <row r="977756" spans="10:10" ht="14.25" customHeight="1" x14ac:dyDescent="0.25">
      <c r="J977756" s="30"/>
    </row>
    <row r="977757" spans="10:10" ht="14.25" customHeight="1" x14ac:dyDescent="0.25">
      <c r="J977757" s="30"/>
    </row>
    <row r="977758" spans="10:10" ht="14.25" customHeight="1" x14ac:dyDescent="0.25">
      <c r="J977758" s="30"/>
    </row>
    <row r="977759" spans="10:10" ht="14.25" customHeight="1" x14ac:dyDescent="0.25">
      <c r="J977759" s="30"/>
    </row>
    <row r="977760" spans="10:10" ht="14.25" customHeight="1" x14ac:dyDescent="0.25">
      <c r="J977760" s="30"/>
    </row>
    <row r="977761" spans="10:10" ht="14.25" customHeight="1" x14ac:dyDescent="0.25">
      <c r="J977761" s="30"/>
    </row>
    <row r="977762" spans="10:10" ht="14.25" customHeight="1" x14ac:dyDescent="0.25">
      <c r="J977762" s="30"/>
    </row>
    <row r="977763" spans="10:10" ht="14.25" customHeight="1" x14ac:dyDescent="0.25">
      <c r="J977763" s="30"/>
    </row>
    <row r="977764" spans="10:10" ht="14.25" customHeight="1" x14ac:dyDescent="0.25">
      <c r="J977764" s="30"/>
    </row>
    <row r="977765" spans="10:10" ht="14.25" customHeight="1" x14ac:dyDescent="0.25">
      <c r="J977765" s="30"/>
    </row>
    <row r="977766" spans="10:10" ht="14.25" customHeight="1" x14ac:dyDescent="0.25">
      <c r="J977766" s="30"/>
    </row>
    <row r="977767" spans="10:10" ht="14.25" customHeight="1" x14ac:dyDescent="0.25">
      <c r="J977767" s="30"/>
    </row>
    <row r="977768" spans="10:10" ht="14.25" customHeight="1" x14ac:dyDescent="0.25">
      <c r="J977768" s="30"/>
    </row>
    <row r="977769" spans="10:10" ht="14.25" customHeight="1" x14ac:dyDescent="0.25">
      <c r="J977769" s="30"/>
    </row>
    <row r="977770" spans="10:10" ht="14.25" customHeight="1" x14ac:dyDescent="0.25">
      <c r="J977770" s="30"/>
    </row>
    <row r="977771" spans="10:10" ht="14.25" customHeight="1" x14ac:dyDescent="0.25">
      <c r="J977771" s="30"/>
    </row>
    <row r="977772" spans="10:10" ht="14.25" customHeight="1" x14ac:dyDescent="0.25">
      <c r="J977772" s="30"/>
    </row>
    <row r="977773" spans="10:10" ht="14.25" customHeight="1" x14ac:dyDescent="0.25">
      <c r="J977773" s="30"/>
    </row>
    <row r="977774" spans="10:10" ht="14.25" customHeight="1" x14ac:dyDescent="0.25">
      <c r="J977774" s="30"/>
    </row>
    <row r="977775" spans="10:10" ht="14.25" customHeight="1" x14ac:dyDescent="0.25">
      <c r="J977775" s="30"/>
    </row>
    <row r="977776" spans="10:10" ht="14.25" customHeight="1" x14ac:dyDescent="0.25">
      <c r="J977776" s="30"/>
    </row>
    <row r="977777" spans="10:10" ht="14.25" customHeight="1" x14ac:dyDescent="0.25">
      <c r="J977777" s="30"/>
    </row>
    <row r="977778" spans="10:10" ht="14.25" customHeight="1" x14ac:dyDescent="0.25">
      <c r="J977778" s="30"/>
    </row>
    <row r="977779" spans="10:10" ht="14.25" customHeight="1" x14ac:dyDescent="0.25">
      <c r="J977779" s="30"/>
    </row>
    <row r="977780" spans="10:10" ht="14.25" customHeight="1" x14ac:dyDescent="0.25">
      <c r="J977780" s="30"/>
    </row>
    <row r="977781" spans="10:10" ht="14.25" customHeight="1" x14ac:dyDescent="0.25">
      <c r="J977781" s="30"/>
    </row>
    <row r="977782" spans="10:10" ht="14.25" customHeight="1" x14ac:dyDescent="0.25">
      <c r="J977782" s="30"/>
    </row>
    <row r="977783" spans="10:10" ht="14.25" customHeight="1" x14ac:dyDescent="0.25">
      <c r="J977783" s="30"/>
    </row>
    <row r="977784" spans="10:10" ht="14.25" customHeight="1" x14ac:dyDescent="0.25">
      <c r="J977784" s="30"/>
    </row>
    <row r="977785" spans="10:10" ht="14.25" customHeight="1" x14ac:dyDescent="0.25">
      <c r="J977785" s="30"/>
    </row>
    <row r="977786" spans="10:10" ht="14.25" customHeight="1" x14ac:dyDescent="0.25">
      <c r="J977786" s="30"/>
    </row>
    <row r="977787" spans="10:10" ht="14.25" customHeight="1" x14ac:dyDescent="0.25">
      <c r="J977787" s="30"/>
    </row>
    <row r="977788" spans="10:10" ht="14.25" customHeight="1" x14ac:dyDescent="0.25">
      <c r="J977788" s="30"/>
    </row>
    <row r="977789" spans="10:10" ht="14.25" customHeight="1" x14ac:dyDescent="0.25">
      <c r="J977789" s="30"/>
    </row>
    <row r="977790" spans="10:10" ht="14.25" customHeight="1" x14ac:dyDescent="0.25">
      <c r="J977790" s="30"/>
    </row>
    <row r="977791" spans="10:10" ht="14.25" customHeight="1" x14ac:dyDescent="0.25">
      <c r="J977791" s="30"/>
    </row>
    <row r="977792" spans="10:10" ht="14.25" customHeight="1" x14ac:dyDescent="0.25">
      <c r="J977792" s="30"/>
    </row>
    <row r="977793" spans="10:10" ht="14.25" customHeight="1" x14ac:dyDescent="0.25">
      <c r="J977793" s="30"/>
    </row>
    <row r="977794" spans="10:10" ht="14.25" customHeight="1" x14ac:dyDescent="0.25">
      <c r="J977794" s="30"/>
    </row>
    <row r="977795" spans="10:10" ht="14.25" customHeight="1" x14ac:dyDescent="0.25">
      <c r="J977795" s="30"/>
    </row>
    <row r="977796" spans="10:10" ht="14.25" customHeight="1" x14ac:dyDescent="0.25">
      <c r="J977796" s="30"/>
    </row>
    <row r="977797" spans="10:10" ht="14.25" customHeight="1" x14ac:dyDescent="0.25">
      <c r="J977797" s="30"/>
    </row>
    <row r="977798" spans="10:10" ht="14.25" customHeight="1" x14ac:dyDescent="0.25">
      <c r="J977798" s="30"/>
    </row>
    <row r="977799" spans="10:10" ht="14.25" customHeight="1" x14ac:dyDescent="0.25">
      <c r="J977799" s="30"/>
    </row>
    <row r="977800" spans="10:10" ht="14.25" customHeight="1" x14ac:dyDescent="0.25">
      <c r="J977800" s="30"/>
    </row>
    <row r="977801" spans="10:10" ht="14.25" customHeight="1" x14ac:dyDescent="0.25">
      <c r="J977801" s="30"/>
    </row>
    <row r="977802" spans="10:10" ht="14.25" customHeight="1" x14ac:dyDescent="0.25">
      <c r="J977802" s="30"/>
    </row>
    <row r="977803" spans="10:10" ht="14.25" customHeight="1" x14ac:dyDescent="0.25">
      <c r="J977803" s="30"/>
    </row>
    <row r="977804" spans="10:10" ht="14.25" customHeight="1" x14ac:dyDescent="0.25">
      <c r="J977804" s="30"/>
    </row>
    <row r="977805" spans="10:10" ht="14.25" customHeight="1" x14ac:dyDescent="0.25">
      <c r="J977805" s="30"/>
    </row>
    <row r="977806" spans="10:10" ht="14.25" customHeight="1" x14ac:dyDescent="0.25">
      <c r="J977806" s="30"/>
    </row>
    <row r="977807" spans="10:10" ht="14.25" customHeight="1" x14ac:dyDescent="0.25">
      <c r="J977807" s="30"/>
    </row>
    <row r="977808" spans="10:10" ht="14.25" customHeight="1" x14ac:dyDescent="0.25">
      <c r="J977808" s="30"/>
    </row>
    <row r="977809" spans="10:10" ht="14.25" customHeight="1" x14ac:dyDescent="0.25">
      <c r="J977809" s="30"/>
    </row>
    <row r="977810" spans="10:10" ht="14.25" customHeight="1" x14ac:dyDescent="0.25">
      <c r="J977810" s="30"/>
    </row>
    <row r="977811" spans="10:10" ht="14.25" customHeight="1" x14ac:dyDescent="0.25">
      <c r="J977811" s="30"/>
    </row>
    <row r="977812" spans="10:10" ht="14.25" customHeight="1" x14ac:dyDescent="0.25">
      <c r="J977812" s="30"/>
    </row>
    <row r="977813" spans="10:10" ht="14.25" customHeight="1" x14ac:dyDescent="0.25">
      <c r="J977813" s="30"/>
    </row>
    <row r="977814" spans="10:10" ht="14.25" customHeight="1" x14ac:dyDescent="0.25">
      <c r="J977814" s="30"/>
    </row>
    <row r="977815" spans="10:10" ht="14.25" customHeight="1" x14ac:dyDescent="0.25">
      <c r="J977815" s="30"/>
    </row>
    <row r="977816" spans="10:10" ht="14.25" customHeight="1" x14ac:dyDescent="0.25">
      <c r="J977816" s="30"/>
    </row>
    <row r="977817" spans="10:10" ht="14.25" customHeight="1" x14ac:dyDescent="0.25">
      <c r="J977817" s="30"/>
    </row>
    <row r="977818" spans="10:10" ht="14.25" customHeight="1" x14ac:dyDescent="0.25">
      <c r="J977818" s="30"/>
    </row>
    <row r="977819" spans="10:10" ht="14.25" customHeight="1" x14ac:dyDescent="0.25">
      <c r="J977819" s="30"/>
    </row>
    <row r="977820" spans="10:10" ht="14.25" customHeight="1" x14ac:dyDescent="0.25">
      <c r="J977820" s="30"/>
    </row>
    <row r="977821" spans="10:10" ht="14.25" customHeight="1" x14ac:dyDescent="0.25">
      <c r="J977821" s="30"/>
    </row>
    <row r="977822" spans="10:10" ht="14.25" customHeight="1" x14ac:dyDescent="0.25">
      <c r="J977822" s="30"/>
    </row>
    <row r="977823" spans="10:10" ht="14.25" customHeight="1" x14ac:dyDescent="0.25">
      <c r="J977823" s="30"/>
    </row>
    <row r="977824" spans="10:10" ht="14.25" customHeight="1" x14ac:dyDescent="0.25">
      <c r="J977824" s="30"/>
    </row>
    <row r="977825" spans="10:10" ht="14.25" customHeight="1" x14ac:dyDescent="0.25">
      <c r="J977825" s="30"/>
    </row>
    <row r="977826" spans="10:10" ht="14.25" customHeight="1" x14ac:dyDescent="0.25">
      <c r="J977826" s="30"/>
    </row>
    <row r="977827" spans="10:10" ht="14.25" customHeight="1" x14ac:dyDescent="0.25">
      <c r="J977827" s="30"/>
    </row>
    <row r="977828" spans="10:10" ht="14.25" customHeight="1" x14ac:dyDescent="0.25">
      <c r="J977828" s="30"/>
    </row>
    <row r="977829" spans="10:10" ht="14.25" customHeight="1" x14ac:dyDescent="0.25">
      <c r="J977829" s="30"/>
    </row>
    <row r="977830" spans="10:10" ht="14.25" customHeight="1" x14ac:dyDescent="0.25">
      <c r="J977830" s="30"/>
    </row>
    <row r="977831" spans="10:10" ht="14.25" customHeight="1" x14ac:dyDescent="0.25">
      <c r="J977831" s="30"/>
    </row>
    <row r="977832" spans="10:10" ht="14.25" customHeight="1" x14ac:dyDescent="0.25">
      <c r="J977832" s="30"/>
    </row>
    <row r="977833" spans="10:10" ht="14.25" customHeight="1" x14ac:dyDescent="0.25">
      <c r="J977833" s="30"/>
    </row>
    <row r="977834" spans="10:10" ht="14.25" customHeight="1" x14ac:dyDescent="0.25">
      <c r="J977834" s="30"/>
    </row>
    <row r="977835" spans="10:10" ht="14.25" customHeight="1" x14ac:dyDescent="0.25">
      <c r="J977835" s="30"/>
    </row>
    <row r="977836" spans="10:10" ht="14.25" customHeight="1" x14ac:dyDescent="0.25">
      <c r="J977836" s="30"/>
    </row>
    <row r="977837" spans="10:10" ht="14.25" customHeight="1" x14ac:dyDescent="0.25">
      <c r="J977837" s="30"/>
    </row>
    <row r="977838" spans="10:10" ht="14.25" customHeight="1" x14ac:dyDescent="0.25">
      <c r="J977838" s="30"/>
    </row>
    <row r="977839" spans="10:10" ht="14.25" customHeight="1" x14ac:dyDescent="0.25">
      <c r="J977839" s="30"/>
    </row>
    <row r="977840" spans="10:10" ht="14.25" customHeight="1" x14ac:dyDescent="0.25">
      <c r="J977840" s="30"/>
    </row>
    <row r="977841" spans="10:10" ht="14.25" customHeight="1" x14ac:dyDescent="0.25">
      <c r="J977841" s="30"/>
    </row>
    <row r="977842" spans="10:10" ht="14.25" customHeight="1" x14ac:dyDescent="0.25">
      <c r="J977842" s="30"/>
    </row>
    <row r="977843" spans="10:10" ht="14.25" customHeight="1" x14ac:dyDescent="0.25">
      <c r="J977843" s="30"/>
    </row>
    <row r="977844" spans="10:10" ht="14.25" customHeight="1" x14ac:dyDescent="0.25">
      <c r="J977844" s="30"/>
    </row>
    <row r="977845" spans="10:10" ht="14.25" customHeight="1" x14ac:dyDescent="0.25">
      <c r="J977845" s="30"/>
    </row>
    <row r="977846" spans="10:10" ht="14.25" customHeight="1" x14ac:dyDescent="0.25">
      <c r="J977846" s="30"/>
    </row>
    <row r="977847" spans="10:10" ht="14.25" customHeight="1" x14ac:dyDescent="0.25">
      <c r="J977847" s="30"/>
    </row>
    <row r="977848" spans="10:10" ht="14.25" customHeight="1" x14ac:dyDescent="0.25">
      <c r="J977848" s="30"/>
    </row>
    <row r="977849" spans="10:10" ht="14.25" customHeight="1" x14ac:dyDescent="0.25">
      <c r="J977849" s="30"/>
    </row>
    <row r="977850" spans="10:10" ht="14.25" customHeight="1" x14ac:dyDescent="0.25">
      <c r="J977850" s="30"/>
    </row>
    <row r="977851" spans="10:10" ht="14.25" customHeight="1" x14ac:dyDescent="0.25">
      <c r="J977851" s="30"/>
    </row>
    <row r="977852" spans="10:10" ht="14.25" customHeight="1" x14ac:dyDescent="0.25">
      <c r="J977852" s="30"/>
    </row>
    <row r="977853" spans="10:10" ht="14.25" customHeight="1" x14ac:dyDescent="0.25">
      <c r="J977853" s="30"/>
    </row>
    <row r="977854" spans="10:10" ht="14.25" customHeight="1" x14ac:dyDescent="0.25">
      <c r="J977854" s="30"/>
    </row>
    <row r="977855" spans="10:10" ht="14.25" customHeight="1" x14ac:dyDescent="0.25">
      <c r="J977855" s="30"/>
    </row>
    <row r="977856" spans="10:10" ht="14.25" customHeight="1" x14ac:dyDescent="0.25">
      <c r="J977856" s="30"/>
    </row>
    <row r="977857" spans="10:10" ht="14.25" customHeight="1" x14ac:dyDescent="0.25">
      <c r="J977857" s="30"/>
    </row>
    <row r="977858" spans="10:10" ht="14.25" customHeight="1" x14ac:dyDescent="0.25">
      <c r="J977858" s="30"/>
    </row>
    <row r="977859" spans="10:10" ht="14.25" customHeight="1" x14ac:dyDescent="0.25">
      <c r="J977859" s="30"/>
    </row>
    <row r="977860" spans="10:10" ht="14.25" customHeight="1" x14ac:dyDescent="0.25">
      <c r="J977860" s="30"/>
    </row>
    <row r="977861" spans="10:10" ht="14.25" customHeight="1" x14ac:dyDescent="0.25">
      <c r="J977861" s="30"/>
    </row>
    <row r="977862" spans="10:10" ht="14.25" customHeight="1" x14ac:dyDescent="0.25">
      <c r="J977862" s="30"/>
    </row>
    <row r="977863" spans="10:10" ht="14.25" customHeight="1" x14ac:dyDescent="0.25">
      <c r="J977863" s="30"/>
    </row>
    <row r="977864" spans="10:10" ht="14.25" customHeight="1" x14ac:dyDescent="0.25">
      <c r="J977864" s="30"/>
    </row>
    <row r="977865" spans="10:10" ht="14.25" customHeight="1" x14ac:dyDescent="0.25">
      <c r="J977865" s="30"/>
    </row>
    <row r="977866" spans="10:10" ht="14.25" customHeight="1" x14ac:dyDescent="0.25">
      <c r="J977866" s="30"/>
    </row>
    <row r="977867" spans="10:10" ht="14.25" customHeight="1" x14ac:dyDescent="0.25">
      <c r="J977867" s="30"/>
    </row>
    <row r="977868" spans="10:10" ht="14.25" customHeight="1" x14ac:dyDescent="0.25">
      <c r="J977868" s="30"/>
    </row>
    <row r="977869" spans="10:10" ht="14.25" customHeight="1" x14ac:dyDescent="0.25">
      <c r="J977869" s="30"/>
    </row>
    <row r="977870" spans="10:10" ht="14.25" customHeight="1" x14ac:dyDescent="0.25">
      <c r="J977870" s="30"/>
    </row>
    <row r="977871" spans="10:10" ht="14.25" customHeight="1" x14ac:dyDescent="0.25">
      <c r="J977871" s="30"/>
    </row>
    <row r="977872" spans="10:10" ht="14.25" customHeight="1" x14ac:dyDescent="0.25">
      <c r="J977872" s="30"/>
    </row>
    <row r="977873" spans="10:10" ht="14.25" customHeight="1" x14ac:dyDescent="0.25">
      <c r="J977873" s="30"/>
    </row>
    <row r="977874" spans="10:10" ht="14.25" customHeight="1" x14ac:dyDescent="0.25">
      <c r="J977874" s="30"/>
    </row>
    <row r="977875" spans="10:10" ht="14.25" customHeight="1" x14ac:dyDescent="0.25">
      <c r="J977875" s="30"/>
    </row>
    <row r="977876" spans="10:10" ht="14.25" customHeight="1" x14ac:dyDescent="0.25">
      <c r="J977876" s="30"/>
    </row>
    <row r="977877" spans="10:10" ht="14.25" customHeight="1" x14ac:dyDescent="0.25">
      <c r="J977877" s="30"/>
    </row>
    <row r="977878" spans="10:10" ht="14.25" customHeight="1" x14ac:dyDescent="0.25">
      <c r="J977878" s="30"/>
    </row>
    <row r="977879" spans="10:10" ht="14.25" customHeight="1" x14ac:dyDescent="0.25">
      <c r="J977879" s="30"/>
    </row>
    <row r="977880" spans="10:10" ht="14.25" customHeight="1" x14ac:dyDescent="0.25">
      <c r="J977880" s="30"/>
    </row>
    <row r="977881" spans="10:10" ht="14.25" customHeight="1" x14ac:dyDescent="0.25">
      <c r="J977881" s="30"/>
    </row>
    <row r="977882" spans="10:10" ht="14.25" customHeight="1" x14ac:dyDescent="0.25">
      <c r="J977882" s="30"/>
    </row>
    <row r="977883" spans="10:10" ht="14.25" customHeight="1" x14ac:dyDescent="0.25">
      <c r="J977883" s="30"/>
    </row>
    <row r="977884" spans="10:10" ht="14.25" customHeight="1" x14ac:dyDescent="0.25">
      <c r="J977884" s="30"/>
    </row>
    <row r="977885" spans="10:10" ht="14.25" customHeight="1" x14ac:dyDescent="0.25">
      <c r="J977885" s="30"/>
    </row>
    <row r="977886" spans="10:10" ht="14.25" customHeight="1" x14ac:dyDescent="0.25">
      <c r="J977886" s="30"/>
    </row>
    <row r="977887" spans="10:10" ht="14.25" customHeight="1" x14ac:dyDescent="0.25">
      <c r="J977887" s="30"/>
    </row>
    <row r="977888" spans="10:10" ht="14.25" customHeight="1" x14ac:dyDescent="0.25">
      <c r="J977888" s="30"/>
    </row>
    <row r="977889" spans="10:10" ht="14.25" customHeight="1" x14ac:dyDescent="0.25">
      <c r="J977889" s="30"/>
    </row>
    <row r="977890" spans="10:10" ht="14.25" customHeight="1" x14ac:dyDescent="0.25">
      <c r="J977890" s="30"/>
    </row>
    <row r="977891" spans="10:10" ht="14.25" customHeight="1" x14ac:dyDescent="0.25">
      <c r="J977891" s="30"/>
    </row>
    <row r="977892" spans="10:10" ht="14.25" customHeight="1" x14ac:dyDescent="0.25">
      <c r="J977892" s="30"/>
    </row>
    <row r="977893" spans="10:10" ht="14.25" customHeight="1" x14ac:dyDescent="0.25">
      <c r="J977893" s="30"/>
    </row>
    <row r="977894" spans="10:10" ht="14.25" customHeight="1" x14ac:dyDescent="0.25">
      <c r="J977894" s="30"/>
    </row>
    <row r="977895" spans="10:10" ht="14.25" customHeight="1" x14ac:dyDescent="0.25">
      <c r="J977895" s="30"/>
    </row>
    <row r="977896" spans="10:10" ht="14.25" customHeight="1" x14ac:dyDescent="0.25">
      <c r="J977896" s="30"/>
    </row>
    <row r="977897" spans="10:10" ht="14.25" customHeight="1" x14ac:dyDescent="0.25">
      <c r="J977897" s="30"/>
    </row>
    <row r="977898" spans="10:10" ht="14.25" customHeight="1" x14ac:dyDescent="0.25">
      <c r="J977898" s="30"/>
    </row>
    <row r="977899" spans="10:10" ht="14.25" customHeight="1" x14ac:dyDescent="0.25">
      <c r="J977899" s="30"/>
    </row>
    <row r="977900" spans="10:10" ht="14.25" customHeight="1" x14ac:dyDescent="0.25">
      <c r="J977900" s="30"/>
    </row>
    <row r="977901" spans="10:10" ht="14.25" customHeight="1" x14ac:dyDescent="0.25">
      <c r="J977901" s="30"/>
    </row>
    <row r="977902" spans="10:10" ht="14.25" customHeight="1" x14ac:dyDescent="0.25">
      <c r="J977902" s="30"/>
    </row>
    <row r="977903" spans="10:10" ht="14.25" customHeight="1" x14ac:dyDescent="0.25">
      <c r="J977903" s="30"/>
    </row>
    <row r="977904" spans="10:10" ht="14.25" customHeight="1" x14ac:dyDescent="0.25">
      <c r="J977904" s="30"/>
    </row>
    <row r="977905" spans="10:10" ht="14.25" customHeight="1" x14ac:dyDescent="0.25">
      <c r="J977905" s="30"/>
    </row>
    <row r="977906" spans="10:10" ht="14.25" customHeight="1" x14ac:dyDescent="0.25">
      <c r="J977906" s="30"/>
    </row>
    <row r="977907" spans="10:10" ht="14.25" customHeight="1" x14ac:dyDescent="0.25">
      <c r="J977907" s="30"/>
    </row>
    <row r="977908" spans="10:10" ht="14.25" customHeight="1" x14ac:dyDescent="0.25">
      <c r="J977908" s="30"/>
    </row>
    <row r="977909" spans="10:10" ht="14.25" customHeight="1" x14ac:dyDescent="0.25">
      <c r="J977909" s="30"/>
    </row>
    <row r="977910" spans="10:10" ht="14.25" customHeight="1" x14ac:dyDescent="0.25">
      <c r="J977910" s="30"/>
    </row>
    <row r="977911" spans="10:10" ht="14.25" customHeight="1" x14ac:dyDescent="0.25">
      <c r="J977911" s="30"/>
    </row>
    <row r="977912" spans="10:10" ht="14.25" customHeight="1" x14ac:dyDescent="0.25">
      <c r="J977912" s="30"/>
    </row>
    <row r="977913" spans="10:10" ht="14.25" customHeight="1" x14ac:dyDescent="0.25">
      <c r="J977913" s="30"/>
    </row>
    <row r="977914" spans="10:10" ht="14.25" customHeight="1" x14ac:dyDescent="0.25">
      <c r="J977914" s="30"/>
    </row>
    <row r="977915" spans="10:10" ht="14.25" customHeight="1" x14ac:dyDescent="0.25">
      <c r="J977915" s="30"/>
    </row>
    <row r="977916" spans="10:10" ht="14.25" customHeight="1" x14ac:dyDescent="0.25">
      <c r="J977916" s="30"/>
    </row>
    <row r="977917" spans="10:10" ht="14.25" customHeight="1" x14ac:dyDescent="0.25">
      <c r="J977917" s="30"/>
    </row>
    <row r="977918" spans="10:10" ht="14.25" customHeight="1" x14ac:dyDescent="0.25">
      <c r="J977918" s="30"/>
    </row>
    <row r="977919" spans="10:10" ht="14.25" customHeight="1" x14ac:dyDescent="0.25">
      <c r="J977919" s="30"/>
    </row>
    <row r="977920" spans="10:10" ht="14.25" customHeight="1" x14ac:dyDescent="0.25">
      <c r="J977920" s="30"/>
    </row>
    <row r="977921" spans="10:10" ht="14.25" customHeight="1" x14ac:dyDescent="0.25">
      <c r="J977921" s="30"/>
    </row>
    <row r="977922" spans="10:10" ht="14.25" customHeight="1" x14ac:dyDescent="0.25">
      <c r="J977922" s="30"/>
    </row>
    <row r="977923" spans="10:10" ht="14.25" customHeight="1" x14ac:dyDescent="0.25">
      <c r="J977923" s="30"/>
    </row>
    <row r="977924" spans="10:10" ht="14.25" customHeight="1" x14ac:dyDescent="0.25">
      <c r="J977924" s="30"/>
    </row>
    <row r="977925" spans="10:10" ht="14.25" customHeight="1" x14ac:dyDescent="0.25">
      <c r="J977925" s="30"/>
    </row>
    <row r="977926" spans="10:10" ht="14.25" customHeight="1" x14ac:dyDescent="0.25">
      <c r="J977926" s="30"/>
    </row>
    <row r="977927" spans="10:10" ht="14.25" customHeight="1" x14ac:dyDescent="0.25">
      <c r="J977927" s="30"/>
    </row>
    <row r="977928" spans="10:10" ht="14.25" customHeight="1" x14ac:dyDescent="0.25">
      <c r="J977928" s="30"/>
    </row>
    <row r="977929" spans="10:10" ht="14.25" customHeight="1" x14ac:dyDescent="0.25">
      <c r="J977929" s="30"/>
    </row>
    <row r="977930" spans="10:10" ht="14.25" customHeight="1" x14ac:dyDescent="0.25">
      <c r="J977930" s="30"/>
    </row>
    <row r="977931" spans="10:10" ht="14.25" customHeight="1" x14ac:dyDescent="0.25">
      <c r="J977931" s="30"/>
    </row>
    <row r="977932" spans="10:10" ht="14.25" customHeight="1" x14ac:dyDescent="0.25">
      <c r="J977932" s="53"/>
    </row>
    <row r="977933" spans="10:10" ht="14.25" customHeight="1" x14ac:dyDescent="0.25">
      <c r="J977933" s="30"/>
    </row>
    <row r="977934" spans="10:10" ht="14.25" customHeight="1" x14ac:dyDescent="0.25">
      <c r="J977934" s="30"/>
    </row>
    <row r="977935" spans="10:10" ht="14.25" customHeight="1" x14ac:dyDescent="0.25">
      <c r="J977935" s="30"/>
    </row>
    <row r="977936" spans="10:10" ht="14.25" customHeight="1" x14ac:dyDescent="0.25">
      <c r="J977936" s="30"/>
    </row>
    <row r="977937" spans="10:10" ht="14.25" customHeight="1" x14ac:dyDescent="0.25">
      <c r="J977937" s="30"/>
    </row>
    <row r="977938" spans="10:10" ht="14.25" customHeight="1" x14ac:dyDescent="0.25">
      <c r="J977938" s="30"/>
    </row>
    <row r="977939" spans="10:10" ht="14.25" customHeight="1" x14ac:dyDescent="0.25">
      <c r="J977939" s="30"/>
    </row>
    <row r="977940" spans="10:10" ht="14.25" customHeight="1" x14ac:dyDescent="0.25">
      <c r="J977940" s="30"/>
    </row>
    <row r="977941" spans="10:10" ht="14.25" customHeight="1" x14ac:dyDescent="0.25">
      <c r="J977941" s="30"/>
    </row>
    <row r="977942" spans="10:10" ht="14.25" customHeight="1" x14ac:dyDescent="0.25">
      <c r="J977942" s="30"/>
    </row>
    <row r="977943" spans="10:10" ht="14.25" customHeight="1" x14ac:dyDescent="0.25">
      <c r="J977943" s="30"/>
    </row>
    <row r="977944" spans="10:10" ht="14.25" customHeight="1" x14ac:dyDescent="0.25">
      <c r="J977944" s="30"/>
    </row>
    <row r="977945" spans="10:10" ht="14.25" customHeight="1" x14ac:dyDescent="0.25">
      <c r="J977945" s="30"/>
    </row>
    <row r="977946" spans="10:10" ht="14.25" customHeight="1" x14ac:dyDescent="0.25">
      <c r="J977946" s="30"/>
    </row>
    <row r="977947" spans="10:10" ht="14.25" customHeight="1" x14ac:dyDescent="0.25">
      <c r="J977947" s="30"/>
    </row>
    <row r="977948" spans="10:10" ht="14.25" customHeight="1" x14ac:dyDescent="0.25">
      <c r="J977948" s="30"/>
    </row>
    <row r="977949" spans="10:10" ht="14.25" customHeight="1" x14ac:dyDescent="0.25">
      <c r="J977949" s="30"/>
    </row>
    <row r="977950" spans="10:10" ht="14.25" customHeight="1" x14ac:dyDescent="0.25">
      <c r="J977950" s="30"/>
    </row>
    <row r="977951" spans="10:10" ht="14.25" customHeight="1" x14ac:dyDescent="0.25">
      <c r="J977951" s="30"/>
    </row>
    <row r="977952" spans="10:10" ht="14.25" customHeight="1" x14ac:dyDescent="0.25">
      <c r="J977952" s="30"/>
    </row>
    <row r="977953" spans="10:10" ht="14.25" customHeight="1" x14ac:dyDescent="0.25">
      <c r="J977953" s="30"/>
    </row>
    <row r="977954" spans="10:10" ht="14.25" customHeight="1" x14ac:dyDescent="0.25">
      <c r="J977954" s="30"/>
    </row>
    <row r="977955" spans="10:10" ht="14.25" customHeight="1" x14ac:dyDescent="0.25">
      <c r="J977955" s="30"/>
    </row>
    <row r="977956" spans="10:10" ht="14.25" customHeight="1" x14ac:dyDescent="0.25">
      <c r="J977956" s="30"/>
    </row>
    <row r="977957" spans="10:10" ht="14.25" customHeight="1" x14ac:dyDescent="0.25">
      <c r="J977957" s="30"/>
    </row>
    <row r="977958" spans="10:10" ht="14.25" customHeight="1" x14ac:dyDescent="0.25">
      <c r="J977958" s="30"/>
    </row>
    <row r="977959" spans="10:10" ht="14.25" customHeight="1" x14ac:dyDescent="0.25">
      <c r="J977959" s="30"/>
    </row>
    <row r="977960" spans="10:10" ht="14.25" customHeight="1" x14ac:dyDescent="0.25">
      <c r="J977960" s="30"/>
    </row>
    <row r="977961" spans="10:10" ht="14.25" customHeight="1" x14ac:dyDescent="0.25">
      <c r="J977961" s="30"/>
    </row>
    <row r="977962" spans="10:10" ht="14.25" customHeight="1" x14ac:dyDescent="0.25">
      <c r="J977962" s="30"/>
    </row>
    <row r="977963" spans="10:10" ht="14.25" customHeight="1" x14ac:dyDescent="0.25">
      <c r="J977963" s="30"/>
    </row>
    <row r="977964" spans="10:10" ht="14.25" customHeight="1" x14ac:dyDescent="0.25">
      <c r="J977964" s="30"/>
    </row>
    <row r="977965" spans="10:10" ht="14.25" customHeight="1" x14ac:dyDescent="0.25">
      <c r="J977965" s="30"/>
    </row>
    <row r="977966" spans="10:10" ht="14.25" customHeight="1" x14ac:dyDescent="0.25">
      <c r="J977966" s="30"/>
    </row>
    <row r="977967" spans="10:10" ht="14.25" customHeight="1" x14ac:dyDescent="0.25">
      <c r="J977967" s="30"/>
    </row>
    <row r="977968" spans="10:10" ht="14.25" customHeight="1" x14ac:dyDescent="0.25">
      <c r="J977968" s="30"/>
    </row>
    <row r="977969" spans="10:10" ht="14.25" customHeight="1" x14ac:dyDescent="0.25">
      <c r="J977969" s="30"/>
    </row>
    <row r="977970" spans="10:10" ht="14.25" customHeight="1" x14ac:dyDescent="0.25">
      <c r="J977970" s="30"/>
    </row>
    <row r="977971" spans="10:10" ht="14.25" customHeight="1" x14ac:dyDescent="0.25">
      <c r="J977971" s="30"/>
    </row>
    <row r="977972" spans="10:10" ht="14.25" customHeight="1" x14ac:dyDescent="0.25">
      <c r="J977972" s="30"/>
    </row>
    <row r="977973" spans="10:10" ht="14.25" customHeight="1" x14ac:dyDescent="0.25">
      <c r="J977973" s="30"/>
    </row>
    <row r="977974" spans="10:10" ht="14.25" customHeight="1" x14ac:dyDescent="0.25">
      <c r="J977974" s="30"/>
    </row>
    <row r="977975" spans="10:10" ht="14.25" customHeight="1" x14ac:dyDescent="0.25">
      <c r="J977975" s="30"/>
    </row>
    <row r="977976" spans="10:10" ht="14.25" customHeight="1" x14ac:dyDescent="0.25">
      <c r="J977976" s="30"/>
    </row>
    <row r="977977" spans="10:10" ht="14.25" customHeight="1" x14ac:dyDescent="0.25">
      <c r="J977977" s="30"/>
    </row>
    <row r="977978" spans="10:10" ht="14.25" customHeight="1" x14ac:dyDescent="0.25">
      <c r="J977978" s="30"/>
    </row>
    <row r="977979" spans="10:10" ht="14.25" customHeight="1" x14ac:dyDescent="0.25">
      <c r="J977979" s="30"/>
    </row>
    <row r="977980" spans="10:10" ht="14.25" customHeight="1" x14ac:dyDescent="0.25">
      <c r="J977980" s="30"/>
    </row>
    <row r="977981" spans="10:10" ht="14.25" customHeight="1" x14ac:dyDescent="0.25">
      <c r="J977981" s="30"/>
    </row>
    <row r="977982" spans="10:10" ht="14.25" customHeight="1" x14ac:dyDescent="0.25">
      <c r="J977982" s="30"/>
    </row>
    <row r="977983" spans="10:10" ht="14.25" customHeight="1" x14ac:dyDescent="0.25">
      <c r="J977983" s="30"/>
    </row>
    <row r="977984" spans="10:10" ht="14.25" customHeight="1" x14ac:dyDescent="0.25">
      <c r="J977984" s="30"/>
    </row>
    <row r="977985" spans="10:10" ht="14.25" customHeight="1" x14ac:dyDescent="0.25">
      <c r="J977985" s="30"/>
    </row>
    <row r="977986" spans="10:10" ht="14.25" customHeight="1" x14ac:dyDescent="0.25">
      <c r="J977986" s="30"/>
    </row>
    <row r="977987" spans="10:10" ht="14.25" customHeight="1" x14ac:dyDescent="0.25">
      <c r="J977987" s="30"/>
    </row>
    <row r="977988" spans="10:10" ht="14.25" customHeight="1" x14ac:dyDescent="0.25">
      <c r="J977988" s="30"/>
    </row>
    <row r="977989" spans="10:10" ht="14.25" customHeight="1" x14ac:dyDescent="0.25">
      <c r="J977989" s="30"/>
    </row>
    <row r="977990" spans="10:10" ht="14.25" customHeight="1" x14ac:dyDescent="0.25">
      <c r="J977990" s="30"/>
    </row>
    <row r="977991" spans="10:10" ht="14.25" customHeight="1" x14ac:dyDescent="0.25">
      <c r="J977991" s="30"/>
    </row>
    <row r="977992" spans="10:10" ht="14.25" customHeight="1" x14ac:dyDescent="0.25">
      <c r="J977992" s="30"/>
    </row>
    <row r="977993" spans="10:10" ht="14.25" customHeight="1" x14ac:dyDescent="0.25">
      <c r="J977993" s="30"/>
    </row>
    <row r="977994" spans="10:10" ht="14.25" customHeight="1" x14ac:dyDescent="0.25">
      <c r="J977994" s="30"/>
    </row>
    <row r="977995" spans="10:10" ht="14.25" customHeight="1" x14ac:dyDescent="0.25">
      <c r="J977995" s="30"/>
    </row>
    <row r="977996" spans="10:10" ht="14.25" customHeight="1" x14ac:dyDescent="0.25">
      <c r="J977996" s="30"/>
    </row>
    <row r="977997" spans="10:10" ht="14.25" customHeight="1" x14ac:dyDescent="0.25">
      <c r="J977997" s="30"/>
    </row>
    <row r="977998" spans="10:10" ht="14.25" customHeight="1" x14ac:dyDescent="0.25">
      <c r="J977998" s="30"/>
    </row>
    <row r="977999" spans="10:10" ht="14.25" customHeight="1" x14ac:dyDescent="0.25">
      <c r="J977999" s="30"/>
    </row>
    <row r="978000" spans="10:10" ht="14.25" customHeight="1" x14ac:dyDescent="0.25">
      <c r="J978000" s="30"/>
    </row>
    <row r="978001" spans="10:10" ht="14.25" customHeight="1" x14ac:dyDescent="0.25">
      <c r="J978001" s="30"/>
    </row>
    <row r="978002" spans="10:10" ht="14.25" customHeight="1" x14ac:dyDescent="0.25">
      <c r="J978002" s="30"/>
    </row>
    <row r="978003" spans="10:10" ht="14.25" customHeight="1" x14ac:dyDescent="0.25">
      <c r="J978003" s="30"/>
    </row>
    <row r="978004" spans="10:10" ht="14.25" customHeight="1" x14ac:dyDescent="0.25">
      <c r="J978004" s="30"/>
    </row>
    <row r="978005" spans="10:10" ht="14.25" customHeight="1" x14ac:dyDescent="0.25">
      <c r="J978005" s="30"/>
    </row>
    <row r="978006" spans="10:10" ht="14.25" customHeight="1" x14ac:dyDescent="0.25">
      <c r="J978006" s="30"/>
    </row>
    <row r="978007" spans="10:10" ht="14.25" customHeight="1" x14ac:dyDescent="0.25">
      <c r="J978007" s="30"/>
    </row>
    <row r="978008" spans="10:10" ht="14.25" customHeight="1" x14ac:dyDescent="0.25">
      <c r="J978008" s="30"/>
    </row>
    <row r="978009" spans="10:10" ht="14.25" customHeight="1" x14ac:dyDescent="0.25">
      <c r="J978009" s="30"/>
    </row>
    <row r="978010" spans="10:10" ht="14.25" customHeight="1" x14ac:dyDescent="0.25">
      <c r="J978010" s="30"/>
    </row>
    <row r="978011" spans="10:10" ht="14.25" customHeight="1" x14ac:dyDescent="0.25">
      <c r="J978011" s="30"/>
    </row>
    <row r="978012" spans="10:10" ht="14.25" customHeight="1" x14ac:dyDescent="0.25">
      <c r="J978012" s="30"/>
    </row>
    <row r="978013" spans="10:10" ht="14.25" customHeight="1" x14ac:dyDescent="0.25">
      <c r="J978013" s="30"/>
    </row>
    <row r="978014" spans="10:10" ht="14.25" customHeight="1" x14ac:dyDescent="0.25">
      <c r="J978014" s="30"/>
    </row>
    <row r="978015" spans="10:10" ht="14.25" customHeight="1" x14ac:dyDescent="0.25">
      <c r="J978015" s="30"/>
    </row>
    <row r="978016" spans="10:10" ht="14.25" customHeight="1" x14ac:dyDescent="0.25">
      <c r="J978016" s="30"/>
    </row>
    <row r="978017" spans="10:10" ht="14.25" customHeight="1" x14ac:dyDescent="0.25">
      <c r="J978017" s="30"/>
    </row>
    <row r="978018" spans="10:10" ht="14.25" customHeight="1" x14ac:dyDescent="0.25">
      <c r="J978018" s="30"/>
    </row>
    <row r="978019" spans="10:10" ht="14.25" customHeight="1" x14ac:dyDescent="0.25">
      <c r="J978019" s="30"/>
    </row>
    <row r="978020" spans="10:10" ht="14.25" customHeight="1" x14ac:dyDescent="0.25">
      <c r="J978020" s="30"/>
    </row>
    <row r="978021" spans="10:10" ht="14.25" customHeight="1" x14ac:dyDescent="0.25">
      <c r="J978021" s="30"/>
    </row>
    <row r="978022" spans="10:10" ht="14.25" customHeight="1" x14ac:dyDescent="0.25">
      <c r="J978022" s="30"/>
    </row>
    <row r="978023" spans="10:10" ht="14.25" customHeight="1" x14ac:dyDescent="0.25">
      <c r="J978023" s="30"/>
    </row>
    <row r="978024" spans="10:10" ht="14.25" customHeight="1" x14ac:dyDescent="0.25">
      <c r="J978024" s="30"/>
    </row>
    <row r="978025" spans="10:10" ht="14.25" customHeight="1" x14ac:dyDescent="0.25">
      <c r="J978025" s="30"/>
    </row>
    <row r="978026" spans="10:10" ht="14.25" customHeight="1" x14ac:dyDescent="0.25">
      <c r="J978026" s="30"/>
    </row>
    <row r="978027" spans="10:10" ht="14.25" customHeight="1" x14ac:dyDescent="0.25">
      <c r="J978027" s="30"/>
    </row>
    <row r="978028" spans="10:10" ht="14.25" customHeight="1" x14ac:dyDescent="0.25">
      <c r="J978028" s="30"/>
    </row>
    <row r="978029" spans="10:10" ht="14.25" customHeight="1" x14ac:dyDescent="0.25">
      <c r="J978029" s="30"/>
    </row>
    <row r="978030" spans="10:10" ht="14.25" customHeight="1" x14ac:dyDescent="0.25">
      <c r="J978030" s="30"/>
    </row>
    <row r="978031" spans="10:10" ht="14.25" customHeight="1" x14ac:dyDescent="0.25">
      <c r="J978031" s="30"/>
    </row>
    <row r="978032" spans="10:10" ht="14.25" customHeight="1" x14ac:dyDescent="0.25">
      <c r="J978032" s="30"/>
    </row>
    <row r="978033" spans="10:10" ht="14.25" customHeight="1" x14ac:dyDescent="0.25">
      <c r="J978033" s="30"/>
    </row>
    <row r="978034" spans="10:10" ht="14.25" customHeight="1" x14ac:dyDescent="0.25">
      <c r="J978034" s="30"/>
    </row>
    <row r="978035" spans="10:10" ht="14.25" customHeight="1" x14ac:dyDescent="0.25">
      <c r="J978035" s="30"/>
    </row>
    <row r="978036" spans="10:10" ht="14.25" customHeight="1" x14ac:dyDescent="0.25">
      <c r="J978036" s="30"/>
    </row>
    <row r="978037" spans="10:10" ht="14.25" customHeight="1" x14ac:dyDescent="0.25">
      <c r="J978037" s="30"/>
    </row>
    <row r="978038" spans="10:10" ht="14.25" customHeight="1" x14ac:dyDescent="0.25">
      <c r="J978038" s="30"/>
    </row>
    <row r="978039" spans="10:10" ht="14.25" customHeight="1" x14ac:dyDescent="0.25">
      <c r="J978039" s="30"/>
    </row>
    <row r="978040" spans="10:10" ht="14.25" customHeight="1" x14ac:dyDescent="0.25">
      <c r="J978040" s="30"/>
    </row>
    <row r="978041" spans="10:10" ht="14.25" customHeight="1" x14ac:dyDescent="0.25">
      <c r="J978041" s="30"/>
    </row>
    <row r="978042" spans="10:10" ht="14.25" customHeight="1" x14ac:dyDescent="0.25">
      <c r="J978042" s="30"/>
    </row>
    <row r="978043" spans="10:10" ht="14.25" customHeight="1" x14ac:dyDescent="0.25">
      <c r="J978043" s="30"/>
    </row>
    <row r="978044" spans="10:10" ht="14.25" customHeight="1" x14ac:dyDescent="0.25">
      <c r="J978044" s="30"/>
    </row>
    <row r="978045" spans="10:10" ht="14.25" customHeight="1" x14ac:dyDescent="0.25">
      <c r="J978045" s="30"/>
    </row>
    <row r="978046" spans="10:10" ht="14.25" customHeight="1" x14ac:dyDescent="0.25">
      <c r="J978046" s="30"/>
    </row>
    <row r="978047" spans="10:10" ht="14.25" customHeight="1" x14ac:dyDescent="0.25">
      <c r="J978047" s="30"/>
    </row>
    <row r="978048" spans="10:10" ht="14.25" customHeight="1" x14ac:dyDescent="0.25">
      <c r="J978048" s="30"/>
    </row>
    <row r="978049" spans="10:10" ht="14.25" customHeight="1" x14ac:dyDescent="0.25">
      <c r="J978049" s="30"/>
    </row>
    <row r="978050" spans="10:10" ht="14.25" customHeight="1" x14ac:dyDescent="0.25">
      <c r="J978050" s="30"/>
    </row>
    <row r="978051" spans="10:10" ht="14.25" customHeight="1" x14ac:dyDescent="0.25">
      <c r="J978051" s="30"/>
    </row>
    <row r="978052" spans="10:10" ht="14.25" customHeight="1" x14ac:dyDescent="0.25">
      <c r="J978052" s="30"/>
    </row>
    <row r="978053" spans="10:10" ht="14.25" customHeight="1" x14ac:dyDescent="0.25">
      <c r="J978053" s="30"/>
    </row>
    <row r="978054" spans="10:10" ht="14.25" customHeight="1" x14ac:dyDescent="0.25">
      <c r="J978054" s="30"/>
    </row>
    <row r="978055" spans="10:10" ht="14.25" customHeight="1" x14ac:dyDescent="0.25">
      <c r="J978055" s="30"/>
    </row>
    <row r="978056" spans="10:10" ht="14.25" customHeight="1" x14ac:dyDescent="0.25">
      <c r="J978056" s="30"/>
    </row>
    <row r="978057" spans="10:10" ht="14.25" customHeight="1" x14ac:dyDescent="0.25">
      <c r="J978057" s="30"/>
    </row>
    <row r="978058" spans="10:10" ht="14.25" customHeight="1" x14ac:dyDescent="0.25">
      <c r="J978058" s="30"/>
    </row>
    <row r="978059" spans="10:10" ht="14.25" customHeight="1" x14ac:dyDescent="0.25">
      <c r="J978059" s="30"/>
    </row>
    <row r="978060" spans="10:10" ht="14.25" customHeight="1" x14ac:dyDescent="0.25">
      <c r="J978060" s="30"/>
    </row>
    <row r="978061" spans="10:10" ht="14.25" customHeight="1" x14ac:dyDescent="0.25">
      <c r="J978061" s="30"/>
    </row>
    <row r="978062" spans="10:10" ht="14.25" customHeight="1" x14ac:dyDescent="0.25">
      <c r="J978062" s="30"/>
    </row>
    <row r="978063" spans="10:10" ht="14.25" customHeight="1" x14ac:dyDescent="0.25">
      <c r="J978063" s="30"/>
    </row>
    <row r="978064" spans="10:10" ht="14.25" customHeight="1" x14ac:dyDescent="0.25">
      <c r="J978064" s="30"/>
    </row>
    <row r="978065" spans="10:10" ht="14.25" customHeight="1" x14ac:dyDescent="0.25">
      <c r="J978065" s="30"/>
    </row>
    <row r="978066" spans="10:10" ht="14.25" customHeight="1" x14ac:dyDescent="0.25">
      <c r="J978066" s="30"/>
    </row>
    <row r="978067" spans="10:10" ht="14.25" customHeight="1" x14ac:dyDescent="0.25">
      <c r="J978067" s="30"/>
    </row>
    <row r="978068" spans="10:10" ht="14.25" customHeight="1" x14ac:dyDescent="0.25">
      <c r="J978068" s="30"/>
    </row>
    <row r="978069" spans="10:10" ht="14.25" customHeight="1" x14ac:dyDescent="0.25">
      <c r="J978069" s="30"/>
    </row>
    <row r="978070" spans="10:10" ht="14.25" customHeight="1" x14ac:dyDescent="0.25">
      <c r="J978070" s="30"/>
    </row>
    <row r="978071" spans="10:10" ht="14.25" customHeight="1" x14ac:dyDescent="0.25">
      <c r="J978071" s="30"/>
    </row>
    <row r="978072" spans="10:10" ht="14.25" customHeight="1" x14ac:dyDescent="0.25">
      <c r="J978072" s="30"/>
    </row>
    <row r="978073" spans="10:10" ht="14.25" customHeight="1" x14ac:dyDescent="0.25">
      <c r="J978073" s="30"/>
    </row>
    <row r="978074" spans="10:10" ht="14.25" customHeight="1" x14ac:dyDescent="0.25">
      <c r="J978074" s="30"/>
    </row>
    <row r="978075" spans="10:10" ht="14.25" customHeight="1" x14ac:dyDescent="0.25">
      <c r="J978075" s="30"/>
    </row>
    <row r="978076" spans="10:10" ht="14.25" customHeight="1" x14ac:dyDescent="0.25">
      <c r="J978076" s="30"/>
    </row>
    <row r="978077" spans="10:10" ht="14.25" customHeight="1" x14ac:dyDescent="0.25">
      <c r="J978077" s="30"/>
    </row>
    <row r="978078" spans="10:10" ht="14.25" customHeight="1" x14ac:dyDescent="0.25">
      <c r="J978078" s="30"/>
    </row>
    <row r="978079" spans="10:10" ht="14.25" customHeight="1" x14ac:dyDescent="0.25">
      <c r="J978079" s="30"/>
    </row>
    <row r="978080" spans="10:10" ht="14.25" customHeight="1" x14ac:dyDescent="0.25">
      <c r="J978080" s="30"/>
    </row>
    <row r="978081" spans="10:10" ht="14.25" customHeight="1" x14ac:dyDescent="0.25">
      <c r="J978081" s="30"/>
    </row>
    <row r="978082" spans="10:10" ht="14.25" customHeight="1" x14ac:dyDescent="0.25">
      <c r="J978082" s="30"/>
    </row>
    <row r="978083" spans="10:10" ht="14.25" customHeight="1" x14ac:dyDescent="0.25">
      <c r="J978083" s="30"/>
    </row>
    <row r="978084" spans="10:10" ht="14.25" customHeight="1" x14ac:dyDescent="0.25">
      <c r="J978084" s="30"/>
    </row>
    <row r="978085" spans="10:10" ht="14.25" customHeight="1" x14ac:dyDescent="0.25">
      <c r="J978085" s="30"/>
    </row>
    <row r="978086" spans="10:10" ht="14.25" customHeight="1" x14ac:dyDescent="0.25">
      <c r="J978086" s="30"/>
    </row>
    <row r="978087" spans="10:10" ht="14.25" customHeight="1" x14ac:dyDescent="0.25">
      <c r="J978087" s="30"/>
    </row>
    <row r="978088" spans="10:10" ht="14.25" customHeight="1" x14ac:dyDescent="0.25">
      <c r="J978088" s="30"/>
    </row>
    <row r="978089" spans="10:10" ht="14.25" customHeight="1" x14ac:dyDescent="0.25">
      <c r="J978089" s="30"/>
    </row>
    <row r="978090" spans="10:10" ht="14.25" customHeight="1" x14ac:dyDescent="0.25">
      <c r="J978090" s="30"/>
    </row>
    <row r="978091" spans="10:10" ht="14.25" customHeight="1" x14ac:dyDescent="0.25">
      <c r="J978091" s="30"/>
    </row>
    <row r="978092" spans="10:10" ht="14.25" customHeight="1" x14ac:dyDescent="0.25">
      <c r="J978092" s="30"/>
    </row>
    <row r="978093" spans="10:10" ht="14.25" customHeight="1" x14ac:dyDescent="0.25">
      <c r="J978093" s="30"/>
    </row>
    <row r="978094" spans="10:10" ht="14.25" customHeight="1" x14ac:dyDescent="0.25">
      <c r="J978094" s="30"/>
    </row>
    <row r="978095" spans="10:10" ht="14.25" customHeight="1" x14ac:dyDescent="0.25">
      <c r="J978095" s="30"/>
    </row>
    <row r="978096" spans="10:10" ht="14.25" customHeight="1" x14ac:dyDescent="0.25">
      <c r="J978096" s="30"/>
    </row>
    <row r="978097" spans="10:10" ht="14.25" customHeight="1" x14ac:dyDescent="0.25">
      <c r="J978097" s="30"/>
    </row>
    <row r="978098" spans="10:10" ht="14.25" customHeight="1" x14ac:dyDescent="0.25">
      <c r="J978098" s="30"/>
    </row>
    <row r="978099" spans="10:10" ht="14.25" customHeight="1" x14ac:dyDescent="0.25">
      <c r="J978099" s="30"/>
    </row>
    <row r="978100" spans="10:10" ht="14.25" customHeight="1" x14ac:dyDescent="0.25">
      <c r="J978100" s="30"/>
    </row>
    <row r="978101" spans="10:10" ht="14.25" customHeight="1" x14ac:dyDescent="0.25">
      <c r="J978101" s="30"/>
    </row>
    <row r="978102" spans="10:10" ht="14.25" customHeight="1" x14ac:dyDescent="0.25">
      <c r="J978102" s="30"/>
    </row>
    <row r="978103" spans="10:10" ht="14.25" customHeight="1" x14ac:dyDescent="0.25">
      <c r="J978103" s="30"/>
    </row>
    <row r="978104" spans="10:10" ht="14.25" customHeight="1" x14ac:dyDescent="0.25">
      <c r="J978104" s="30"/>
    </row>
    <row r="978105" spans="10:10" ht="14.25" customHeight="1" x14ac:dyDescent="0.25">
      <c r="J978105" s="30"/>
    </row>
    <row r="978106" spans="10:10" ht="14.25" customHeight="1" x14ac:dyDescent="0.25">
      <c r="J978106" s="30"/>
    </row>
    <row r="978107" spans="10:10" ht="14.25" customHeight="1" x14ac:dyDescent="0.25">
      <c r="J978107" s="30"/>
    </row>
    <row r="978108" spans="10:10" ht="14.25" customHeight="1" x14ac:dyDescent="0.25">
      <c r="J978108" s="30"/>
    </row>
    <row r="978109" spans="10:10" ht="14.25" customHeight="1" x14ac:dyDescent="0.25">
      <c r="J978109" s="30"/>
    </row>
    <row r="978110" spans="10:10" ht="14.25" customHeight="1" x14ac:dyDescent="0.25">
      <c r="J978110" s="30"/>
    </row>
    <row r="978111" spans="10:10" ht="14.25" customHeight="1" x14ac:dyDescent="0.25">
      <c r="J978111" s="30"/>
    </row>
    <row r="978112" spans="10:10" ht="14.25" customHeight="1" x14ac:dyDescent="0.25">
      <c r="J978112" s="30"/>
    </row>
    <row r="978113" spans="10:10" ht="14.25" customHeight="1" x14ac:dyDescent="0.25">
      <c r="J978113" s="30"/>
    </row>
    <row r="978114" spans="10:10" ht="14.25" customHeight="1" x14ac:dyDescent="0.25">
      <c r="J978114" s="30"/>
    </row>
    <row r="978115" spans="10:10" ht="14.25" customHeight="1" x14ac:dyDescent="0.25">
      <c r="J978115" s="30"/>
    </row>
    <row r="978116" spans="10:10" ht="14.25" customHeight="1" x14ac:dyDescent="0.25">
      <c r="J978116" s="30"/>
    </row>
    <row r="978117" spans="10:10" ht="14.25" customHeight="1" x14ac:dyDescent="0.25">
      <c r="J978117" s="30"/>
    </row>
    <row r="978118" spans="10:10" ht="14.25" customHeight="1" x14ac:dyDescent="0.25">
      <c r="J978118" s="30"/>
    </row>
    <row r="978119" spans="10:10" ht="14.25" customHeight="1" x14ac:dyDescent="0.25">
      <c r="J978119" s="30"/>
    </row>
    <row r="978120" spans="10:10" ht="14.25" customHeight="1" x14ac:dyDescent="0.25">
      <c r="J978120" s="30"/>
    </row>
    <row r="978121" spans="10:10" ht="14.25" customHeight="1" x14ac:dyDescent="0.25">
      <c r="J978121" s="30"/>
    </row>
    <row r="978122" spans="10:10" ht="14.25" customHeight="1" x14ac:dyDescent="0.25">
      <c r="J978122" s="30"/>
    </row>
    <row r="978123" spans="10:10" ht="14.25" customHeight="1" x14ac:dyDescent="0.25">
      <c r="J978123" s="30"/>
    </row>
    <row r="978124" spans="10:10" ht="14.25" customHeight="1" x14ac:dyDescent="0.25">
      <c r="J978124" s="30"/>
    </row>
    <row r="978125" spans="10:10" ht="14.25" customHeight="1" x14ac:dyDescent="0.25">
      <c r="J978125" s="30"/>
    </row>
    <row r="978126" spans="10:10" ht="14.25" customHeight="1" x14ac:dyDescent="0.25">
      <c r="J978126" s="30"/>
    </row>
    <row r="978127" spans="10:10" ht="14.25" customHeight="1" x14ac:dyDescent="0.25">
      <c r="J978127" s="30"/>
    </row>
    <row r="978128" spans="10:10" ht="14.25" customHeight="1" x14ac:dyDescent="0.25">
      <c r="J978128" s="30"/>
    </row>
    <row r="978129" spans="10:10" ht="14.25" customHeight="1" x14ac:dyDescent="0.25">
      <c r="J978129" s="30"/>
    </row>
    <row r="978130" spans="10:10" ht="14.25" customHeight="1" x14ac:dyDescent="0.25">
      <c r="J978130" s="30"/>
    </row>
    <row r="978131" spans="10:10" ht="14.25" customHeight="1" x14ac:dyDescent="0.25">
      <c r="J978131" s="30"/>
    </row>
    <row r="978132" spans="10:10" ht="14.25" customHeight="1" x14ac:dyDescent="0.25">
      <c r="J978132" s="30"/>
    </row>
    <row r="978133" spans="10:10" ht="14.25" customHeight="1" x14ac:dyDescent="0.25">
      <c r="J978133" s="30"/>
    </row>
    <row r="978134" spans="10:10" ht="14.25" customHeight="1" x14ac:dyDescent="0.25">
      <c r="J978134" s="30"/>
    </row>
    <row r="978135" spans="10:10" ht="14.25" customHeight="1" x14ac:dyDescent="0.25">
      <c r="J978135" s="30"/>
    </row>
    <row r="978136" spans="10:10" ht="14.25" customHeight="1" x14ac:dyDescent="0.25">
      <c r="J978136" s="30"/>
    </row>
    <row r="978137" spans="10:10" ht="14.25" customHeight="1" x14ac:dyDescent="0.25">
      <c r="J978137" s="30"/>
    </row>
    <row r="978138" spans="10:10" ht="14.25" customHeight="1" x14ac:dyDescent="0.25">
      <c r="J978138" s="30"/>
    </row>
    <row r="978139" spans="10:10" ht="14.25" customHeight="1" x14ac:dyDescent="0.25">
      <c r="J978139" s="30"/>
    </row>
    <row r="978140" spans="10:10" ht="14.25" customHeight="1" x14ac:dyDescent="0.25">
      <c r="J978140" s="30"/>
    </row>
    <row r="978141" spans="10:10" ht="14.25" customHeight="1" x14ac:dyDescent="0.25">
      <c r="J978141" s="30"/>
    </row>
    <row r="978142" spans="10:10" ht="14.25" customHeight="1" x14ac:dyDescent="0.25">
      <c r="J978142" s="30"/>
    </row>
    <row r="978143" spans="10:10" ht="14.25" customHeight="1" x14ac:dyDescent="0.25">
      <c r="J978143" s="30"/>
    </row>
    <row r="978144" spans="10:10" ht="14.25" customHeight="1" x14ac:dyDescent="0.25">
      <c r="J978144" s="30"/>
    </row>
    <row r="978145" spans="10:10" ht="14.25" customHeight="1" x14ac:dyDescent="0.25">
      <c r="J978145" s="30"/>
    </row>
    <row r="978146" spans="10:10" ht="14.25" customHeight="1" x14ac:dyDescent="0.25">
      <c r="J978146" s="30"/>
    </row>
    <row r="978147" spans="10:10" ht="14.25" customHeight="1" x14ac:dyDescent="0.25">
      <c r="J978147" s="30"/>
    </row>
    <row r="978148" spans="10:10" ht="14.25" customHeight="1" x14ac:dyDescent="0.25">
      <c r="J978148" s="30"/>
    </row>
    <row r="978149" spans="10:10" ht="14.25" customHeight="1" x14ac:dyDescent="0.25">
      <c r="J978149" s="30"/>
    </row>
    <row r="978150" spans="10:10" ht="14.25" customHeight="1" x14ac:dyDescent="0.25">
      <c r="J978150" s="30"/>
    </row>
    <row r="978151" spans="10:10" ht="14.25" customHeight="1" x14ac:dyDescent="0.25">
      <c r="J978151" s="30"/>
    </row>
    <row r="978152" spans="10:10" ht="14.25" customHeight="1" x14ac:dyDescent="0.25">
      <c r="J978152" s="30"/>
    </row>
    <row r="978153" spans="10:10" ht="14.25" customHeight="1" x14ac:dyDescent="0.25">
      <c r="J978153" s="30"/>
    </row>
    <row r="978154" spans="10:10" ht="14.25" customHeight="1" x14ac:dyDescent="0.25">
      <c r="J978154" s="30"/>
    </row>
    <row r="978155" spans="10:10" ht="14.25" customHeight="1" x14ac:dyDescent="0.25">
      <c r="J978155" s="30"/>
    </row>
    <row r="978156" spans="10:10" ht="14.25" customHeight="1" x14ac:dyDescent="0.25">
      <c r="J978156" s="30"/>
    </row>
    <row r="978157" spans="10:10" ht="14.25" customHeight="1" x14ac:dyDescent="0.25">
      <c r="J978157" s="30"/>
    </row>
    <row r="978158" spans="10:10" ht="14.25" customHeight="1" x14ac:dyDescent="0.25">
      <c r="J978158" s="30"/>
    </row>
    <row r="978159" spans="10:10" ht="14.25" customHeight="1" x14ac:dyDescent="0.25">
      <c r="J978159" s="30"/>
    </row>
    <row r="978160" spans="10:10" ht="14.25" customHeight="1" x14ac:dyDescent="0.25">
      <c r="J978160" s="30"/>
    </row>
    <row r="978161" spans="10:10" ht="14.25" customHeight="1" x14ac:dyDescent="0.25">
      <c r="J978161" s="30"/>
    </row>
    <row r="978162" spans="10:10" ht="14.25" customHeight="1" x14ac:dyDescent="0.25">
      <c r="J978162" s="30"/>
    </row>
    <row r="978163" spans="10:10" ht="14.25" customHeight="1" x14ac:dyDescent="0.25">
      <c r="J978163" s="30"/>
    </row>
    <row r="978164" spans="10:10" ht="14.25" customHeight="1" x14ac:dyDescent="0.25">
      <c r="J978164" s="30"/>
    </row>
    <row r="978165" spans="10:10" ht="14.25" customHeight="1" x14ac:dyDescent="0.25">
      <c r="J978165" s="30"/>
    </row>
    <row r="978166" spans="10:10" ht="14.25" customHeight="1" x14ac:dyDescent="0.25">
      <c r="J978166" s="30"/>
    </row>
    <row r="978167" spans="10:10" ht="14.25" customHeight="1" x14ac:dyDescent="0.25">
      <c r="J978167" s="30"/>
    </row>
    <row r="978168" spans="10:10" ht="14.25" customHeight="1" x14ac:dyDescent="0.25">
      <c r="J978168" s="30"/>
    </row>
    <row r="978169" spans="10:10" ht="14.25" customHeight="1" x14ac:dyDescent="0.25">
      <c r="J978169" s="30"/>
    </row>
    <row r="978170" spans="10:10" ht="14.25" customHeight="1" x14ac:dyDescent="0.25">
      <c r="J978170" s="30"/>
    </row>
    <row r="978171" spans="10:10" ht="14.25" customHeight="1" x14ac:dyDescent="0.25">
      <c r="J978171" s="30"/>
    </row>
    <row r="978172" spans="10:10" ht="14.25" customHeight="1" x14ac:dyDescent="0.25">
      <c r="J978172" s="30"/>
    </row>
    <row r="978173" spans="10:10" ht="14.25" customHeight="1" x14ac:dyDescent="0.25">
      <c r="J978173" s="30"/>
    </row>
    <row r="978174" spans="10:10" ht="14.25" customHeight="1" x14ac:dyDescent="0.25">
      <c r="J978174" s="30"/>
    </row>
    <row r="978175" spans="10:10" ht="14.25" customHeight="1" x14ac:dyDescent="0.25">
      <c r="J978175" s="30"/>
    </row>
    <row r="978176" spans="10:10" ht="14.25" customHeight="1" x14ac:dyDescent="0.25">
      <c r="J978176" s="30"/>
    </row>
    <row r="978177" spans="10:10" ht="14.25" customHeight="1" x14ac:dyDescent="0.25">
      <c r="J978177" s="30"/>
    </row>
    <row r="978178" spans="10:10" ht="14.25" customHeight="1" x14ac:dyDescent="0.25">
      <c r="J978178" s="30"/>
    </row>
    <row r="978179" spans="10:10" ht="14.25" customHeight="1" x14ac:dyDescent="0.25">
      <c r="J978179" s="30"/>
    </row>
    <row r="978180" spans="10:10" ht="14.25" customHeight="1" x14ac:dyDescent="0.25">
      <c r="J978180" s="30"/>
    </row>
    <row r="978181" spans="10:10" ht="14.25" customHeight="1" x14ac:dyDescent="0.25">
      <c r="J978181" s="30"/>
    </row>
    <row r="978182" spans="10:10" ht="14.25" customHeight="1" x14ac:dyDescent="0.25">
      <c r="J978182" s="30"/>
    </row>
    <row r="978183" spans="10:10" ht="14.25" customHeight="1" x14ac:dyDescent="0.25">
      <c r="J978183" s="30"/>
    </row>
    <row r="978184" spans="10:10" ht="14.25" customHeight="1" x14ac:dyDescent="0.25">
      <c r="J978184" s="30"/>
    </row>
    <row r="978185" spans="10:10" ht="14.25" customHeight="1" x14ac:dyDescent="0.25">
      <c r="J978185" s="30"/>
    </row>
    <row r="978186" spans="10:10" ht="14.25" customHeight="1" x14ac:dyDescent="0.25">
      <c r="J978186" s="30"/>
    </row>
    <row r="978187" spans="10:10" ht="14.25" customHeight="1" x14ac:dyDescent="0.25">
      <c r="J978187" s="30"/>
    </row>
    <row r="978188" spans="10:10" ht="14.25" customHeight="1" x14ac:dyDescent="0.25">
      <c r="J978188" s="30"/>
    </row>
    <row r="978189" spans="10:10" ht="14.25" customHeight="1" x14ac:dyDescent="0.25">
      <c r="J978189" s="30"/>
    </row>
    <row r="978190" spans="10:10" ht="14.25" customHeight="1" x14ac:dyDescent="0.25">
      <c r="J978190" s="30"/>
    </row>
    <row r="978191" spans="10:10" ht="14.25" customHeight="1" x14ac:dyDescent="0.25">
      <c r="J978191" s="30"/>
    </row>
    <row r="978192" spans="10:10" ht="14.25" customHeight="1" x14ac:dyDescent="0.25">
      <c r="J978192" s="30"/>
    </row>
    <row r="978193" spans="10:10" ht="14.25" customHeight="1" x14ac:dyDescent="0.25">
      <c r="J978193" s="30"/>
    </row>
    <row r="978194" spans="10:10" ht="14.25" customHeight="1" x14ac:dyDescent="0.25">
      <c r="J978194" s="30"/>
    </row>
    <row r="978195" spans="10:10" ht="14.25" customHeight="1" x14ac:dyDescent="0.25">
      <c r="J978195" s="30"/>
    </row>
    <row r="978196" spans="10:10" ht="14.25" customHeight="1" x14ac:dyDescent="0.25">
      <c r="J978196" s="30"/>
    </row>
    <row r="978197" spans="10:10" ht="14.25" customHeight="1" x14ac:dyDescent="0.25">
      <c r="J978197" s="30"/>
    </row>
    <row r="978198" spans="10:10" ht="14.25" customHeight="1" x14ac:dyDescent="0.25">
      <c r="J978198" s="30"/>
    </row>
    <row r="978199" spans="10:10" ht="14.25" customHeight="1" x14ac:dyDescent="0.25">
      <c r="J978199" s="30"/>
    </row>
    <row r="978200" spans="10:10" ht="14.25" customHeight="1" x14ac:dyDescent="0.25">
      <c r="J978200" s="30"/>
    </row>
    <row r="978201" spans="10:10" ht="14.25" customHeight="1" x14ac:dyDescent="0.25">
      <c r="J978201" s="30"/>
    </row>
    <row r="978202" spans="10:10" ht="14.25" customHeight="1" x14ac:dyDescent="0.25">
      <c r="J978202" s="30"/>
    </row>
    <row r="978203" spans="10:10" ht="14.25" customHeight="1" x14ac:dyDescent="0.25">
      <c r="J978203" s="30"/>
    </row>
    <row r="978204" spans="10:10" ht="14.25" customHeight="1" x14ac:dyDescent="0.25">
      <c r="J978204" s="30"/>
    </row>
    <row r="978205" spans="10:10" ht="14.25" customHeight="1" x14ac:dyDescent="0.25">
      <c r="J978205" s="30"/>
    </row>
    <row r="978206" spans="10:10" ht="14.25" customHeight="1" x14ac:dyDescent="0.25">
      <c r="J978206" s="30"/>
    </row>
    <row r="978207" spans="10:10" ht="14.25" customHeight="1" x14ac:dyDescent="0.25">
      <c r="J978207" s="30"/>
    </row>
    <row r="978208" spans="10:10" ht="14.25" customHeight="1" x14ac:dyDescent="0.25">
      <c r="J978208" s="30"/>
    </row>
    <row r="978209" spans="10:10" ht="14.25" customHeight="1" x14ac:dyDescent="0.25">
      <c r="J978209" s="30"/>
    </row>
    <row r="978210" spans="10:10" ht="14.25" customHeight="1" x14ac:dyDescent="0.25">
      <c r="J978210" s="30"/>
    </row>
    <row r="978211" spans="10:10" ht="14.25" customHeight="1" x14ac:dyDescent="0.25">
      <c r="J978211" s="30"/>
    </row>
    <row r="978212" spans="10:10" ht="14.25" customHeight="1" x14ac:dyDescent="0.25">
      <c r="J978212" s="30"/>
    </row>
    <row r="978213" spans="10:10" ht="14.25" customHeight="1" x14ac:dyDescent="0.25">
      <c r="J978213" s="30"/>
    </row>
    <row r="978214" spans="10:10" ht="14.25" customHeight="1" x14ac:dyDescent="0.25">
      <c r="J978214" s="30"/>
    </row>
    <row r="978215" spans="10:10" ht="14.25" customHeight="1" x14ac:dyDescent="0.25">
      <c r="J978215" s="30"/>
    </row>
    <row r="978216" spans="10:10" ht="14.25" customHeight="1" x14ac:dyDescent="0.25">
      <c r="J978216" s="30"/>
    </row>
    <row r="978217" spans="10:10" ht="14.25" customHeight="1" x14ac:dyDescent="0.25">
      <c r="J978217" s="30"/>
    </row>
    <row r="978218" spans="10:10" ht="14.25" customHeight="1" x14ac:dyDescent="0.25">
      <c r="J978218" s="30"/>
    </row>
    <row r="978219" spans="10:10" ht="14.25" customHeight="1" x14ac:dyDescent="0.25">
      <c r="J978219" s="30"/>
    </row>
    <row r="978220" spans="10:10" ht="14.25" customHeight="1" x14ac:dyDescent="0.25">
      <c r="J978220" s="30"/>
    </row>
    <row r="978221" spans="10:10" ht="14.25" customHeight="1" x14ac:dyDescent="0.25">
      <c r="J978221" s="30"/>
    </row>
    <row r="978222" spans="10:10" ht="14.25" customHeight="1" x14ac:dyDescent="0.25">
      <c r="J978222" s="30"/>
    </row>
    <row r="978223" spans="10:10" ht="14.25" customHeight="1" x14ac:dyDescent="0.25">
      <c r="J978223" s="30"/>
    </row>
    <row r="978224" spans="10:10" ht="14.25" customHeight="1" x14ac:dyDescent="0.25">
      <c r="J978224" s="30"/>
    </row>
    <row r="978225" spans="10:10" ht="14.25" customHeight="1" x14ac:dyDescent="0.25">
      <c r="J978225" s="30"/>
    </row>
    <row r="978226" spans="10:10" ht="14.25" customHeight="1" x14ac:dyDescent="0.25">
      <c r="J978226" s="30"/>
    </row>
    <row r="978227" spans="10:10" ht="14.25" customHeight="1" x14ac:dyDescent="0.25">
      <c r="J978227" s="30"/>
    </row>
    <row r="978228" spans="10:10" ht="14.25" customHeight="1" x14ac:dyDescent="0.25">
      <c r="J978228" s="30"/>
    </row>
    <row r="978229" spans="10:10" ht="14.25" customHeight="1" x14ac:dyDescent="0.25">
      <c r="J978229" s="30"/>
    </row>
    <row r="978230" spans="10:10" ht="14.25" customHeight="1" x14ac:dyDescent="0.25">
      <c r="J978230" s="30"/>
    </row>
    <row r="978231" spans="10:10" ht="14.25" customHeight="1" x14ac:dyDescent="0.25">
      <c r="J978231" s="30"/>
    </row>
    <row r="978232" spans="10:10" ht="14.25" customHeight="1" x14ac:dyDescent="0.25">
      <c r="J978232" s="30"/>
    </row>
    <row r="978233" spans="10:10" ht="14.25" customHeight="1" x14ac:dyDescent="0.25">
      <c r="J978233" s="30"/>
    </row>
    <row r="978234" spans="10:10" ht="14.25" customHeight="1" x14ac:dyDescent="0.25">
      <c r="J978234" s="30"/>
    </row>
    <row r="978235" spans="10:10" ht="14.25" customHeight="1" x14ac:dyDescent="0.25">
      <c r="J978235" s="30"/>
    </row>
    <row r="978236" spans="10:10" ht="14.25" customHeight="1" x14ac:dyDescent="0.25">
      <c r="J978236" s="30"/>
    </row>
    <row r="978237" spans="10:10" ht="14.25" customHeight="1" x14ac:dyDescent="0.25">
      <c r="J978237" s="30"/>
    </row>
    <row r="978238" spans="10:10" ht="14.25" customHeight="1" x14ac:dyDescent="0.25">
      <c r="J978238" s="30"/>
    </row>
    <row r="978239" spans="10:10" ht="14.25" customHeight="1" x14ac:dyDescent="0.25">
      <c r="J978239" s="30"/>
    </row>
    <row r="978240" spans="10:10" ht="14.25" customHeight="1" x14ac:dyDescent="0.25">
      <c r="J978240" s="30"/>
    </row>
    <row r="978241" spans="10:10" ht="14.25" customHeight="1" x14ac:dyDescent="0.25">
      <c r="J978241" s="30"/>
    </row>
    <row r="978242" spans="10:10" ht="14.25" customHeight="1" x14ac:dyDescent="0.25">
      <c r="J978242" s="30"/>
    </row>
    <row r="978243" spans="10:10" ht="14.25" customHeight="1" x14ac:dyDescent="0.25">
      <c r="J978243" s="30"/>
    </row>
    <row r="978244" spans="10:10" ht="14.25" customHeight="1" x14ac:dyDescent="0.25">
      <c r="J978244" s="30"/>
    </row>
    <row r="978245" spans="10:10" ht="14.25" customHeight="1" x14ac:dyDescent="0.25">
      <c r="J978245" s="30"/>
    </row>
    <row r="978246" spans="10:10" ht="14.25" customHeight="1" x14ac:dyDescent="0.25">
      <c r="J978246" s="30"/>
    </row>
    <row r="978247" spans="10:10" ht="14.25" customHeight="1" x14ac:dyDescent="0.25">
      <c r="J978247" s="30"/>
    </row>
    <row r="978248" spans="10:10" ht="14.25" customHeight="1" x14ac:dyDescent="0.25">
      <c r="J978248" s="30"/>
    </row>
    <row r="978249" spans="10:10" ht="14.25" customHeight="1" x14ac:dyDescent="0.25">
      <c r="J978249" s="30"/>
    </row>
    <row r="978250" spans="10:10" ht="14.25" customHeight="1" x14ac:dyDescent="0.25">
      <c r="J978250" s="30"/>
    </row>
    <row r="978251" spans="10:10" ht="14.25" customHeight="1" x14ac:dyDescent="0.25">
      <c r="J978251" s="30"/>
    </row>
    <row r="978252" spans="10:10" ht="14.25" customHeight="1" x14ac:dyDescent="0.25">
      <c r="J978252" s="30"/>
    </row>
    <row r="978253" spans="10:10" ht="14.25" customHeight="1" x14ac:dyDescent="0.25">
      <c r="J978253" s="30"/>
    </row>
    <row r="978254" spans="10:10" ht="14.25" customHeight="1" x14ac:dyDescent="0.25">
      <c r="J978254" s="30"/>
    </row>
    <row r="978255" spans="10:10" ht="14.25" customHeight="1" x14ac:dyDescent="0.25">
      <c r="J978255" s="30"/>
    </row>
    <row r="978256" spans="10:10" ht="14.25" customHeight="1" x14ac:dyDescent="0.25">
      <c r="J978256" s="30"/>
    </row>
    <row r="978257" spans="10:10" ht="14.25" customHeight="1" x14ac:dyDescent="0.25">
      <c r="J978257" s="30"/>
    </row>
    <row r="978258" spans="10:10" ht="14.25" customHeight="1" x14ac:dyDescent="0.25">
      <c r="J978258" s="30"/>
    </row>
    <row r="978259" spans="10:10" ht="14.25" customHeight="1" x14ac:dyDescent="0.25">
      <c r="J978259" s="30"/>
    </row>
    <row r="978260" spans="10:10" ht="14.25" customHeight="1" x14ac:dyDescent="0.25">
      <c r="J978260" s="30"/>
    </row>
    <row r="978261" spans="10:10" ht="14.25" customHeight="1" x14ac:dyDescent="0.25">
      <c r="J978261" s="30"/>
    </row>
    <row r="978262" spans="10:10" ht="14.25" customHeight="1" x14ac:dyDescent="0.25">
      <c r="J978262" s="30"/>
    </row>
    <row r="978263" spans="10:10" ht="14.25" customHeight="1" x14ac:dyDescent="0.25">
      <c r="J978263" s="30"/>
    </row>
    <row r="978264" spans="10:10" ht="14.25" customHeight="1" x14ac:dyDescent="0.25">
      <c r="J978264" s="30"/>
    </row>
    <row r="978265" spans="10:10" ht="14.25" customHeight="1" x14ac:dyDescent="0.25">
      <c r="J978265" s="30"/>
    </row>
    <row r="978266" spans="10:10" ht="14.25" customHeight="1" x14ac:dyDescent="0.25">
      <c r="J978266" s="30"/>
    </row>
    <row r="978267" spans="10:10" ht="14.25" customHeight="1" x14ac:dyDescent="0.25">
      <c r="J978267" s="30"/>
    </row>
    <row r="978268" spans="10:10" ht="14.25" customHeight="1" x14ac:dyDescent="0.25">
      <c r="J978268" s="30"/>
    </row>
    <row r="978269" spans="10:10" ht="14.25" customHeight="1" x14ac:dyDescent="0.25">
      <c r="J978269" s="30"/>
    </row>
    <row r="978270" spans="10:10" ht="14.25" customHeight="1" x14ac:dyDescent="0.25">
      <c r="J978270" s="30"/>
    </row>
    <row r="978271" spans="10:10" ht="14.25" customHeight="1" x14ac:dyDescent="0.25">
      <c r="J978271" s="30"/>
    </row>
    <row r="978272" spans="10:10" ht="14.25" customHeight="1" x14ac:dyDescent="0.25">
      <c r="J978272" s="30"/>
    </row>
    <row r="978273" spans="10:10" ht="14.25" customHeight="1" x14ac:dyDescent="0.25">
      <c r="J978273" s="30"/>
    </row>
    <row r="978274" spans="10:10" ht="14.25" customHeight="1" x14ac:dyDescent="0.25">
      <c r="J978274" s="30"/>
    </row>
    <row r="978275" spans="10:10" ht="14.25" customHeight="1" x14ac:dyDescent="0.25">
      <c r="J978275" s="30"/>
    </row>
    <row r="978276" spans="10:10" ht="14.25" customHeight="1" x14ac:dyDescent="0.25">
      <c r="J978276" s="30"/>
    </row>
    <row r="978277" spans="10:10" ht="14.25" customHeight="1" x14ac:dyDescent="0.25">
      <c r="J978277" s="30"/>
    </row>
    <row r="978278" spans="10:10" ht="14.25" customHeight="1" x14ac:dyDescent="0.25">
      <c r="J978278" s="30"/>
    </row>
    <row r="978279" spans="10:10" ht="14.25" customHeight="1" x14ac:dyDescent="0.25">
      <c r="J978279" s="30"/>
    </row>
    <row r="978280" spans="10:10" ht="14.25" customHeight="1" x14ac:dyDescent="0.25">
      <c r="J978280" s="30"/>
    </row>
    <row r="978281" spans="10:10" ht="14.25" customHeight="1" x14ac:dyDescent="0.25">
      <c r="J978281" s="30"/>
    </row>
    <row r="978282" spans="10:10" ht="14.25" customHeight="1" x14ac:dyDescent="0.25">
      <c r="J978282" s="30"/>
    </row>
    <row r="978283" spans="10:10" ht="14.25" customHeight="1" x14ac:dyDescent="0.25">
      <c r="J978283" s="30"/>
    </row>
    <row r="978284" spans="10:10" ht="14.25" customHeight="1" x14ac:dyDescent="0.25">
      <c r="J978284" s="30"/>
    </row>
    <row r="978285" spans="10:10" ht="14.25" customHeight="1" x14ac:dyDescent="0.25">
      <c r="J978285" s="30"/>
    </row>
    <row r="978286" spans="10:10" ht="14.25" customHeight="1" x14ac:dyDescent="0.25">
      <c r="J978286" s="30"/>
    </row>
    <row r="978287" spans="10:10" ht="14.25" customHeight="1" x14ac:dyDescent="0.25">
      <c r="J978287" s="30"/>
    </row>
    <row r="978288" spans="10:10" ht="14.25" customHeight="1" x14ac:dyDescent="0.25">
      <c r="J978288" s="30"/>
    </row>
    <row r="978289" spans="10:10" ht="14.25" customHeight="1" x14ac:dyDescent="0.25">
      <c r="J978289" s="30"/>
    </row>
    <row r="978290" spans="10:10" ht="14.25" customHeight="1" x14ac:dyDescent="0.25">
      <c r="J978290" s="30"/>
    </row>
    <row r="978291" spans="10:10" ht="14.25" customHeight="1" x14ac:dyDescent="0.25">
      <c r="J978291" s="30"/>
    </row>
    <row r="978292" spans="10:10" ht="14.25" customHeight="1" x14ac:dyDescent="0.25">
      <c r="J978292" s="30"/>
    </row>
    <row r="978293" spans="10:10" ht="14.25" customHeight="1" x14ac:dyDescent="0.25">
      <c r="J978293" s="30"/>
    </row>
    <row r="978294" spans="10:10" ht="14.25" customHeight="1" x14ac:dyDescent="0.25">
      <c r="J978294" s="30"/>
    </row>
    <row r="978295" spans="10:10" ht="14.25" customHeight="1" x14ac:dyDescent="0.25">
      <c r="J978295" s="30"/>
    </row>
    <row r="978296" spans="10:10" ht="14.25" customHeight="1" x14ac:dyDescent="0.25">
      <c r="J978296" s="30"/>
    </row>
    <row r="978297" spans="10:10" ht="14.25" customHeight="1" x14ac:dyDescent="0.25">
      <c r="J978297" s="30"/>
    </row>
    <row r="978298" spans="10:10" ht="14.25" customHeight="1" x14ac:dyDescent="0.25">
      <c r="J978298" s="30"/>
    </row>
    <row r="978299" spans="10:10" ht="14.25" customHeight="1" x14ac:dyDescent="0.25">
      <c r="J978299" s="30"/>
    </row>
    <row r="978300" spans="10:10" ht="14.25" customHeight="1" x14ac:dyDescent="0.25">
      <c r="J978300" s="30"/>
    </row>
    <row r="978301" spans="10:10" ht="14.25" customHeight="1" x14ac:dyDescent="0.25">
      <c r="J978301" s="30"/>
    </row>
    <row r="978302" spans="10:10" ht="14.25" customHeight="1" x14ac:dyDescent="0.25">
      <c r="J978302" s="30"/>
    </row>
    <row r="978303" spans="10:10" ht="14.25" customHeight="1" x14ac:dyDescent="0.25">
      <c r="J978303" s="30"/>
    </row>
    <row r="978304" spans="10:10" ht="14.25" customHeight="1" x14ac:dyDescent="0.25">
      <c r="J978304" s="30"/>
    </row>
    <row r="978305" spans="10:10" ht="14.25" customHeight="1" x14ac:dyDescent="0.25">
      <c r="J978305" s="30"/>
    </row>
    <row r="978306" spans="10:10" ht="14.25" customHeight="1" x14ac:dyDescent="0.25">
      <c r="J978306" s="30"/>
    </row>
    <row r="978307" spans="10:10" ht="14.25" customHeight="1" x14ac:dyDescent="0.25">
      <c r="J978307" s="30"/>
    </row>
    <row r="978308" spans="10:10" ht="14.25" customHeight="1" x14ac:dyDescent="0.25">
      <c r="J978308" s="30"/>
    </row>
    <row r="978309" spans="10:10" ht="14.25" customHeight="1" x14ac:dyDescent="0.25">
      <c r="J978309" s="30"/>
    </row>
    <row r="978310" spans="10:10" ht="14.25" customHeight="1" x14ac:dyDescent="0.25">
      <c r="J978310" s="30"/>
    </row>
    <row r="978311" spans="10:10" ht="14.25" customHeight="1" x14ac:dyDescent="0.25">
      <c r="J978311" s="30"/>
    </row>
    <row r="978312" spans="10:10" ht="14.25" customHeight="1" x14ac:dyDescent="0.25">
      <c r="J978312" s="30"/>
    </row>
    <row r="978313" spans="10:10" ht="14.25" customHeight="1" x14ac:dyDescent="0.25">
      <c r="J978313" s="30"/>
    </row>
    <row r="978314" spans="10:10" ht="14.25" customHeight="1" x14ac:dyDescent="0.25">
      <c r="J978314" s="30"/>
    </row>
    <row r="978315" spans="10:10" ht="14.25" customHeight="1" x14ac:dyDescent="0.25">
      <c r="J978315" s="30"/>
    </row>
    <row r="978316" spans="10:10" ht="14.25" customHeight="1" x14ac:dyDescent="0.25">
      <c r="J978316" s="30"/>
    </row>
    <row r="978317" spans="10:10" ht="14.25" customHeight="1" x14ac:dyDescent="0.25">
      <c r="J978317" s="30"/>
    </row>
    <row r="978318" spans="10:10" ht="14.25" customHeight="1" x14ac:dyDescent="0.25">
      <c r="J978318" s="30"/>
    </row>
    <row r="978319" spans="10:10" ht="14.25" customHeight="1" x14ac:dyDescent="0.25">
      <c r="J978319" s="30"/>
    </row>
    <row r="978320" spans="10:10" ht="14.25" customHeight="1" x14ac:dyDescent="0.25">
      <c r="J978320" s="30"/>
    </row>
    <row r="978321" spans="10:10" ht="14.25" customHeight="1" x14ac:dyDescent="0.25">
      <c r="J978321" s="30"/>
    </row>
    <row r="978322" spans="10:10" ht="14.25" customHeight="1" x14ac:dyDescent="0.25">
      <c r="J978322" s="30"/>
    </row>
    <row r="978323" spans="10:10" ht="14.25" customHeight="1" x14ac:dyDescent="0.25">
      <c r="J978323" s="30"/>
    </row>
    <row r="978324" spans="10:10" ht="14.25" customHeight="1" x14ac:dyDescent="0.25">
      <c r="J978324" s="30"/>
    </row>
    <row r="978325" spans="10:10" ht="14.25" customHeight="1" x14ac:dyDescent="0.25">
      <c r="J978325" s="30"/>
    </row>
    <row r="978326" spans="10:10" ht="14.25" customHeight="1" x14ac:dyDescent="0.25">
      <c r="J978326" s="30"/>
    </row>
    <row r="978327" spans="10:10" ht="14.25" customHeight="1" x14ac:dyDescent="0.25">
      <c r="J978327" s="30"/>
    </row>
    <row r="978328" spans="10:10" ht="14.25" customHeight="1" x14ac:dyDescent="0.25">
      <c r="J978328" s="30"/>
    </row>
    <row r="978329" spans="10:10" ht="14.25" customHeight="1" x14ac:dyDescent="0.25">
      <c r="J978329" s="30"/>
    </row>
    <row r="978330" spans="10:10" ht="14.25" customHeight="1" x14ac:dyDescent="0.25">
      <c r="J978330" s="30"/>
    </row>
    <row r="978331" spans="10:10" ht="14.25" customHeight="1" x14ac:dyDescent="0.25">
      <c r="J978331" s="30"/>
    </row>
    <row r="978332" spans="10:10" ht="14.25" customHeight="1" x14ac:dyDescent="0.25">
      <c r="J978332" s="30"/>
    </row>
    <row r="978333" spans="10:10" ht="14.25" customHeight="1" x14ac:dyDescent="0.25">
      <c r="J978333" s="30"/>
    </row>
    <row r="978334" spans="10:10" ht="14.25" customHeight="1" x14ac:dyDescent="0.25">
      <c r="J978334" s="30"/>
    </row>
    <row r="978335" spans="10:10" ht="14.25" customHeight="1" x14ac:dyDescent="0.25">
      <c r="J978335" s="30"/>
    </row>
    <row r="978336" spans="10:10" ht="14.25" customHeight="1" x14ac:dyDescent="0.25">
      <c r="J978336" s="30"/>
    </row>
    <row r="978337" spans="10:10" ht="14.25" customHeight="1" x14ac:dyDescent="0.25">
      <c r="J978337" s="30"/>
    </row>
    <row r="978338" spans="10:10" ht="14.25" customHeight="1" x14ac:dyDescent="0.25">
      <c r="J978338" s="30"/>
    </row>
    <row r="978339" spans="10:10" ht="14.25" customHeight="1" x14ac:dyDescent="0.25">
      <c r="J978339" s="30"/>
    </row>
    <row r="978340" spans="10:10" ht="14.25" customHeight="1" x14ac:dyDescent="0.25">
      <c r="J978340" s="30"/>
    </row>
    <row r="978341" spans="10:10" ht="14.25" customHeight="1" x14ac:dyDescent="0.25">
      <c r="J978341" s="30"/>
    </row>
    <row r="978342" spans="10:10" ht="14.25" customHeight="1" x14ac:dyDescent="0.25">
      <c r="J978342" s="30"/>
    </row>
    <row r="978343" spans="10:10" ht="14.25" customHeight="1" x14ac:dyDescent="0.25">
      <c r="J978343" s="30"/>
    </row>
    <row r="978344" spans="10:10" ht="14.25" customHeight="1" x14ac:dyDescent="0.25">
      <c r="J978344" s="30"/>
    </row>
    <row r="978345" spans="10:10" ht="14.25" customHeight="1" x14ac:dyDescent="0.25">
      <c r="J978345" s="30"/>
    </row>
    <row r="978346" spans="10:10" ht="14.25" customHeight="1" x14ac:dyDescent="0.25">
      <c r="J978346" s="30"/>
    </row>
    <row r="978347" spans="10:10" ht="14.25" customHeight="1" x14ac:dyDescent="0.25">
      <c r="J978347" s="30"/>
    </row>
    <row r="978348" spans="10:10" ht="14.25" customHeight="1" x14ac:dyDescent="0.25">
      <c r="J978348" s="30"/>
    </row>
    <row r="978349" spans="10:10" ht="14.25" customHeight="1" x14ac:dyDescent="0.25">
      <c r="J978349" s="30"/>
    </row>
    <row r="978350" spans="10:10" ht="14.25" customHeight="1" x14ac:dyDescent="0.25">
      <c r="J978350" s="30"/>
    </row>
    <row r="978351" spans="10:10" ht="14.25" customHeight="1" x14ac:dyDescent="0.25">
      <c r="J978351" s="30"/>
    </row>
    <row r="978352" spans="10:10" ht="14.25" customHeight="1" x14ac:dyDescent="0.25">
      <c r="J978352" s="30"/>
    </row>
    <row r="978353" spans="10:10" ht="14.25" customHeight="1" x14ac:dyDescent="0.25">
      <c r="J978353" s="30"/>
    </row>
    <row r="978354" spans="10:10" ht="14.25" customHeight="1" x14ac:dyDescent="0.25">
      <c r="J978354" s="30"/>
    </row>
    <row r="978355" spans="10:10" ht="14.25" customHeight="1" x14ac:dyDescent="0.25">
      <c r="J978355" s="30"/>
    </row>
    <row r="978356" spans="10:10" ht="14.25" customHeight="1" x14ac:dyDescent="0.25">
      <c r="J978356" s="30"/>
    </row>
    <row r="978357" spans="10:10" ht="14.25" customHeight="1" x14ac:dyDescent="0.25">
      <c r="J978357" s="30"/>
    </row>
    <row r="978358" spans="10:10" ht="14.25" customHeight="1" x14ac:dyDescent="0.25">
      <c r="J978358" s="30"/>
    </row>
    <row r="978359" spans="10:10" ht="14.25" customHeight="1" x14ac:dyDescent="0.25">
      <c r="J978359" s="30"/>
    </row>
    <row r="978360" spans="10:10" ht="14.25" customHeight="1" x14ac:dyDescent="0.25">
      <c r="J978360" s="30"/>
    </row>
    <row r="978361" spans="10:10" ht="14.25" customHeight="1" x14ac:dyDescent="0.25">
      <c r="J978361" s="30"/>
    </row>
    <row r="978362" spans="10:10" ht="14.25" customHeight="1" x14ac:dyDescent="0.25">
      <c r="J978362" s="30"/>
    </row>
    <row r="978363" spans="10:10" ht="14.25" customHeight="1" x14ac:dyDescent="0.25">
      <c r="J978363" s="30"/>
    </row>
    <row r="978364" spans="10:10" ht="14.25" customHeight="1" x14ac:dyDescent="0.25">
      <c r="J978364" s="30"/>
    </row>
    <row r="978365" spans="10:10" ht="14.25" customHeight="1" x14ac:dyDescent="0.25">
      <c r="J978365" s="30"/>
    </row>
    <row r="978366" spans="10:10" ht="14.25" customHeight="1" x14ac:dyDescent="0.25">
      <c r="J978366" s="30"/>
    </row>
    <row r="978367" spans="10:10" ht="14.25" customHeight="1" x14ac:dyDescent="0.25">
      <c r="J978367" s="30"/>
    </row>
    <row r="978368" spans="10:10" ht="14.25" customHeight="1" x14ac:dyDescent="0.25">
      <c r="J978368" s="30"/>
    </row>
    <row r="978369" spans="10:10" ht="14.25" customHeight="1" x14ac:dyDescent="0.25">
      <c r="J978369" s="30"/>
    </row>
    <row r="978370" spans="10:10" ht="14.25" customHeight="1" x14ac:dyDescent="0.25">
      <c r="J978370" s="30"/>
    </row>
    <row r="978371" spans="10:10" ht="14.25" customHeight="1" x14ac:dyDescent="0.25">
      <c r="J978371" s="30"/>
    </row>
    <row r="978372" spans="10:10" ht="14.25" customHeight="1" x14ac:dyDescent="0.25">
      <c r="J978372" s="30"/>
    </row>
    <row r="978373" spans="10:10" ht="14.25" customHeight="1" x14ac:dyDescent="0.25">
      <c r="J978373" s="30"/>
    </row>
    <row r="978374" spans="10:10" ht="14.25" customHeight="1" x14ac:dyDescent="0.25">
      <c r="J978374" s="30"/>
    </row>
    <row r="978375" spans="10:10" ht="14.25" customHeight="1" x14ac:dyDescent="0.25">
      <c r="J978375" s="30"/>
    </row>
    <row r="978376" spans="10:10" ht="14.25" customHeight="1" x14ac:dyDescent="0.25">
      <c r="J978376" s="30"/>
    </row>
    <row r="978377" spans="10:10" ht="14.25" customHeight="1" x14ac:dyDescent="0.25">
      <c r="J978377" s="30"/>
    </row>
    <row r="978378" spans="10:10" ht="14.25" customHeight="1" x14ac:dyDescent="0.25">
      <c r="J978378" s="30"/>
    </row>
    <row r="978379" spans="10:10" ht="14.25" customHeight="1" x14ac:dyDescent="0.25">
      <c r="J978379" s="30"/>
    </row>
    <row r="978380" spans="10:10" ht="14.25" customHeight="1" x14ac:dyDescent="0.25">
      <c r="J978380" s="30"/>
    </row>
    <row r="978381" spans="10:10" ht="14.25" customHeight="1" x14ac:dyDescent="0.25">
      <c r="J978381" s="30"/>
    </row>
    <row r="978382" spans="10:10" ht="14.25" customHeight="1" x14ac:dyDescent="0.25">
      <c r="J978382" s="30"/>
    </row>
    <row r="978383" spans="10:10" ht="14.25" customHeight="1" x14ac:dyDescent="0.25">
      <c r="J978383" s="30"/>
    </row>
    <row r="978384" spans="10:10" ht="14.25" customHeight="1" x14ac:dyDescent="0.25">
      <c r="J978384" s="30"/>
    </row>
    <row r="978385" spans="10:10" ht="14.25" customHeight="1" x14ac:dyDescent="0.25">
      <c r="J978385" s="30"/>
    </row>
    <row r="978386" spans="10:10" ht="14.25" customHeight="1" x14ac:dyDescent="0.25">
      <c r="J978386" s="30"/>
    </row>
    <row r="978387" spans="10:10" ht="14.25" customHeight="1" x14ac:dyDescent="0.25">
      <c r="J978387" s="30"/>
    </row>
    <row r="978388" spans="10:10" ht="14.25" customHeight="1" x14ac:dyDescent="0.25">
      <c r="J978388" s="30"/>
    </row>
    <row r="978389" spans="10:10" ht="14.25" customHeight="1" x14ac:dyDescent="0.25">
      <c r="J978389" s="30"/>
    </row>
    <row r="978390" spans="10:10" ht="14.25" customHeight="1" x14ac:dyDescent="0.25">
      <c r="J978390" s="30"/>
    </row>
    <row r="978391" spans="10:10" ht="14.25" customHeight="1" x14ac:dyDescent="0.25">
      <c r="J978391" s="30"/>
    </row>
    <row r="978392" spans="10:10" ht="14.25" customHeight="1" x14ac:dyDescent="0.25">
      <c r="J978392" s="30"/>
    </row>
    <row r="978393" spans="10:10" ht="14.25" customHeight="1" x14ac:dyDescent="0.25">
      <c r="J978393" s="30"/>
    </row>
    <row r="978394" spans="10:10" ht="14.25" customHeight="1" x14ac:dyDescent="0.25">
      <c r="J978394" s="30"/>
    </row>
    <row r="978395" spans="10:10" ht="14.25" customHeight="1" x14ac:dyDescent="0.25">
      <c r="J978395" s="30"/>
    </row>
    <row r="978396" spans="10:10" ht="14.25" customHeight="1" x14ac:dyDescent="0.25">
      <c r="J978396" s="30"/>
    </row>
    <row r="978397" spans="10:10" ht="14.25" customHeight="1" x14ac:dyDescent="0.25">
      <c r="J978397" s="30"/>
    </row>
    <row r="978398" spans="10:10" ht="14.25" customHeight="1" x14ac:dyDescent="0.25">
      <c r="J978398" s="30"/>
    </row>
    <row r="978399" spans="10:10" ht="14.25" customHeight="1" x14ac:dyDescent="0.25">
      <c r="J978399" s="30"/>
    </row>
    <row r="978400" spans="10:10" ht="14.25" customHeight="1" x14ac:dyDescent="0.25">
      <c r="J978400" s="30"/>
    </row>
    <row r="978401" spans="10:10" ht="14.25" customHeight="1" x14ac:dyDescent="0.25">
      <c r="J978401" s="30"/>
    </row>
    <row r="978402" spans="10:10" ht="14.25" customHeight="1" x14ac:dyDescent="0.25">
      <c r="J978402" s="30"/>
    </row>
    <row r="978403" spans="10:10" ht="14.25" customHeight="1" x14ac:dyDescent="0.25">
      <c r="J978403" s="30"/>
    </row>
    <row r="978404" spans="10:10" ht="14.25" customHeight="1" x14ac:dyDescent="0.25">
      <c r="J978404" s="30"/>
    </row>
    <row r="978405" spans="10:10" ht="14.25" customHeight="1" x14ac:dyDescent="0.25">
      <c r="J978405" s="30"/>
    </row>
    <row r="978406" spans="10:10" ht="14.25" customHeight="1" x14ac:dyDescent="0.25">
      <c r="J978406" s="30"/>
    </row>
    <row r="978407" spans="10:10" ht="14.25" customHeight="1" x14ac:dyDescent="0.25">
      <c r="J978407" s="30"/>
    </row>
    <row r="978408" spans="10:10" ht="14.25" customHeight="1" x14ac:dyDescent="0.25">
      <c r="J978408" s="30"/>
    </row>
    <row r="978409" spans="10:10" ht="14.25" customHeight="1" x14ac:dyDescent="0.25">
      <c r="J978409" s="30"/>
    </row>
    <row r="978410" spans="10:10" ht="14.25" customHeight="1" x14ac:dyDescent="0.25">
      <c r="J978410" s="30"/>
    </row>
    <row r="978411" spans="10:10" ht="14.25" customHeight="1" x14ac:dyDescent="0.25">
      <c r="J978411" s="30"/>
    </row>
    <row r="978412" spans="10:10" ht="14.25" customHeight="1" x14ac:dyDescent="0.25">
      <c r="J978412" s="30"/>
    </row>
    <row r="978413" spans="10:10" ht="14.25" customHeight="1" x14ac:dyDescent="0.25">
      <c r="J978413" s="30"/>
    </row>
    <row r="978414" spans="10:10" ht="14.25" customHeight="1" x14ac:dyDescent="0.25">
      <c r="J978414" s="30"/>
    </row>
    <row r="978415" spans="10:10" ht="14.25" customHeight="1" x14ac:dyDescent="0.25">
      <c r="J978415" s="30"/>
    </row>
    <row r="978416" spans="10:10" ht="14.25" customHeight="1" x14ac:dyDescent="0.25">
      <c r="J978416" s="30"/>
    </row>
    <row r="978417" spans="10:10" ht="14.25" customHeight="1" x14ac:dyDescent="0.25">
      <c r="J978417" s="30"/>
    </row>
    <row r="978418" spans="10:10" ht="14.25" customHeight="1" x14ac:dyDescent="0.25">
      <c r="J978418" s="30"/>
    </row>
    <row r="978419" spans="10:10" ht="14.25" customHeight="1" x14ac:dyDescent="0.25">
      <c r="J978419" s="30"/>
    </row>
    <row r="978420" spans="10:10" ht="14.25" customHeight="1" x14ac:dyDescent="0.25">
      <c r="J978420" s="30"/>
    </row>
    <row r="978421" spans="10:10" ht="14.25" customHeight="1" x14ac:dyDescent="0.25">
      <c r="J978421" s="30"/>
    </row>
    <row r="978422" spans="10:10" ht="14.25" customHeight="1" x14ac:dyDescent="0.25">
      <c r="J978422" s="30"/>
    </row>
    <row r="978423" spans="10:10" ht="14.25" customHeight="1" x14ac:dyDescent="0.25">
      <c r="J978423" s="30"/>
    </row>
    <row r="978424" spans="10:10" ht="14.25" customHeight="1" x14ac:dyDescent="0.25">
      <c r="J978424" s="30"/>
    </row>
    <row r="978425" spans="10:10" ht="14.25" customHeight="1" x14ac:dyDescent="0.25">
      <c r="J978425" s="30"/>
    </row>
    <row r="978426" spans="10:10" ht="14.25" customHeight="1" x14ac:dyDescent="0.25">
      <c r="J978426" s="30"/>
    </row>
    <row r="978427" spans="10:10" ht="14.25" customHeight="1" x14ac:dyDescent="0.25">
      <c r="J978427" s="30"/>
    </row>
    <row r="978428" spans="10:10" ht="14.25" customHeight="1" x14ac:dyDescent="0.25">
      <c r="J978428" s="30"/>
    </row>
    <row r="978429" spans="10:10" ht="14.25" customHeight="1" x14ac:dyDescent="0.25">
      <c r="J978429" s="30"/>
    </row>
    <row r="978430" spans="10:10" ht="14.25" customHeight="1" x14ac:dyDescent="0.25">
      <c r="J978430" s="30"/>
    </row>
    <row r="978431" spans="10:10" ht="14.25" customHeight="1" x14ac:dyDescent="0.25">
      <c r="J978431" s="30"/>
    </row>
    <row r="978432" spans="10:10" ht="14.25" customHeight="1" x14ac:dyDescent="0.25">
      <c r="J978432" s="30"/>
    </row>
    <row r="978433" spans="10:10" ht="14.25" customHeight="1" x14ac:dyDescent="0.25">
      <c r="J978433" s="30"/>
    </row>
    <row r="978434" spans="10:10" ht="14.25" customHeight="1" x14ac:dyDescent="0.25">
      <c r="J978434" s="30"/>
    </row>
    <row r="978435" spans="10:10" ht="14.25" customHeight="1" x14ac:dyDescent="0.25">
      <c r="J978435" s="30"/>
    </row>
    <row r="978436" spans="10:10" ht="14.25" customHeight="1" x14ac:dyDescent="0.25">
      <c r="J978436" s="30"/>
    </row>
    <row r="978437" spans="10:10" ht="14.25" customHeight="1" x14ac:dyDescent="0.25">
      <c r="J978437" s="30"/>
    </row>
    <row r="978438" spans="10:10" ht="14.25" customHeight="1" x14ac:dyDescent="0.25">
      <c r="J978438" s="30"/>
    </row>
    <row r="978439" spans="10:10" ht="14.25" customHeight="1" x14ac:dyDescent="0.25">
      <c r="J978439" s="30"/>
    </row>
    <row r="978440" spans="10:10" ht="14.25" customHeight="1" x14ac:dyDescent="0.25">
      <c r="J978440" s="30"/>
    </row>
    <row r="978441" spans="10:10" ht="14.25" customHeight="1" x14ac:dyDescent="0.25">
      <c r="J978441" s="30"/>
    </row>
    <row r="978442" spans="10:10" ht="14.25" customHeight="1" x14ac:dyDescent="0.25">
      <c r="J978442" s="30"/>
    </row>
    <row r="978443" spans="10:10" ht="14.25" customHeight="1" x14ac:dyDescent="0.25">
      <c r="J978443" s="30"/>
    </row>
    <row r="978444" spans="10:10" ht="14.25" customHeight="1" x14ac:dyDescent="0.25">
      <c r="J978444" s="30"/>
    </row>
    <row r="978445" spans="10:10" ht="14.25" customHeight="1" x14ac:dyDescent="0.25">
      <c r="J978445" s="30"/>
    </row>
    <row r="978446" spans="10:10" ht="14.25" customHeight="1" x14ac:dyDescent="0.25">
      <c r="J978446" s="30"/>
    </row>
    <row r="978447" spans="10:10" ht="14.25" customHeight="1" x14ac:dyDescent="0.25">
      <c r="J978447" s="30"/>
    </row>
    <row r="978448" spans="10:10" ht="14.25" customHeight="1" x14ac:dyDescent="0.25">
      <c r="J978448" s="30"/>
    </row>
    <row r="978449" spans="10:10" ht="14.25" customHeight="1" x14ac:dyDescent="0.25">
      <c r="J978449" s="30"/>
    </row>
    <row r="978450" spans="10:10" ht="14.25" customHeight="1" x14ac:dyDescent="0.25">
      <c r="J978450" s="30"/>
    </row>
    <row r="978451" spans="10:10" ht="14.25" customHeight="1" x14ac:dyDescent="0.25">
      <c r="J978451" s="30"/>
    </row>
    <row r="978452" spans="10:10" ht="14.25" customHeight="1" x14ac:dyDescent="0.25">
      <c r="J978452" s="30"/>
    </row>
    <row r="978453" spans="10:10" ht="14.25" customHeight="1" x14ac:dyDescent="0.25">
      <c r="J978453" s="30"/>
    </row>
    <row r="978454" spans="10:10" ht="14.25" customHeight="1" x14ac:dyDescent="0.25">
      <c r="J978454" s="30"/>
    </row>
    <row r="978455" spans="10:10" ht="14.25" customHeight="1" x14ac:dyDescent="0.25">
      <c r="J978455" s="30"/>
    </row>
    <row r="978456" spans="10:10" ht="14.25" customHeight="1" x14ac:dyDescent="0.25">
      <c r="J978456" s="30"/>
    </row>
    <row r="978457" spans="10:10" ht="14.25" customHeight="1" x14ac:dyDescent="0.25">
      <c r="J978457" s="30"/>
    </row>
    <row r="978458" spans="10:10" ht="14.25" customHeight="1" x14ac:dyDescent="0.25">
      <c r="J978458" s="30"/>
    </row>
    <row r="978459" spans="10:10" ht="14.25" customHeight="1" x14ac:dyDescent="0.25">
      <c r="J978459" s="30"/>
    </row>
    <row r="978460" spans="10:10" ht="14.25" customHeight="1" x14ac:dyDescent="0.25">
      <c r="J978460" s="30"/>
    </row>
    <row r="978461" spans="10:10" ht="14.25" customHeight="1" x14ac:dyDescent="0.25">
      <c r="J978461" s="30"/>
    </row>
    <row r="978462" spans="10:10" ht="14.25" customHeight="1" x14ac:dyDescent="0.25">
      <c r="J978462" s="30"/>
    </row>
    <row r="978463" spans="10:10" ht="14.25" customHeight="1" x14ac:dyDescent="0.25">
      <c r="J978463" s="30"/>
    </row>
    <row r="978464" spans="10:10" ht="14.25" customHeight="1" x14ac:dyDescent="0.25">
      <c r="J978464" s="30"/>
    </row>
    <row r="978465" spans="10:10" ht="14.25" customHeight="1" x14ac:dyDescent="0.25">
      <c r="J978465" s="30"/>
    </row>
    <row r="978466" spans="10:10" ht="14.25" customHeight="1" x14ac:dyDescent="0.25">
      <c r="J978466" s="30"/>
    </row>
    <row r="978467" spans="10:10" ht="14.25" customHeight="1" x14ac:dyDescent="0.25">
      <c r="J978467" s="30"/>
    </row>
    <row r="978468" spans="10:10" ht="14.25" customHeight="1" x14ac:dyDescent="0.25">
      <c r="J978468" s="30"/>
    </row>
    <row r="978469" spans="10:10" ht="14.25" customHeight="1" x14ac:dyDescent="0.25">
      <c r="J978469" s="30"/>
    </row>
    <row r="978470" spans="10:10" ht="14.25" customHeight="1" x14ac:dyDescent="0.25">
      <c r="J978470" s="30"/>
    </row>
    <row r="978471" spans="10:10" ht="14.25" customHeight="1" x14ac:dyDescent="0.25">
      <c r="J978471" s="30"/>
    </row>
    <row r="978472" spans="10:10" ht="14.25" customHeight="1" x14ac:dyDescent="0.25">
      <c r="J978472" s="30"/>
    </row>
    <row r="978473" spans="10:10" ht="14.25" customHeight="1" x14ac:dyDescent="0.25">
      <c r="J978473" s="30"/>
    </row>
    <row r="978474" spans="10:10" ht="14.25" customHeight="1" x14ac:dyDescent="0.25">
      <c r="J978474" s="30"/>
    </row>
    <row r="978475" spans="10:10" ht="14.25" customHeight="1" x14ac:dyDescent="0.25">
      <c r="J978475" s="30"/>
    </row>
    <row r="978476" spans="10:10" ht="14.25" customHeight="1" x14ac:dyDescent="0.25">
      <c r="J978476" s="30"/>
    </row>
    <row r="978477" spans="10:10" ht="14.25" customHeight="1" x14ac:dyDescent="0.25">
      <c r="J978477" s="30"/>
    </row>
    <row r="978478" spans="10:10" ht="14.25" customHeight="1" x14ac:dyDescent="0.25">
      <c r="J978478" s="30"/>
    </row>
    <row r="978479" spans="10:10" ht="14.25" customHeight="1" x14ac:dyDescent="0.25">
      <c r="J978479" s="30"/>
    </row>
    <row r="978480" spans="10:10" ht="14.25" customHeight="1" x14ac:dyDescent="0.25">
      <c r="J978480" s="30"/>
    </row>
    <row r="978481" spans="10:10" ht="14.25" customHeight="1" x14ac:dyDescent="0.25">
      <c r="J978481" s="30"/>
    </row>
    <row r="978482" spans="10:10" ht="14.25" customHeight="1" x14ac:dyDescent="0.25">
      <c r="J978482" s="30"/>
    </row>
    <row r="978483" spans="10:10" ht="14.25" customHeight="1" x14ac:dyDescent="0.25">
      <c r="J978483" s="30"/>
    </row>
    <row r="978484" spans="10:10" ht="14.25" customHeight="1" x14ac:dyDescent="0.25">
      <c r="J978484" s="30"/>
    </row>
    <row r="978485" spans="10:10" ht="14.25" customHeight="1" x14ac:dyDescent="0.25">
      <c r="J978485" s="30"/>
    </row>
    <row r="978486" spans="10:10" ht="14.25" customHeight="1" x14ac:dyDescent="0.25">
      <c r="J978486" s="30"/>
    </row>
    <row r="978487" spans="10:10" ht="14.25" customHeight="1" x14ac:dyDescent="0.25">
      <c r="J978487" s="30"/>
    </row>
    <row r="978488" spans="10:10" ht="14.25" customHeight="1" x14ac:dyDescent="0.25">
      <c r="J978488" s="30"/>
    </row>
    <row r="978489" spans="10:10" ht="14.25" customHeight="1" x14ac:dyDescent="0.25">
      <c r="J978489" s="30"/>
    </row>
    <row r="978490" spans="10:10" ht="14.25" customHeight="1" x14ac:dyDescent="0.25">
      <c r="J978490" s="30"/>
    </row>
    <row r="978491" spans="10:10" ht="14.25" customHeight="1" x14ac:dyDescent="0.25">
      <c r="J978491" s="30"/>
    </row>
    <row r="978492" spans="10:10" ht="14.25" customHeight="1" x14ac:dyDescent="0.25">
      <c r="J978492" s="30"/>
    </row>
    <row r="978493" spans="10:10" ht="14.25" customHeight="1" x14ac:dyDescent="0.25">
      <c r="J978493" s="30"/>
    </row>
    <row r="978494" spans="10:10" ht="14.25" customHeight="1" x14ac:dyDescent="0.25">
      <c r="J978494" s="52"/>
    </row>
    <row r="978495" spans="10:10" ht="14.25" customHeight="1" x14ac:dyDescent="0.25">
      <c r="J978495" s="30"/>
    </row>
    <row r="978496" spans="10:10" ht="14.25" customHeight="1" x14ac:dyDescent="0.25">
      <c r="J978496" s="30"/>
    </row>
    <row r="978497" spans="10:10" ht="14.25" customHeight="1" x14ac:dyDescent="0.25">
      <c r="J978497" s="30"/>
    </row>
    <row r="978498" spans="10:10" ht="14.25" customHeight="1" x14ac:dyDescent="0.25">
      <c r="J978498" s="30"/>
    </row>
    <row r="978499" spans="10:10" ht="14.25" customHeight="1" x14ac:dyDescent="0.25">
      <c r="J978499" s="30"/>
    </row>
    <row r="978500" spans="10:10" ht="14.25" customHeight="1" x14ac:dyDescent="0.25">
      <c r="J978500" s="30"/>
    </row>
    <row r="978501" spans="10:10" ht="14.25" customHeight="1" x14ac:dyDescent="0.25">
      <c r="J978501" s="30"/>
    </row>
    <row r="978502" spans="10:10" ht="14.25" customHeight="1" x14ac:dyDescent="0.25">
      <c r="J978502" s="30"/>
    </row>
    <row r="978503" spans="10:10" ht="14.25" customHeight="1" x14ac:dyDescent="0.25">
      <c r="J978503" s="30"/>
    </row>
    <row r="978504" spans="10:10" ht="14.25" customHeight="1" x14ac:dyDescent="0.25">
      <c r="J978504" s="30"/>
    </row>
    <row r="978505" spans="10:10" ht="14.25" customHeight="1" x14ac:dyDescent="0.25">
      <c r="J978505" s="30"/>
    </row>
    <row r="978506" spans="10:10" ht="14.25" customHeight="1" x14ac:dyDescent="0.25">
      <c r="J978506" s="30"/>
    </row>
    <row r="978507" spans="10:10" ht="14.25" customHeight="1" x14ac:dyDescent="0.25">
      <c r="J978507" s="30"/>
    </row>
    <row r="978508" spans="10:10" ht="14.25" customHeight="1" x14ac:dyDescent="0.25">
      <c r="J978508" s="30"/>
    </row>
    <row r="978509" spans="10:10" ht="14.25" customHeight="1" x14ac:dyDescent="0.25">
      <c r="J978509" s="30"/>
    </row>
    <row r="978510" spans="10:10" ht="14.25" customHeight="1" x14ac:dyDescent="0.25">
      <c r="J978510" s="30"/>
    </row>
    <row r="978511" spans="10:10" ht="14.25" customHeight="1" x14ac:dyDescent="0.25">
      <c r="J978511" s="30"/>
    </row>
    <row r="978512" spans="10:10" ht="14.25" customHeight="1" x14ac:dyDescent="0.25">
      <c r="J978512" s="30"/>
    </row>
    <row r="978513" spans="10:10" ht="14.25" customHeight="1" x14ac:dyDescent="0.25">
      <c r="J978513" s="30"/>
    </row>
    <row r="978514" spans="10:10" ht="14.25" customHeight="1" x14ac:dyDescent="0.25">
      <c r="J978514" s="30"/>
    </row>
    <row r="978515" spans="10:10" ht="14.25" customHeight="1" x14ac:dyDescent="0.25">
      <c r="J978515" s="30"/>
    </row>
    <row r="978516" spans="10:10" ht="14.25" customHeight="1" x14ac:dyDescent="0.25">
      <c r="J978516" s="30"/>
    </row>
    <row r="978517" spans="10:10" ht="14.25" customHeight="1" x14ac:dyDescent="0.25">
      <c r="J978517" s="30"/>
    </row>
    <row r="978518" spans="10:10" ht="14.25" customHeight="1" x14ac:dyDescent="0.25">
      <c r="J978518" s="30"/>
    </row>
    <row r="978519" spans="10:10" ht="14.25" customHeight="1" x14ac:dyDescent="0.25">
      <c r="J978519" s="30"/>
    </row>
    <row r="978520" spans="10:10" ht="14.25" customHeight="1" x14ac:dyDescent="0.25">
      <c r="J978520" s="30"/>
    </row>
    <row r="978521" spans="10:10" ht="14.25" customHeight="1" x14ac:dyDescent="0.25">
      <c r="J978521" s="30"/>
    </row>
    <row r="978522" spans="10:10" ht="14.25" customHeight="1" x14ac:dyDescent="0.25">
      <c r="J978522" s="30"/>
    </row>
    <row r="978523" spans="10:10" ht="14.25" customHeight="1" x14ac:dyDescent="0.25">
      <c r="J978523" s="30"/>
    </row>
    <row r="978524" spans="10:10" ht="14.25" customHeight="1" x14ac:dyDescent="0.25">
      <c r="J978524" s="30"/>
    </row>
    <row r="978525" spans="10:10" ht="14.25" customHeight="1" x14ac:dyDescent="0.25">
      <c r="J978525" s="30"/>
    </row>
    <row r="978526" spans="10:10" ht="14.25" customHeight="1" x14ac:dyDescent="0.25">
      <c r="J978526" s="30"/>
    </row>
    <row r="978527" spans="10:10" ht="14.25" customHeight="1" x14ac:dyDescent="0.25">
      <c r="J978527" s="30"/>
    </row>
    <row r="978528" spans="10:10" ht="14.25" customHeight="1" x14ac:dyDescent="0.25">
      <c r="J978528" s="30"/>
    </row>
    <row r="978529" spans="10:10" ht="14.25" customHeight="1" x14ac:dyDescent="0.25">
      <c r="J978529" s="30"/>
    </row>
    <row r="978530" spans="10:10" ht="14.25" customHeight="1" x14ac:dyDescent="0.25">
      <c r="J978530" s="30"/>
    </row>
    <row r="978531" spans="10:10" ht="14.25" customHeight="1" x14ac:dyDescent="0.25">
      <c r="J978531" s="30"/>
    </row>
    <row r="978532" spans="10:10" ht="14.25" customHeight="1" x14ac:dyDescent="0.25">
      <c r="J978532" s="30"/>
    </row>
    <row r="978533" spans="10:10" ht="14.25" customHeight="1" x14ac:dyDescent="0.25">
      <c r="J978533" s="30"/>
    </row>
    <row r="978534" spans="10:10" ht="14.25" customHeight="1" x14ac:dyDescent="0.25">
      <c r="J978534" s="30"/>
    </row>
    <row r="978535" spans="10:10" ht="14.25" customHeight="1" x14ac:dyDescent="0.25">
      <c r="J978535" s="30"/>
    </row>
    <row r="978536" spans="10:10" ht="14.25" customHeight="1" x14ac:dyDescent="0.25">
      <c r="J978536" s="30"/>
    </row>
    <row r="978537" spans="10:10" ht="14.25" customHeight="1" x14ac:dyDescent="0.25">
      <c r="J978537" s="30"/>
    </row>
    <row r="978538" spans="10:10" ht="14.25" customHeight="1" x14ac:dyDescent="0.25">
      <c r="J978538" s="30"/>
    </row>
    <row r="978539" spans="10:10" ht="14.25" customHeight="1" x14ac:dyDescent="0.25">
      <c r="J978539" s="30"/>
    </row>
    <row r="978540" spans="10:10" ht="14.25" customHeight="1" x14ac:dyDescent="0.25">
      <c r="J978540" s="30"/>
    </row>
    <row r="978541" spans="10:10" ht="14.25" customHeight="1" x14ac:dyDescent="0.25">
      <c r="J978541" s="30"/>
    </row>
    <row r="978542" spans="10:10" ht="14.25" customHeight="1" x14ac:dyDescent="0.25">
      <c r="J978542" s="30"/>
    </row>
    <row r="978543" spans="10:10" ht="14.25" customHeight="1" x14ac:dyDescent="0.25">
      <c r="J978543" s="30"/>
    </row>
    <row r="978544" spans="10:10" ht="14.25" customHeight="1" x14ac:dyDescent="0.25">
      <c r="J978544" s="30"/>
    </row>
    <row r="978545" spans="10:10" ht="14.25" customHeight="1" x14ac:dyDescent="0.25">
      <c r="J978545" s="30"/>
    </row>
    <row r="978546" spans="10:10" ht="14.25" customHeight="1" x14ac:dyDescent="0.25">
      <c r="J978546" s="30"/>
    </row>
    <row r="978547" spans="10:10" ht="14.25" customHeight="1" x14ac:dyDescent="0.25">
      <c r="J978547" s="30"/>
    </row>
    <row r="978548" spans="10:10" ht="14.25" customHeight="1" x14ac:dyDescent="0.25">
      <c r="J978548" s="30"/>
    </row>
    <row r="978549" spans="10:10" ht="14.25" customHeight="1" x14ac:dyDescent="0.25">
      <c r="J978549" s="30"/>
    </row>
    <row r="978550" spans="10:10" ht="14.25" customHeight="1" x14ac:dyDescent="0.25">
      <c r="J978550" s="30"/>
    </row>
    <row r="978551" spans="10:10" ht="14.25" customHeight="1" x14ac:dyDescent="0.25">
      <c r="J978551" s="30"/>
    </row>
    <row r="978552" spans="10:10" ht="14.25" customHeight="1" x14ac:dyDescent="0.25">
      <c r="J978552" s="30"/>
    </row>
    <row r="978553" spans="10:10" ht="14.25" customHeight="1" x14ac:dyDescent="0.25">
      <c r="J978553" s="30"/>
    </row>
    <row r="978554" spans="10:10" ht="14.25" customHeight="1" x14ac:dyDescent="0.25">
      <c r="J978554" s="30"/>
    </row>
    <row r="978555" spans="10:10" ht="14.25" customHeight="1" x14ac:dyDescent="0.25">
      <c r="J978555" s="30"/>
    </row>
    <row r="978556" spans="10:10" ht="14.25" customHeight="1" x14ac:dyDescent="0.25">
      <c r="J978556" s="30"/>
    </row>
    <row r="978557" spans="10:10" ht="14.25" customHeight="1" x14ac:dyDescent="0.25">
      <c r="J978557" s="30"/>
    </row>
    <row r="978558" spans="10:10" ht="14.25" customHeight="1" x14ac:dyDescent="0.25">
      <c r="J978558" s="30"/>
    </row>
    <row r="978559" spans="10:10" ht="14.25" customHeight="1" x14ac:dyDescent="0.25">
      <c r="J978559" s="30"/>
    </row>
    <row r="978560" spans="10:10" ht="14.25" customHeight="1" x14ac:dyDescent="0.25">
      <c r="J978560" s="30"/>
    </row>
    <row r="978561" spans="10:10" ht="14.25" customHeight="1" x14ac:dyDescent="0.25">
      <c r="J978561" s="30"/>
    </row>
    <row r="978562" spans="10:10" ht="14.25" customHeight="1" x14ac:dyDescent="0.25">
      <c r="J978562" s="30"/>
    </row>
    <row r="978563" spans="10:10" ht="14.25" customHeight="1" x14ac:dyDescent="0.25">
      <c r="J978563" s="30"/>
    </row>
    <row r="978564" spans="10:10" ht="14.25" customHeight="1" x14ac:dyDescent="0.25">
      <c r="J978564" s="30"/>
    </row>
    <row r="978565" spans="10:10" ht="14.25" customHeight="1" x14ac:dyDescent="0.25">
      <c r="J978565" s="30"/>
    </row>
    <row r="978566" spans="10:10" ht="14.25" customHeight="1" x14ac:dyDescent="0.25">
      <c r="J978566" s="30"/>
    </row>
    <row r="978567" spans="10:10" ht="14.25" customHeight="1" x14ac:dyDescent="0.25">
      <c r="J978567" s="30"/>
    </row>
    <row r="978568" spans="10:10" ht="14.25" customHeight="1" x14ac:dyDescent="0.25">
      <c r="J978568" s="30"/>
    </row>
    <row r="978569" spans="10:10" ht="14.25" customHeight="1" x14ac:dyDescent="0.25">
      <c r="J978569" s="30"/>
    </row>
    <row r="978570" spans="10:10" ht="14.25" customHeight="1" x14ac:dyDescent="0.25">
      <c r="J978570" s="30"/>
    </row>
    <row r="978571" spans="10:10" ht="14.25" customHeight="1" x14ac:dyDescent="0.25">
      <c r="J978571" s="30"/>
    </row>
    <row r="978572" spans="10:10" ht="14.25" customHeight="1" x14ac:dyDescent="0.25">
      <c r="J978572" s="30"/>
    </row>
    <row r="978573" spans="10:10" ht="14.25" customHeight="1" x14ac:dyDescent="0.25">
      <c r="J978573" s="30"/>
    </row>
    <row r="978574" spans="10:10" ht="14.25" customHeight="1" x14ac:dyDescent="0.25">
      <c r="J978574" s="30"/>
    </row>
    <row r="978575" spans="10:10" ht="14.25" customHeight="1" x14ac:dyDescent="0.25">
      <c r="J978575" s="30"/>
    </row>
    <row r="978576" spans="10:10" ht="14.25" customHeight="1" x14ac:dyDescent="0.25">
      <c r="J978576" s="30"/>
    </row>
    <row r="978577" spans="10:10" ht="14.25" customHeight="1" x14ac:dyDescent="0.25">
      <c r="J978577" s="30"/>
    </row>
    <row r="978578" spans="10:10" ht="14.25" customHeight="1" x14ac:dyDescent="0.25">
      <c r="J978578" s="30"/>
    </row>
    <row r="978579" spans="10:10" ht="14.25" customHeight="1" x14ac:dyDescent="0.25">
      <c r="J978579" s="30"/>
    </row>
    <row r="978580" spans="10:10" ht="14.25" customHeight="1" x14ac:dyDescent="0.25">
      <c r="J978580" s="30"/>
    </row>
    <row r="978581" spans="10:10" ht="14.25" customHeight="1" x14ac:dyDescent="0.25">
      <c r="J978581" s="30"/>
    </row>
    <row r="978582" spans="10:10" ht="14.25" customHeight="1" x14ac:dyDescent="0.25">
      <c r="J978582" s="30"/>
    </row>
    <row r="978583" spans="10:10" ht="14.25" customHeight="1" x14ac:dyDescent="0.25">
      <c r="J978583" s="30"/>
    </row>
    <row r="978584" spans="10:10" ht="14.25" customHeight="1" x14ac:dyDescent="0.25">
      <c r="J978584" s="30"/>
    </row>
    <row r="978585" spans="10:10" ht="14.25" customHeight="1" x14ac:dyDescent="0.25">
      <c r="J978585" s="30"/>
    </row>
    <row r="978586" spans="10:10" ht="14.25" customHeight="1" x14ac:dyDescent="0.25">
      <c r="J978586" s="30"/>
    </row>
    <row r="978587" spans="10:10" ht="14.25" customHeight="1" x14ac:dyDescent="0.25">
      <c r="J978587" s="30"/>
    </row>
    <row r="978588" spans="10:10" ht="14.25" customHeight="1" x14ac:dyDescent="0.25">
      <c r="J978588" s="30"/>
    </row>
    <row r="978589" spans="10:10" ht="14.25" customHeight="1" x14ac:dyDescent="0.25">
      <c r="J978589" s="30"/>
    </row>
    <row r="978590" spans="10:10" ht="14.25" customHeight="1" x14ac:dyDescent="0.25">
      <c r="J978590" s="30"/>
    </row>
    <row r="978591" spans="10:10" ht="14.25" customHeight="1" x14ac:dyDescent="0.25">
      <c r="J978591" s="30"/>
    </row>
    <row r="978592" spans="10:10" ht="14.25" customHeight="1" x14ac:dyDescent="0.25">
      <c r="J978592" s="30"/>
    </row>
    <row r="978593" spans="10:10" ht="14.25" customHeight="1" x14ac:dyDescent="0.25">
      <c r="J978593" s="30"/>
    </row>
    <row r="978594" spans="10:10" ht="14.25" customHeight="1" x14ac:dyDescent="0.25">
      <c r="J978594" s="30"/>
    </row>
    <row r="978595" spans="10:10" ht="14.25" customHeight="1" x14ac:dyDescent="0.25">
      <c r="J978595" s="30"/>
    </row>
    <row r="978596" spans="10:10" ht="14.25" customHeight="1" x14ac:dyDescent="0.25">
      <c r="J978596" s="30"/>
    </row>
    <row r="978597" spans="10:10" ht="14.25" customHeight="1" x14ac:dyDescent="0.25">
      <c r="J978597" s="30"/>
    </row>
    <row r="978598" spans="10:10" ht="14.25" customHeight="1" x14ac:dyDescent="0.25">
      <c r="J978598" s="30"/>
    </row>
    <row r="978599" spans="10:10" ht="14.25" customHeight="1" x14ac:dyDescent="0.25">
      <c r="J978599" s="30"/>
    </row>
    <row r="978600" spans="10:10" ht="14.25" customHeight="1" x14ac:dyDescent="0.25">
      <c r="J978600" s="30"/>
    </row>
    <row r="978601" spans="10:10" ht="14.25" customHeight="1" x14ac:dyDescent="0.25">
      <c r="J978601" s="30"/>
    </row>
    <row r="978602" spans="10:10" ht="14.25" customHeight="1" x14ac:dyDescent="0.25">
      <c r="J978602" s="30"/>
    </row>
    <row r="978603" spans="10:10" ht="14.25" customHeight="1" x14ac:dyDescent="0.25">
      <c r="J978603" s="30"/>
    </row>
    <row r="978604" spans="10:10" ht="14.25" customHeight="1" x14ac:dyDescent="0.25">
      <c r="J978604" s="30"/>
    </row>
    <row r="978605" spans="10:10" ht="14.25" customHeight="1" x14ac:dyDescent="0.25">
      <c r="J978605" s="30"/>
    </row>
    <row r="978606" spans="10:10" ht="14.25" customHeight="1" x14ac:dyDescent="0.25">
      <c r="J978606" s="30"/>
    </row>
    <row r="978607" spans="10:10" ht="14.25" customHeight="1" x14ac:dyDescent="0.25">
      <c r="J978607" s="30"/>
    </row>
    <row r="978608" spans="10:10" ht="14.25" customHeight="1" x14ac:dyDescent="0.25">
      <c r="J978608" s="30"/>
    </row>
    <row r="978609" spans="10:10" ht="14.25" customHeight="1" x14ac:dyDescent="0.25">
      <c r="J978609" s="30"/>
    </row>
    <row r="978610" spans="10:10" ht="14.25" customHeight="1" x14ac:dyDescent="0.25">
      <c r="J978610" s="30"/>
    </row>
    <row r="978611" spans="10:10" ht="14.25" customHeight="1" x14ac:dyDescent="0.25">
      <c r="J978611" s="30"/>
    </row>
    <row r="978612" spans="10:10" ht="14.25" customHeight="1" x14ac:dyDescent="0.25">
      <c r="J978612" s="30"/>
    </row>
    <row r="978613" spans="10:10" ht="14.25" customHeight="1" x14ac:dyDescent="0.25">
      <c r="J978613" s="30"/>
    </row>
    <row r="978614" spans="10:10" ht="14.25" customHeight="1" x14ac:dyDescent="0.25">
      <c r="J978614" s="30"/>
    </row>
    <row r="978615" spans="10:10" ht="14.25" customHeight="1" x14ac:dyDescent="0.25">
      <c r="J978615" s="30"/>
    </row>
    <row r="978616" spans="10:10" ht="14.25" customHeight="1" x14ac:dyDescent="0.25">
      <c r="J978616" s="30"/>
    </row>
    <row r="978617" spans="10:10" ht="14.25" customHeight="1" x14ac:dyDescent="0.25">
      <c r="J978617" s="30"/>
    </row>
    <row r="978618" spans="10:10" ht="14.25" customHeight="1" x14ac:dyDescent="0.25">
      <c r="J978618" s="30"/>
    </row>
    <row r="978619" spans="10:10" ht="14.25" customHeight="1" x14ac:dyDescent="0.25">
      <c r="J978619" s="30"/>
    </row>
    <row r="978620" spans="10:10" ht="14.25" customHeight="1" x14ac:dyDescent="0.25">
      <c r="J978620" s="30"/>
    </row>
    <row r="978621" spans="10:10" ht="14.25" customHeight="1" x14ac:dyDescent="0.25">
      <c r="J978621" s="30"/>
    </row>
    <row r="978622" spans="10:10" ht="14.25" customHeight="1" x14ac:dyDescent="0.25">
      <c r="J978622" s="30"/>
    </row>
    <row r="978623" spans="10:10" ht="14.25" customHeight="1" x14ac:dyDescent="0.25">
      <c r="J978623" s="30"/>
    </row>
    <row r="978624" spans="10:10" ht="14.25" customHeight="1" x14ac:dyDescent="0.25">
      <c r="J978624" s="30"/>
    </row>
    <row r="978625" spans="10:10" ht="14.25" customHeight="1" x14ac:dyDescent="0.25">
      <c r="J978625" s="30"/>
    </row>
    <row r="978626" spans="10:10" ht="14.25" customHeight="1" x14ac:dyDescent="0.25">
      <c r="J978626" s="30"/>
    </row>
    <row r="978627" spans="10:10" ht="14.25" customHeight="1" x14ac:dyDescent="0.25">
      <c r="J978627" s="30"/>
    </row>
    <row r="978628" spans="10:10" ht="14.25" customHeight="1" x14ac:dyDescent="0.25">
      <c r="J978628" s="30"/>
    </row>
    <row r="978629" spans="10:10" ht="14.25" customHeight="1" x14ac:dyDescent="0.25">
      <c r="J978629" s="30"/>
    </row>
    <row r="978630" spans="10:10" ht="14.25" customHeight="1" x14ac:dyDescent="0.25">
      <c r="J978630" s="30"/>
    </row>
    <row r="978631" spans="10:10" ht="14.25" customHeight="1" x14ac:dyDescent="0.25">
      <c r="J978631" s="30"/>
    </row>
    <row r="978632" spans="10:10" ht="14.25" customHeight="1" x14ac:dyDescent="0.25">
      <c r="J978632" s="30"/>
    </row>
    <row r="978633" spans="10:10" ht="14.25" customHeight="1" x14ac:dyDescent="0.25">
      <c r="J978633" s="30"/>
    </row>
    <row r="978634" spans="10:10" ht="14.25" customHeight="1" x14ac:dyDescent="0.25">
      <c r="J978634" s="30"/>
    </row>
    <row r="978635" spans="10:10" ht="14.25" customHeight="1" x14ac:dyDescent="0.25">
      <c r="J978635" s="30"/>
    </row>
    <row r="978636" spans="10:10" ht="14.25" customHeight="1" x14ac:dyDescent="0.25">
      <c r="J978636" s="30"/>
    </row>
    <row r="978637" spans="10:10" ht="14.25" customHeight="1" x14ac:dyDescent="0.25">
      <c r="J978637" s="30"/>
    </row>
    <row r="978638" spans="10:10" ht="14.25" customHeight="1" x14ac:dyDescent="0.25">
      <c r="J978638" s="30"/>
    </row>
    <row r="978639" spans="10:10" ht="14.25" customHeight="1" x14ac:dyDescent="0.25">
      <c r="J978639" s="30"/>
    </row>
    <row r="978640" spans="10:10" ht="14.25" customHeight="1" x14ac:dyDescent="0.25">
      <c r="J978640" s="30"/>
    </row>
    <row r="978641" spans="10:10" ht="14.25" customHeight="1" x14ac:dyDescent="0.25">
      <c r="J978641" s="51"/>
    </row>
    <row r="978642" spans="10:10" ht="14.25" customHeight="1" x14ac:dyDescent="0.25">
      <c r="J978642" s="30"/>
    </row>
    <row r="978643" spans="10:10" ht="14.25" customHeight="1" x14ac:dyDescent="0.25">
      <c r="J978643" s="30"/>
    </row>
    <row r="978644" spans="10:10" ht="14.25" customHeight="1" x14ac:dyDescent="0.25">
      <c r="J978644" s="30"/>
    </row>
    <row r="978645" spans="10:10" ht="14.25" customHeight="1" x14ac:dyDescent="0.25">
      <c r="J978645" s="30"/>
    </row>
    <row r="978646" spans="10:10" ht="14.25" customHeight="1" x14ac:dyDescent="0.25">
      <c r="J978646" s="30"/>
    </row>
    <row r="978647" spans="10:10" ht="14.25" customHeight="1" x14ac:dyDescent="0.25">
      <c r="J978647" s="30"/>
    </row>
    <row r="978648" spans="10:10" ht="14.25" customHeight="1" x14ac:dyDescent="0.25">
      <c r="J978648" s="30"/>
    </row>
    <row r="978649" spans="10:10" ht="14.25" customHeight="1" x14ac:dyDescent="0.25">
      <c r="J978649" s="30"/>
    </row>
    <row r="978650" spans="10:10" ht="14.25" customHeight="1" x14ac:dyDescent="0.25">
      <c r="J978650" s="30"/>
    </row>
    <row r="978651" spans="10:10" ht="14.25" customHeight="1" x14ac:dyDescent="0.25">
      <c r="J978651" s="51"/>
    </row>
    <row r="978652" spans="10:10" ht="14.25" customHeight="1" x14ac:dyDescent="0.25">
      <c r="J978652" s="30"/>
    </row>
    <row r="978653" spans="10:10" ht="14.25" customHeight="1" x14ac:dyDescent="0.25">
      <c r="J978653" s="30"/>
    </row>
    <row r="978654" spans="10:10" ht="14.25" customHeight="1" x14ac:dyDescent="0.25">
      <c r="J978654" s="30"/>
    </row>
    <row r="978655" spans="10:10" ht="14.25" customHeight="1" x14ac:dyDescent="0.25">
      <c r="J978655" s="30"/>
    </row>
    <row r="978656" spans="10:10" ht="14.25" customHeight="1" x14ac:dyDescent="0.25">
      <c r="J978656" s="30"/>
    </row>
    <row r="978657" spans="10:10" ht="14.25" customHeight="1" x14ac:dyDescent="0.25">
      <c r="J978657" s="30"/>
    </row>
    <row r="978658" spans="10:10" ht="14.25" customHeight="1" x14ac:dyDescent="0.25">
      <c r="J978658" s="30"/>
    </row>
    <row r="978659" spans="10:10" ht="14.25" customHeight="1" x14ac:dyDescent="0.25">
      <c r="J978659" s="30"/>
    </row>
    <row r="978660" spans="10:10" ht="14.25" customHeight="1" x14ac:dyDescent="0.25">
      <c r="J978660" s="30"/>
    </row>
    <row r="978661" spans="10:10" ht="14.25" customHeight="1" x14ac:dyDescent="0.25">
      <c r="J978661" s="30"/>
    </row>
    <row r="978662" spans="10:10" ht="14.25" customHeight="1" x14ac:dyDescent="0.25">
      <c r="J978662" s="30"/>
    </row>
    <row r="978663" spans="10:10" ht="14.25" customHeight="1" x14ac:dyDescent="0.25">
      <c r="J978663" s="30"/>
    </row>
    <row r="978664" spans="10:10" ht="14.25" customHeight="1" x14ac:dyDescent="0.25">
      <c r="J978664" s="30"/>
    </row>
    <row r="978665" spans="10:10" ht="14.25" customHeight="1" x14ac:dyDescent="0.25">
      <c r="J978665" s="30"/>
    </row>
    <row r="978666" spans="10:10" ht="14.25" customHeight="1" x14ac:dyDescent="0.25">
      <c r="J978666" s="30"/>
    </row>
    <row r="978667" spans="10:10" ht="14.25" customHeight="1" x14ac:dyDescent="0.25">
      <c r="J978667" s="30"/>
    </row>
    <row r="978668" spans="10:10" ht="14.25" customHeight="1" x14ac:dyDescent="0.25">
      <c r="J978668" s="30"/>
    </row>
    <row r="978669" spans="10:10" ht="14.25" customHeight="1" x14ac:dyDescent="0.25">
      <c r="J978669" s="30"/>
    </row>
    <row r="978670" spans="10:10" ht="14.25" customHeight="1" x14ac:dyDescent="0.25">
      <c r="J978670" s="30"/>
    </row>
    <row r="978671" spans="10:10" ht="14.25" customHeight="1" x14ac:dyDescent="0.25">
      <c r="J978671" s="30"/>
    </row>
    <row r="978672" spans="10:10" ht="14.25" customHeight="1" x14ac:dyDescent="0.25">
      <c r="J978672" s="30"/>
    </row>
    <row r="978673" spans="10:10" ht="14.25" customHeight="1" x14ac:dyDescent="0.25">
      <c r="J978673" s="30"/>
    </row>
    <row r="978674" spans="10:10" ht="14.25" customHeight="1" x14ac:dyDescent="0.25">
      <c r="J978674" s="30"/>
    </row>
    <row r="978675" spans="10:10" ht="14.25" customHeight="1" x14ac:dyDescent="0.25">
      <c r="J978675" s="30"/>
    </row>
    <row r="978676" spans="10:10" ht="14.25" customHeight="1" x14ac:dyDescent="0.25">
      <c r="J978676" s="30"/>
    </row>
    <row r="978677" spans="10:10" ht="14.25" customHeight="1" x14ac:dyDescent="0.25">
      <c r="J978677" s="30"/>
    </row>
    <row r="978678" spans="10:10" ht="14.25" customHeight="1" x14ac:dyDescent="0.25">
      <c r="J978678" s="30"/>
    </row>
    <row r="978679" spans="10:10" ht="14.25" customHeight="1" x14ac:dyDescent="0.25">
      <c r="J978679" s="30"/>
    </row>
    <row r="978680" spans="10:10" ht="14.25" customHeight="1" x14ac:dyDescent="0.25">
      <c r="J978680" s="30"/>
    </row>
    <row r="978681" spans="10:10" ht="14.25" customHeight="1" x14ac:dyDescent="0.25">
      <c r="J978681" s="30"/>
    </row>
    <row r="978682" spans="10:10" ht="14.25" customHeight="1" x14ac:dyDescent="0.25">
      <c r="J978682" s="30"/>
    </row>
    <row r="978683" spans="10:10" ht="14.25" customHeight="1" x14ac:dyDescent="0.25">
      <c r="J978683" s="30"/>
    </row>
    <row r="978684" spans="10:10" ht="14.25" customHeight="1" x14ac:dyDescent="0.25">
      <c r="J978684" s="30"/>
    </row>
    <row r="978685" spans="10:10" ht="14.25" customHeight="1" x14ac:dyDescent="0.25">
      <c r="J978685" s="30"/>
    </row>
    <row r="978686" spans="10:10" ht="14.25" customHeight="1" x14ac:dyDescent="0.25">
      <c r="J978686" s="30"/>
    </row>
    <row r="978687" spans="10:10" ht="14.25" customHeight="1" x14ac:dyDescent="0.25">
      <c r="J978687" s="30"/>
    </row>
    <row r="978688" spans="10:10" ht="14.25" customHeight="1" x14ac:dyDescent="0.25">
      <c r="J978688" s="30"/>
    </row>
    <row r="978689" spans="10:10" ht="14.25" customHeight="1" x14ac:dyDescent="0.25">
      <c r="J978689" s="30"/>
    </row>
    <row r="978690" spans="10:10" ht="14.25" customHeight="1" x14ac:dyDescent="0.25">
      <c r="J978690" s="30"/>
    </row>
    <row r="978691" spans="10:10" ht="14.25" customHeight="1" x14ac:dyDescent="0.25">
      <c r="J978691" s="52"/>
    </row>
    <row r="978692" spans="10:10" ht="14.25" customHeight="1" x14ac:dyDescent="0.25">
      <c r="J978692" s="30"/>
    </row>
    <row r="978693" spans="10:10" ht="14.25" customHeight="1" x14ac:dyDescent="0.25">
      <c r="J978693" s="30"/>
    </row>
    <row r="978694" spans="10:10" ht="14.25" customHeight="1" x14ac:dyDescent="0.25">
      <c r="J978694" s="30"/>
    </row>
    <row r="978695" spans="10:10" ht="14.25" customHeight="1" x14ac:dyDescent="0.25">
      <c r="J978695" s="30"/>
    </row>
    <row r="978696" spans="10:10" ht="14.25" customHeight="1" x14ac:dyDescent="0.25">
      <c r="J978696" s="30"/>
    </row>
    <row r="978697" spans="10:10" ht="14.25" customHeight="1" x14ac:dyDescent="0.25">
      <c r="J978697" s="30"/>
    </row>
    <row r="978698" spans="10:10" ht="14.25" customHeight="1" x14ac:dyDescent="0.25">
      <c r="J978698" s="30"/>
    </row>
    <row r="978699" spans="10:10" ht="14.25" customHeight="1" x14ac:dyDescent="0.25">
      <c r="J978699" s="30"/>
    </row>
    <row r="978700" spans="10:10" ht="14.25" customHeight="1" x14ac:dyDescent="0.25">
      <c r="J978700" s="30"/>
    </row>
    <row r="978701" spans="10:10" ht="14.25" customHeight="1" x14ac:dyDescent="0.25">
      <c r="J978701" s="30"/>
    </row>
    <row r="978702" spans="10:10" ht="14.25" customHeight="1" x14ac:dyDescent="0.25">
      <c r="J978702" s="30"/>
    </row>
    <row r="978703" spans="10:10" ht="14.25" customHeight="1" x14ac:dyDescent="0.25">
      <c r="J978703" s="30"/>
    </row>
    <row r="978704" spans="10:10" ht="14.25" customHeight="1" x14ac:dyDescent="0.25">
      <c r="J978704" s="30"/>
    </row>
    <row r="978705" spans="10:10" ht="14.25" customHeight="1" x14ac:dyDescent="0.25">
      <c r="J978705" s="30"/>
    </row>
    <row r="978706" spans="10:10" ht="14.25" customHeight="1" x14ac:dyDescent="0.25">
      <c r="J978706" s="30"/>
    </row>
    <row r="978707" spans="10:10" ht="14.25" customHeight="1" x14ac:dyDescent="0.25">
      <c r="J978707" s="30"/>
    </row>
    <row r="978708" spans="10:10" ht="14.25" customHeight="1" x14ac:dyDescent="0.25">
      <c r="J978708" s="30"/>
    </row>
    <row r="978709" spans="10:10" ht="14.25" customHeight="1" x14ac:dyDescent="0.25">
      <c r="J978709" s="30"/>
    </row>
    <row r="978710" spans="10:10" ht="14.25" customHeight="1" x14ac:dyDescent="0.25">
      <c r="J978710" s="30"/>
    </row>
    <row r="978711" spans="10:10" ht="14.25" customHeight="1" x14ac:dyDescent="0.25">
      <c r="J978711" s="30"/>
    </row>
    <row r="978712" spans="10:10" ht="14.25" customHeight="1" x14ac:dyDescent="0.25">
      <c r="J978712" s="30"/>
    </row>
    <row r="978713" spans="10:10" ht="14.25" customHeight="1" x14ac:dyDescent="0.25">
      <c r="J978713" s="30"/>
    </row>
    <row r="978714" spans="10:10" ht="14.25" customHeight="1" x14ac:dyDescent="0.25">
      <c r="J978714" s="30"/>
    </row>
    <row r="978715" spans="10:10" ht="14.25" customHeight="1" x14ac:dyDescent="0.25">
      <c r="J978715" s="30"/>
    </row>
    <row r="978716" spans="10:10" ht="14.25" customHeight="1" x14ac:dyDescent="0.25">
      <c r="J978716" s="30"/>
    </row>
    <row r="978717" spans="10:10" ht="14.25" customHeight="1" x14ac:dyDescent="0.25">
      <c r="J978717" s="30"/>
    </row>
    <row r="978718" spans="10:10" ht="14.25" customHeight="1" x14ac:dyDescent="0.25">
      <c r="J978718" s="30"/>
    </row>
    <row r="978719" spans="10:10" ht="14.25" customHeight="1" x14ac:dyDescent="0.25">
      <c r="J978719" s="30"/>
    </row>
    <row r="978720" spans="10:10" ht="14.25" customHeight="1" x14ac:dyDescent="0.25">
      <c r="J978720" s="30"/>
    </row>
    <row r="978721" spans="10:10" ht="14.25" customHeight="1" x14ac:dyDescent="0.25">
      <c r="J978721" s="30"/>
    </row>
    <row r="978722" spans="10:10" ht="14.25" customHeight="1" x14ac:dyDescent="0.25">
      <c r="J978722" s="30"/>
    </row>
    <row r="978723" spans="10:10" ht="14.25" customHeight="1" x14ac:dyDescent="0.25">
      <c r="J978723" s="30"/>
    </row>
    <row r="978724" spans="10:10" ht="14.25" customHeight="1" x14ac:dyDescent="0.25">
      <c r="J978724" s="30"/>
    </row>
    <row r="978725" spans="10:10" ht="14.25" customHeight="1" x14ac:dyDescent="0.25">
      <c r="J978725" s="30"/>
    </row>
    <row r="978726" spans="10:10" ht="14.25" customHeight="1" x14ac:dyDescent="0.25">
      <c r="J978726" s="30"/>
    </row>
    <row r="978727" spans="10:10" ht="14.25" customHeight="1" x14ac:dyDescent="0.25">
      <c r="J978727" s="30"/>
    </row>
    <row r="978728" spans="10:10" ht="14.25" customHeight="1" x14ac:dyDescent="0.25">
      <c r="J978728" s="30"/>
    </row>
    <row r="978729" spans="10:10" ht="14.25" customHeight="1" x14ac:dyDescent="0.25">
      <c r="J978729" s="30"/>
    </row>
    <row r="978730" spans="10:10" ht="14.25" customHeight="1" x14ac:dyDescent="0.25">
      <c r="J978730" s="30"/>
    </row>
    <row r="978731" spans="10:10" ht="14.25" customHeight="1" x14ac:dyDescent="0.25">
      <c r="J978731" s="30"/>
    </row>
    <row r="978732" spans="10:10" ht="14.25" customHeight="1" x14ac:dyDescent="0.25">
      <c r="J978732" s="30"/>
    </row>
    <row r="978733" spans="10:10" ht="14.25" customHeight="1" x14ac:dyDescent="0.25">
      <c r="J978733" s="30"/>
    </row>
    <row r="978734" spans="10:10" ht="14.25" customHeight="1" x14ac:dyDescent="0.25">
      <c r="J978734" s="30"/>
    </row>
    <row r="978735" spans="10:10" ht="14.25" customHeight="1" x14ac:dyDescent="0.25">
      <c r="J978735" s="30"/>
    </row>
    <row r="978736" spans="10:10" ht="14.25" customHeight="1" x14ac:dyDescent="0.25">
      <c r="J978736" s="30"/>
    </row>
    <row r="978737" spans="10:10" ht="14.25" customHeight="1" x14ac:dyDescent="0.25">
      <c r="J978737" s="30"/>
    </row>
    <row r="978738" spans="10:10" ht="14.25" customHeight="1" x14ac:dyDescent="0.25">
      <c r="J978738" s="30"/>
    </row>
    <row r="978739" spans="10:10" ht="14.25" customHeight="1" x14ac:dyDescent="0.25">
      <c r="J978739" s="30"/>
    </row>
    <row r="978740" spans="10:10" ht="14.25" customHeight="1" x14ac:dyDescent="0.25">
      <c r="J978740" s="30"/>
    </row>
    <row r="978741" spans="10:10" ht="14.25" customHeight="1" x14ac:dyDescent="0.25">
      <c r="J978741" s="30"/>
    </row>
    <row r="978742" spans="10:10" ht="14.25" customHeight="1" x14ac:dyDescent="0.25">
      <c r="J978742" s="30"/>
    </row>
    <row r="978743" spans="10:10" ht="14.25" customHeight="1" x14ac:dyDescent="0.25">
      <c r="J978743" s="30"/>
    </row>
    <row r="978744" spans="10:10" ht="14.25" customHeight="1" x14ac:dyDescent="0.25">
      <c r="J978744" s="30"/>
    </row>
    <row r="978745" spans="10:10" ht="14.25" customHeight="1" x14ac:dyDescent="0.25">
      <c r="J978745" s="30"/>
    </row>
    <row r="978746" spans="10:10" ht="14.25" customHeight="1" x14ac:dyDescent="0.25">
      <c r="J978746" s="30"/>
    </row>
    <row r="978747" spans="10:10" ht="14.25" customHeight="1" x14ac:dyDescent="0.25">
      <c r="J978747" s="30"/>
    </row>
    <row r="978748" spans="10:10" ht="14.25" customHeight="1" x14ac:dyDescent="0.25">
      <c r="J978748" s="30"/>
    </row>
    <row r="978749" spans="10:10" ht="14.25" customHeight="1" x14ac:dyDescent="0.25">
      <c r="J978749" s="30"/>
    </row>
    <row r="978750" spans="10:10" ht="14.25" customHeight="1" x14ac:dyDescent="0.25">
      <c r="J978750" s="30"/>
    </row>
    <row r="978751" spans="10:10" ht="14.25" customHeight="1" x14ac:dyDescent="0.25">
      <c r="J978751" s="30"/>
    </row>
    <row r="978752" spans="10:10" ht="14.25" customHeight="1" x14ac:dyDescent="0.25">
      <c r="J978752" s="30"/>
    </row>
    <row r="978753" spans="10:10" ht="14.25" customHeight="1" x14ac:dyDescent="0.25">
      <c r="J978753" s="30"/>
    </row>
    <row r="978754" spans="10:10" ht="14.25" customHeight="1" x14ac:dyDescent="0.25">
      <c r="J978754" s="30"/>
    </row>
    <row r="978755" spans="10:10" ht="14.25" customHeight="1" x14ac:dyDescent="0.25">
      <c r="J978755" s="30"/>
    </row>
    <row r="978756" spans="10:10" ht="14.25" customHeight="1" x14ac:dyDescent="0.25">
      <c r="J978756" s="30"/>
    </row>
    <row r="978757" spans="10:10" ht="14.25" customHeight="1" x14ac:dyDescent="0.25">
      <c r="J978757" s="30"/>
    </row>
    <row r="978758" spans="10:10" ht="14.25" customHeight="1" x14ac:dyDescent="0.25">
      <c r="J978758" s="30"/>
    </row>
    <row r="978759" spans="10:10" ht="14.25" customHeight="1" x14ac:dyDescent="0.25">
      <c r="J978759" s="30"/>
    </row>
    <row r="978760" spans="10:10" ht="14.25" customHeight="1" x14ac:dyDescent="0.25">
      <c r="J978760" s="30"/>
    </row>
    <row r="978761" spans="10:10" ht="14.25" customHeight="1" x14ac:dyDescent="0.25">
      <c r="J978761" s="30"/>
    </row>
    <row r="978762" spans="10:10" ht="14.25" customHeight="1" x14ac:dyDescent="0.25">
      <c r="J978762" s="30"/>
    </row>
    <row r="978763" spans="10:10" ht="14.25" customHeight="1" x14ac:dyDescent="0.25">
      <c r="J978763" s="30"/>
    </row>
    <row r="978764" spans="10:10" ht="14.25" customHeight="1" x14ac:dyDescent="0.25">
      <c r="J978764" s="30"/>
    </row>
    <row r="978765" spans="10:10" ht="14.25" customHeight="1" x14ac:dyDescent="0.25">
      <c r="J978765" s="30"/>
    </row>
    <row r="978766" spans="10:10" ht="14.25" customHeight="1" x14ac:dyDescent="0.25">
      <c r="J978766" s="30"/>
    </row>
    <row r="978767" spans="10:10" ht="14.25" customHeight="1" x14ac:dyDescent="0.25">
      <c r="J978767" s="30"/>
    </row>
    <row r="978768" spans="10:10" ht="14.25" customHeight="1" x14ac:dyDescent="0.25">
      <c r="J978768" s="30"/>
    </row>
    <row r="978769" spans="10:10" ht="14.25" customHeight="1" x14ac:dyDescent="0.25">
      <c r="J978769" s="30"/>
    </row>
    <row r="978770" spans="10:10" ht="14.25" customHeight="1" x14ac:dyDescent="0.25">
      <c r="J978770" s="30"/>
    </row>
    <row r="978771" spans="10:10" ht="14.25" customHeight="1" x14ac:dyDescent="0.25">
      <c r="J978771" s="30"/>
    </row>
    <row r="978772" spans="10:10" ht="14.25" customHeight="1" x14ac:dyDescent="0.25">
      <c r="J978772" s="30"/>
    </row>
    <row r="978773" spans="10:10" ht="14.25" customHeight="1" x14ac:dyDescent="0.25">
      <c r="J978773" s="30"/>
    </row>
    <row r="978774" spans="10:10" ht="14.25" customHeight="1" x14ac:dyDescent="0.25">
      <c r="J978774" s="30"/>
    </row>
    <row r="978775" spans="10:10" ht="14.25" customHeight="1" x14ac:dyDescent="0.25">
      <c r="J978775" s="30"/>
    </row>
    <row r="978776" spans="10:10" ht="14.25" customHeight="1" x14ac:dyDescent="0.25">
      <c r="J978776" s="30"/>
    </row>
    <row r="978777" spans="10:10" ht="14.25" customHeight="1" x14ac:dyDescent="0.25">
      <c r="J978777" s="30"/>
    </row>
    <row r="978778" spans="10:10" ht="14.25" customHeight="1" x14ac:dyDescent="0.25">
      <c r="J978778" s="30"/>
    </row>
    <row r="978779" spans="10:10" ht="14.25" customHeight="1" x14ac:dyDescent="0.25">
      <c r="J978779" s="30"/>
    </row>
    <row r="978780" spans="10:10" ht="14.25" customHeight="1" x14ac:dyDescent="0.25">
      <c r="J978780" s="30"/>
    </row>
    <row r="978781" spans="10:10" ht="14.25" customHeight="1" x14ac:dyDescent="0.25">
      <c r="J978781" s="30"/>
    </row>
    <row r="978782" spans="10:10" ht="14.25" customHeight="1" x14ac:dyDescent="0.25">
      <c r="J978782" s="30"/>
    </row>
    <row r="978783" spans="10:10" ht="14.25" customHeight="1" x14ac:dyDescent="0.25">
      <c r="J978783" s="30"/>
    </row>
    <row r="978784" spans="10:10" ht="14.25" customHeight="1" x14ac:dyDescent="0.25">
      <c r="J978784" s="30"/>
    </row>
    <row r="978785" spans="10:10" ht="14.25" customHeight="1" x14ac:dyDescent="0.25">
      <c r="J978785" s="30"/>
    </row>
    <row r="978786" spans="10:10" ht="14.25" customHeight="1" x14ac:dyDescent="0.25">
      <c r="J978786" s="30"/>
    </row>
    <row r="978787" spans="10:10" ht="14.25" customHeight="1" x14ac:dyDescent="0.25">
      <c r="J978787" s="30"/>
    </row>
    <row r="978788" spans="10:10" ht="14.25" customHeight="1" x14ac:dyDescent="0.25">
      <c r="J978788" s="30"/>
    </row>
    <row r="978789" spans="10:10" ht="14.25" customHeight="1" x14ac:dyDescent="0.25">
      <c r="J978789" s="30"/>
    </row>
    <row r="978790" spans="10:10" ht="14.25" customHeight="1" x14ac:dyDescent="0.25">
      <c r="J978790" s="30"/>
    </row>
    <row r="978791" spans="10:10" ht="14.25" customHeight="1" x14ac:dyDescent="0.25">
      <c r="J978791" s="30"/>
    </row>
    <row r="978792" spans="10:10" ht="14.25" customHeight="1" x14ac:dyDescent="0.25">
      <c r="J978792" s="30"/>
    </row>
    <row r="978793" spans="10:10" ht="14.25" customHeight="1" x14ac:dyDescent="0.25">
      <c r="J978793" s="30"/>
    </row>
    <row r="978794" spans="10:10" ht="14.25" customHeight="1" x14ac:dyDescent="0.25">
      <c r="J978794" s="30"/>
    </row>
    <row r="978795" spans="10:10" ht="14.25" customHeight="1" x14ac:dyDescent="0.25">
      <c r="J978795" s="30"/>
    </row>
    <row r="978796" spans="10:10" ht="14.25" customHeight="1" x14ac:dyDescent="0.25">
      <c r="J978796" s="30"/>
    </row>
    <row r="978797" spans="10:10" ht="14.25" customHeight="1" x14ac:dyDescent="0.25">
      <c r="J978797" s="30"/>
    </row>
    <row r="978798" spans="10:10" ht="14.25" customHeight="1" x14ac:dyDescent="0.25">
      <c r="J978798" s="30"/>
    </row>
    <row r="978799" spans="10:10" ht="14.25" customHeight="1" x14ac:dyDescent="0.25">
      <c r="J978799" s="30"/>
    </row>
    <row r="978800" spans="10:10" ht="14.25" customHeight="1" x14ac:dyDescent="0.25">
      <c r="J978800" s="30"/>
    </row>
    <row r="978801" spans="10:10" ht="14.25" customHeight="1" x14ac:dyDescent="0.25">
      <c r="J978801" s="30"/>
    </row>
    <row r="978802" spans="10:10" ht="14.25" customHeight="1" x14ac:dyDescent="0.25">
      <c r="J978802" s="30"/>
    </row>
    <row r="978803" spans="10:10" ht="14.25" customHeight="1" x14ac:dyDescent="0.25">
      <c r="J978803" s="30"/>
    </row>
    <row r="978804" spans="10:10" ht="14.25" customHeight="1" x14ac:dyDescent="0.25">
      <c r="J978804" s="30"/>
    </row>
    <row r="978805" spans="10:10" ht="14.25" customHeight="1" x14ac:dyDescent="0.25">
      <c r="J978805" s="30"/>
    </row>
    <row r="978806" spans="10:10" ht="14.25" customHeight="1" x14ac:dyDescent="0.25">
      <c r="J978806" s="30"/>
    </row>
    <row r="978807" spans="10:10" ht="14.25" customHeight="1" x14ac:dyDescent="0.25">
      <c r="J978807" s="30"/>
    </row>
    <row r="978808" spans="10:10" ht="14.25" customHeight="1" x14ac:dyDescent="0.25">
      <c r="J978808" s="30"/>
    </row>
    <row r="978809" spans="10:10" ht="14.25" customHeight="1" x14ac:dyDescent="0.25">
      <c r="J978809" s="30"/>
    </row>
    <row r="978810" spans="10:10" ht="14.25" customHeight="1" x14ac:dyDescent="0.25">
      <c r="J978810" s="30"/>
    </row>
    <row r="978811" spans="10:10" ht="14.25" customHeight="1" x14ac:dyDescent="0.25">
      <c r="J978811" s="30"/>
    </row>
    <row r="978812" spans="10:10" ht="14.25" customHeight="1" x14ac:dyDescent="0.25">
      <c r="J978812" s="30"/>
    </row>
    <row r="978813" spans="10:10" ht="14.25" customHeight="1" x14ac:dyDescent="0.25">
      <c r="J978813" s="30"/>
    </row>
    <row r="978814" spans="10:10" ht="14.25" customHeight="1" x14ac:dyDescent="0.25">
      <c r="J978814" s="30"/>
    </row>
    <row r="978815" spans="10:10" ht="14.25" customHeight="1" x14ac:dyDescent="0.25">
      <c r="J978815" s="30"/>
    </row>
    <row r="978816" spans="10:10" ht="14.25" customHeight="1" x14ac:dyDescent="0.25">
      <c r="J978816" s="30"/>
    </row>
    <row r="978817" spans="10:10" ht="14.25" customHeight="1" x14ac:dyDescent="0.25">
      <c r="J978817" s="30"/>
    </row>
    <row r="978818" spans="10:10" ht="14.25" customHeight="1" x14ac:dyDescent="0.25">
      <c r="J978818" s="30"/>
    </row>
    <row r="978819" spans="10:10" ht="14.25" customHeight="1" x14ac:dyDescent="0.25">
      <c r="J978819" s="30"/>
    </row>
    <row r="978820" spans="10:10" ht="14.25" customHeight="1" x14ac:dyDescent="0.25">
      <c r="J978820" s="30"/>
    </row>
    <row r="978821" spans="10:10" ht="14.25" customHeight="1" x14ac:dyDescent="0.25">
      <c r="J978821" s="30"/>
    </row>
    <row r="978822" spans="10:10" ht="14.25" customHeight="1" x14ac:dyDescent="0.25">
      <c r="J978822" s="30"/>
    </row>
    <row r="978823" spans="10:10" ht="14.25" customHeight="1" x14ac:dyDescent="0.25">
      <c r="J978823" s="30"/>
    </row>
    <row r="978824" spans="10:10" ht="14.25" customHeight="1" x14ac:dyDescent="0.25">
      <c r="J978824" s="30"/>
    </row>
    <row r="978825" spans="10:10" ht="14.25" customHeight="1" x14ac:dyDescent="0.25">
      <c r="J978825" s="30"/>
    </row>
    <row r="978826" spans="10:10" ht="14.25" customHeight="1" x14ac:dyDescent="0.25">
      <c r="J978826" s="51"/>
    </row>
    <row r="978827" spans="10:10" ht="14.25" customHeight="1" x14ac:dyDescent="0.25">
      <c r="J978827" s="30"/>
    </row>
    <row r="978828" spans="10:10" ht="14.25" customHeight="1" x14ac:dyDescent="0.25">
      <c r="J978828" s="30"/>
    </row>
    <row r="978829" spans="10:10" ht="14.25" customHeight="1" x14ac:dyDescent="0.25">
      <c r="J978829" s="30"/>
    </row>
    <row r="978830" spans="10:10" ht="14.25" customHeight="1" x14ac:dyDescent="0.25">
      <c r="J978830" s="30"/>
    </row>
    <row r="978831" spans="10:10" ht="14.25" customHeight="1" x14ac:dyDescent="0.25">
      <c r="J978831" s="30"/>
    </row>
    <row r="978832" spans="10:10" ht="14.25" customHeight="1" x14ac:dyDescent="0.25">
      <c r="J978832" s="30"/>
    </row>
    <row r="978833" spans="10:10" ht="14.25" customHeight="1" x14ac:dyDescent="0.25">
      <c r="J978833" s="30"/>
    </row>
    <row r="978834" spans="10:10" ht="14.25" customHeight="1" x14ac:dyDescent="0.25">
      <c r="J978834" s="30"/>
    </row>
    <row r="978835" spans="10:10" ht="14.25" customHeight="1" x14ac:dyDescent="0.25">
      <c r="J978835" s="30"/>
    </row>
    <row r="978836" spans="10:10" ht="14.25" customHeight="1" x14ac:dyDescent="0.25">
      <c r="J978836" s="30"/>
    </row>
    <row r="978837" spans="10:10" ht="14.25" customHeight="1" x14ac:dyDescent="0.25">
      <c r="J978837" s="30"/>
    </row>
    <row r="978838" spans="10:10" ht="14.25" customHeight="1" x14ac:dyDescent="0.25">
      <c r="J978838" s="30"/>
    </row>
    <row r="978839" spans="10:10" ht="14.25" customHeight="1" x14ac:dyDescent="0.25">
      <c r="J978839" s="30"/>
    </row>
    <row r="978840" spans="10:10" ht="14.25" customHeight="1" x14ac:dyDescent="0.25">
      <c r="J978840" s="51"/>
    </row>
    <row r="978841" spans="10:10" ht="14.25" customHeight="1" x14ac:dyDescent="0.25">
      <c r="J978841" s="30"/>
    </row>
    <row r="978842" spans="10:10" ht="14.25" customHeight="1" x14ac:dyDescent="0.25">
      <c r="J978842" s="30"/>
    </row>
    <row r="978843" spans="10:10" ht="14.25" customHeight="1" x14ac:dyDescent="0.25">
      <c r="J978843" s="30"/>
    </row>
    <row r="978844" spans="10:10" ht="14.25" customHeight="1" x14ac:dyDescent="0.25">
      <c r="J978844" s="30"/>
    </row>
    <row r="978845" spans="10:10" ht="14.25" customHeight="1" x14ac:dyDescent="0.25">
      <c r="J978845" s="30"/>
    </row>
    <row r="978846" spans="10:10" ht="14.25" customHeight="1" x14ac:dyDescent="0.25">
      <c r="J978846" s="30"/>
    </row>
    <row r="978847" spans="10:10" ht="14.25" customHeight="1" x14ac:dyDescent="0.25">
      <c r="J978847" s="30"/>
    </row>
    <row r="978848" spans="10:10" ht="14.25" customHeight="1" x14ac:dyDescent="0.25">
      <c r="J978848" s="30"/>
    </row>
    <row r="978849" spans="10:10" ht="14.25" customHeight="1" x14ac:dyDescent="0.25">
      <c r="J978849" s="30"/>
    </row>
    <row r="978850" spans="10:10" ht="14.25" customHeight="1" x14ac:dyDescent="0.25">
      <c r="J978850" s="30"/>
    </row>
    <row r="978851" spans="10:10" ht="14.25" customHeight="1" x14ac:dyDescent="0.25">
      <c r="J978851" s="30"/>
    </row>
    <row r="978852" spans="10:10" ht="14.25" customHeight="1" x14ac:dyDescent="0.25">
      <c r="J978852" s="30"/>
    </row>
    <row r="978853" spans="10:10" ht="14.25" customHeight="1" x14ac:dyDescent="0.25">
      <c r="J978853" s="30"/>
    </row>
    <row r="978854" spans="10:10" ht="14.25" customHeight="1" x14ac:dyDescent="0.25">
      <c r="J978854" s="30"/>
    </row>
    <row r="978855" spans="10:10" ht="14.25" customHeight="1" x14ac:dyDescent="0.25">
      <c r="J978855" s="30"/>
    </row>
    <row r="978856" spans="10:10" ht="14.25" customHeight="1" x14ac:dyDescent="0.25">
      <c r="J978856" s="30"/>
    </row>
    <row r="978857" spans="10:10" ht="14.25" customHeight="1" x14ac:dyDescent="0.25">
      <c r="J978857" s="30"/>
    </row>
    <row r="978858" spans="10:10" ht="14.25" customHeight="1" x14ac:dyDescent="0.25">
      <c r="J978858" s="30"/>
    </row>
    <row r="978859" spans="10:10" ht="14.25" customHeight="1" x14ac:dyDescent="0.25">
      <c r="J978859" s="30"/>
    </row>
    <row r="978860" spans="10:10" ht="14.25" customHeight="1" x14ac:dyDescent="0.25">
      <c r="J978860" s="30"/>
    </row>
    <row r="978861" spans="10:10" ht="14.25" customHeight="1" x14ac:dyDescent="0.25">
      <c r="J978861" s="30"/>
    </row>
    <row r="978862" spans="10:10" ht="14.25" customHeight="1" x14ac:dyDescent="0.25">
      <c r="J978862" s="30"/>
    </row>
    <row r="978863" spans="10:10" ht="14.25" customHeight="1" x14ac:dyDescent="0.25">
      <c r="J978863" s="30"/>
    </row>
    <row r="978864" spans="10:10" ht="14.25" customHeight="1" x14ac:dyDescent="0.25">
      <c r="J978864" s="30"/>
    </row>
    <row r="978865" spans="10:10" ht="14.25" customHeight="1" x14ac:dyDescent="0.25">
      <c r="J978865" s="30"/>
    </row>
    <row r="978866" spans="10:10" ht="14.25" customHeight="1" x14ac:dyDescent="0.25">
      <c r="J978866" s="30"/>
    </row>
    <row r="978867" spans="10:10" ht="14.25" customHeight="1" x14ac:dyDescent="0.25">
      <c r="J978867" s="30"/>
    </row>
    <row r="978868" spans="10:10" ht="14.25" customHeight="1" x14ac:dyDescent="0.25">
      <c r="J978868" s="30"/>
    </row>
    <row r="978869" spans="10:10" ht="14.25" customHeight="1" x14ac:dyDescent="0.25">
      <c r="J978869" s="30"/>
    </row>
    <row r="978870" spans="10:10" ht="14.25" customHeight="1" x14ac:dyDescent="0.25">
      <c r="J978870" s="30"/>
    </row>
    <row r="978871" spans="10:10" ht="14.25" customHeight="1" x14ac:dyDescent="0.25">
      <c r="J978871" s="30"/>
    </row>
    <row r="978872" spans="10:10" ht="14.25" customHeight="1" x14ac:dyDescent="0.25">
      <c r="J978872" s="30"/>
    </row>
    <row r="978873" spans="10:10" ht="14.25" customHeight="1" x14ac:dyDescent="0.25">
      <c r="J978873" s="30"/>
    </row>
    <row r="978874" spans="10:10" ht="14.25" customHeight="1" x14ac:dyDescent="0.25">
      <c r="J978874" s="30"/>
    </row>
    <row r="978875" spans="10:10" ht="14.25" customHeight="1" x14ac:dyDescent="0.25">
      <c r="J978875" s="30"/>
    </row>
    <row r="978876" spans="10:10" ht="14.25" customHeight="1" x14ac:dyDescent="0.25">
      <c r="J978876" s="30"/>
    </row>
    <row r="978877" spans="10:10" ht="14.25" customHeight="1" x14ac:dyDescent="0.25">
      <c r="J978877" s="30"/>
    </row>
    <row r="978878" spans="10:10" ht="14.25" customHeight="1" x14ac:dyDescent="0.25">
      <c r="J978878" s="30"/>
    </row>
    <row r="978879" spans="10:10" ht="14.25" customHeight="1" x14ac:dyDescent="0.25">
      <c r="J978879" s="30"/>
    </row>
    <row r="978880" spans="10:10" ht="14.25" customHeight="1" x14ac:dyDescent="0.25">
      <c r="J978880" s="30"/>
    </row>
    <row r="978881" spans="10:10" ht="14.25" customHeight="1" x14ac:dyDescent="0.25">
      <c r="J978881" s="30"/>
    </row>
    <row r="978882" spans="10:10" ht="14.25" customHeight="1" x14ac:dyDescent="0.25">
      <c r="J978882" s="30"/>
    </row>
    <row r="978883" spans="10:10" ht="14.25" customHeight="1" x14ac:dyDescent="0.25">
      <c r="J978883" s="30"/>
    </row>
    <row r="978884" spans="10:10" ht="14.25" customHeight="1" x14ac:dyDescent="0.25">
      <c r="J978884" s="30"/>
    </row>
    <row r="978885" spans="10:10" ht="14.25" customHeight="1" x14ac:dyDescent="0.25">
      <c r="J978885" s="30"/>
    </row>
    <row r="978886" spans="10:10" ht="14.25" customHeight="1" x14ac:dyDescent="0.25">
      <c r="J978886" s="30"/>
    </row>
    <row r="978887" spans="10:10" ht="14.25" customHeight="1" x14ac:dyDescent="0.25">
      <c r="J978887" s="30"/>
    </row>
    <row r="978888" spans="10:10" ht="14.25" customHeight="1" x14ac:dyDescent="0.25">
      <c r="J978888" s="30"/>
    </row>
    <row r="978889" spans="10:10" ht="14.25" customHeight="1" x14ac:dyDescent="0.25">
      <c r="J978889" s="30"/>
    </row>
    <row r="978890" spans="10:10" ht="14.25" customHeight="1" x14ac:dyDescent="0.25">
      <c r="J978890" s="30"/>
    </row>
    <row r="978891" spans="10:10" ht="14.25" customHeight="1" x14ac:dyDescent="0.25">
      <c r="J978891" s="30"/>
    </row>
    <row r="978892" spans="10:10" ht="14.25" customHeight="1" x14ac:dyDescent="0.25">
      <c r="J978892" s="30"/>
    </row>
    <row r="978893" spans="10:10" ht="14.25" customHeight="1" x14ac:dyDescent="0.25">
      <c r="J978893" s="30"/>
    </row>
    <row r="978894" spans="10:10" ht="14.25" customHeight="1" x14ac:dyDescent="0.25">
      <c r="J978894" s="30"/>
    </row>
    <row r="978895" spans="10:10" ht="14.25" customHeight="1" x14ac:dyDescent="0.25">
      <c r="J978895" s="30"/>
    </row>
    <row r="978896" spans="10:10" ht="14.25" customHeight="1" x14ac:dyDescent="0.25">
      <c r="J978896" s="30"/>
    </row>
    <row r="978897" spans="10:10" ht="14.25" customHeight="1" x14ac:dyDescent="0.25">
      <c r="J978897" s="30"/>
    </row>
    <row r="978898" spans="10:10" ht="14.25" customHeight="1" x14ac:dyDescent="0.25">
      <c r="J978898" s="30"/>
    </row>
    <row r="978899" spans="10:10" ht="14.25" customHeight="1" x14ac:dyDescent="0.25">
      <c r="J978899" s="30"/>
    </row>
    <row r="978900" spans="10:10" ht="14.25" customHeight="1" x14ac:dyDescent="0.25">
      <c r="J978900" s="30"/>
    </row>
    <row r="978901" spans="10:10" ht="14.25" customHeight="1" x14ac:dyDescent="0.25">
      <c r="J978901" s="30"/>
    </row>
    <row r="978902" spans="10:10" ht="14.25" customHeight="1" x14ac:dyDescent="0.25">
      <c r="J978902" s="30"/>
    </row>
    <row r="978903" spans="10:10" ht="14.25" customHeight="1" x14ac:dyDescent="0.25">
      <c r="J978903" s="30"/>
    </row>
    <row r="978904" spans="10:10" ht="14.25" customHeight="1" x14ac:dyDescent="0.25">
      <c r="J978904" s="30"/>
    </row>
    <row r="978905" spans="10:10" ht="14.25" customHeight="1" x14ac:dyDescent="0.25">
      <c r="J978905" s="30"/>
    </row>
    <row r="978906" spans="10:10" ht="14.25" customHeight="1" x14ac:dyDescent="0.25">
      <c r="J978906" s="30"/>
    </row>
    <row r="978907" spans="10:10" ht="14.25" customHeight="1" x14ac:dyDescent="0.25">
      <c r="J978907" s="30"/>
    </row>
    <row r="978908" spans="10:10" ht="14.25" customHeight="1" x14ac:dyDescent="0.25">
      <c r="J978908" s="30"/>
    </row>
    <row r="978909" spans="10:10" ht="14.25" customHeight="1" x14ac:dyDescent="0.25">
      <c r="J978909" s="30"/>
    </row>
    <row r="978910" spans="10:10" ht="14.25" customHeight="1" x14ac:dyDescent="0.25">
      <c r="J978910" s="30"/>
    </row>
    <row r="978911" spans="10:10" ht="14.25" customHeight="1" x14ac:dyDescent="0.25">
      <c r="J978911" s="30"/>
    </row>
    <row r="978912" spans="10:10" ht="14.25" customHeight="1" x14ac:dyDescent="0.25">
      <c r="J978912" s="30"/>
    </row>
    <row r="978913" spans="10:10" ht="14.25" customHeight="1" x14ac:dyDescent="0.25">
      <c r="J978913" s="30"/>
    </row>
    <row r="978914" spans="10:10" ht="14.25" customHeight="1" x14ac:dyDescent="0.25">
      <c r="J978914" s="30"/>
    </row>
    <row r="978915" spans="10:10" ht="14.25" customHeight="1" x14ac:dyDescent="0.25">
      <c r="J978915" s="30"/>
    </row>
    <row r="978916" spans="10:10" ht="14.25" customHeight="1" x14ac:dyDescent="0.25">
      <c r="J978916" s="30"/>
    </row>
    <row r="978917" spans="10:10" ht="14.25" customHeight="1" x14ac:dyDescent="0.25">
      <c r="J978917" s="30"/>
    </row>
    <row r="978918" spans="10:10" ht="14.25" customHeight="1" x14ac:dyDescent="0.25">
      <c r="J978918" s="30"/>
    </row>
    <row r="978919" spans="10:10" ht="14.25" customHeight="1" x14ac:dyDescent="0.25">
      <c r="J978919" s="30"/>
    </row>
    <row r="978920" spans="10:10" ht="14.25" customHeight="1" x14ac:dyDescent="0.25">
      <c r="J978920" s="30"/>
    </row>
    <row r="978921" spans="10:10" ht="14.25" customHeight="1" x14ac:dyDescent="0.25">
      <c r="J978921" s="30"/>
    </row>
    <row r="978922" spans="10:10" ht="14.25" customHeight="1" x14ac:dyDescent="0.25">
      <c r="J978922" s="30"/>
    </row>
    <row r="978923" spans="10:10" ht="14.25" customHeight="1" x14ac:dyDescent="0.25">
      <c r="J978923" s="30"/>
    </row>
    <row r="978924" spans="10:10" ht="14.25" customHeight="1" x14ac:dyDescent="0.25">
      <c r="J978924" s="30"/>
    </row>
    <row r="978925" spans="10:10" ht="14.25" customHeight="1" x14ac:dyDescent="0.25">
      <c r="J978925" s="30"/>
    </row>
    <row r="978926" spans="10:10" ht="14.25" customHeight="1" x14ac:dyDescent="0.25">
      <c r="J978926" s="30"/>
    </row>
    <row r="978927" spans="10:10" ht="14.25" customHeight="1" x14ac:dyDescent="0.25">
      <c r="J978927" s="51"/>
    </row>
    <row r="978928" spans="10:10" ht="14.25" customHeight="1" x14ac:dyDescent="0.25">
      <c r="J978928" s="30"/>
    </row>
    <row r="978929" spans="10:10" ht="14.25" customHeight="1" x14ac:dyDescent="0.25">
      <c r="J978929" s="30"/>
    </row>
    <row r="978930" spans="10:10" ht="14.25" customHeight="1" x14ac:dyDescent="0.25">
      <c r="J978930" s="30"/>
    </row>
    <row r="978931" spans="10:10" ht="14.25" customHeight="1" x14ac:dyDescent="0.25">
      <c r="J978931" s="30"/>
    </row>
    <row r="978932" spans="10:10" ht="14.25" customHeight="1" x14ac:dyDescent="0.25">
      <c r="J978932" s="30"/>
    </row>
    <row r="978933" spans="10:10" ht="14.25" customHeight="1" x14ac:dyDescent="0.25">
      <c r="J978933" s="30"/>
    </row>
    <row r="978934" spans="10:10" ht="14.25" customHeight="1" x14ac:dyDescent="0.25">
      <c r="J978934" s="30"/>
    </row>
    <row r="978935" spans="10:10" ht="14.25" customHeight="1" x14ac:dyDescent="0.25">
      <c r="J978935" s="51"/>
    </row>
    <row r="978936" spans="10:10" ht="14.25" customHeight="1" x14ac:dyDescent="0.25">
      <c r="J978936" s="30"/>
    </row>
    <row r="978937" spans="10:10" ht="14.25" customHeight="1" x14ac:dyDescent="0.25">
      <c r="J978937" s="30"/>
    </row>
    <row r="978938" spans="10:10" ht="14.25" customHeight="1" x14ac:dyDescent="0.25">
      <c r="J978938" s="30"/>
    </row>
    <row r="978939" spans="10:10" ht="14.25" customHeight="1" x14ac:dyDescent="0.25">
      <c r="J978939" s="30"/>
    </row>
    <row r="978940" spans="10:10" ht="14.25" customHeight="1" x14ac:dyDescent="0.25">
      <c r="J978940" s="30"/>
    </row>
    <row r="978941" spans="10:10" ht="14.25" customHeight="1" x14ac:dyDescent="0.25">
      <c r="J978941" s="30"/>
    </row>
    <row r="978942" spans="10:10" ht="14.25" customHeight="1" x14ac:dyDescent="0.25">
      <c r="J978942" s="30"/>
    </row>
    <row r="978943" spans="10:10" ht="14.25" customHeight="1" x14ac:dyDescent="0.25">
      <c r="J978943" s="30"/>
    </row>
    <row r="978944" spans="10:10" ht="14.25" customHeight="1" x14ac:dyDescent="0.25">
      <c r="J978944" s="30"/>
    </row>
    <row r="978945" spans="10:10" ht="14.25" customHeight="1" x14ac:dyDescent="0.25">
      <c r="J978945" s="30"/>
    </row>
    <row r="978946" spans="10:10" ht="14.25" customHeight="1" x14ac:dyDescent="0.25">
      <c r="J978946" s="30"/>
    </row>
    <row r="978947" spans="10:10" ht="14.25" customHeight="1" x14ac:dyDescent="0.25">
      <c r="J978947" s="30"/>
    </row>
    <row r="978948" spans="10:10" ht="14.25" customHeight="1" x14ac:dyDescent="0.25">
      <c r="J978948" s="30"/>
    </row>
    <row r="978949" spans="10:10" ht="14.25" customHeight="1" x14ac:dyDescent="0.25">
      <c r="J978949" s="30"/>
    </row>
    <row r="978950" spans="10:10" ht="14.25" customHeight="1" x14ac:dyDescent="0.25">
      <c r="J978950" s="30"/>
    </row>
    <row r="978951" spans="10:10" ht="14.25" customHeight="1" x14ac:dyDescent="0.25">
      <c r="J978951" s="51"/>
    </row>
    <row r="978952" spans="10:10" ht="14.25" customHeight="1" x14ac:dyDescent="0.25">
      <c r="J978952" s="51"/>
    </row>
    <row r="978953" spans="10:10" ht="14.25" customHeight="1" x14ac:dyDescent="0.25">
      <c r="J978953" s="51"/>
    </row>
    <row r="978954" spans="10:10" ht="14.25" customHeight="1" x14ac:dyDescent="0.25">
      <c r="J978954" s="30"/>
    </row>
    <row r="978955" spans="10:10" ht="14.25" customHeight="1" x14ac:dyDescent="0.25">
      <c r="J978955" s="30"/>
    </row>
    <row r="978956" spans="10:10" ht="14.25" customHeight="1" x14ac:dyDescent="0.25">
      <c r="J978956" s="30"/>
    </row>
    <row r="978957" spans="10:10" ht="14.25" customHeight="1" x14ac:dyDescent="0.25">
      <c r="J978957" s="30"/>
    </row>
    <row r="978958" spans="10:10" ht="14.25" customHeight="1" x14ac:dyDescent="0.25">
      <c r="J978958" s="30"/>
    </row>
    <row r="978959" spans="10:10" ht="14.25" customHeight="1" x14ac:dyDescent="0.25">
      <c r="J978959" s="30"/>
    </row>
    <row r="978960" spans="10:10" ht="14.25" customHeight="1" x14ac:dyDescent="0.25">
      <c r="J978960" s="30"/>
    </row>
    <row r="978961" spans="10:10" ht="14.25" customHeight="1" x14ac:dyDescent="0.25">
      <c r="J978961" s="30"/>
    </row>
    <row r="978962" spans="10:10" ht="14.25" customHeight="1" x14ac:dyDescent="0.25">
      <c r="J978962" s="30"/>
    </row>
    <row r="978963" spans="10:10" ht="14.25" customHeight="1" x14ac:dyDescent="0.25">
      <c r="J978963" s="30"/>
    </row>
    <row r="978964" spans="10:10" ht="14.25" customHeight="1" x14ac:dyDescent="0.25">
      <c r="J978964" s="30"/>
    </row>
    <row r="978965" spans="10:10" ht="14.25" customHeight="1" x14ac:dyDescent="0.25">
      <c r="J978965" s="30"/>
    </row>
    <row r="978966" spans="10:10" ht="14.25" customHeight="1" x14ac:dyDescent="0.25">
      <c r="J978966" s="30"/>
    </row>
    <row r="978967" spans="10:10" ht="14.25" customHeight="1" x14ac:dyDescent="0.25">
      <c r="J978967" s="30"/>
    </row>
    <row r="978968" spans="10:10" ht="14.25" customHeight="1" x14ac:dyDescent="0.25">
      <c r="J978968" s="30"/>
    </row>
    <row r="978969" spans="10:10" ht="14.25" customHeight="1" x14ac:dyDescent="0.25">
      <c r="J978969" s="30"/>
    </row>
    <row r="978970" spans="10:10" ht="14.25" customHeight="1" x14ac:dyDescent="0.25">
      <c r="J978970" s="30"/>
    </row>
    <row r="978971" spans="10:10" ht="14.25" customHeight="1" x14ac:dyDescent="0.25">
      <c r="J978971" s="30"/>
    </row>
    <row r="978972" spans="10:10" ht="14.25" customHeight="1" x14ac:dyDescent="0.25">
      <c r="J978972" s="30"/>
    </row>
    <row r="978973" spans="10:10" ht="14.25" customHeight="1" x14ac:dyDescent="0.25">
      <c r="J978973" s="30"/>
    </row>
    <row r="978974" spans="10:10" ht="14.25" customHeight="1" x14ac:dyDescent="0.25">
      <c r="J978974" s="30"/>
    </row>
    <row r="978975" spans="10:10" ht="14.25" customHeight="1" x14ac:dyDescent="0.25">
      <c r="J978975" s="30"/>
    </row>
    <row r="978976" spans="10:10" ht="14.25" customHeight="1" x14ac:dyDescent="0.25">
      <c r="J978976" s="30"/>
    </row>
    <row r="978977" spans="10:10" ht="14.25" customHeight="1" x14ac:dyDescent="0.25">
      <c r="J978977" s="30"/>
    </row>
    <row r="978978" spans="10:10" ht="14.25" customHeight="1" x14ac:dyDescent="0.25">
      <c r="J978978" s="30"/>
    </row>
    <row r="978979" spans="10:10" ht="14.25" customHeight="1" x14ac:dyDescent="0.25">
      <c r="J978979" s="30"/>
    </row>
    <row r="978980" spans="10:10" ht="14.25" customHeight="1" x14ac:dyDescent="0.25">
      <c r="J978980" s="30"/>
    </row>
    <row r="978981" spans="10:10" ht="14.25" customHeight="1" x14ac:dyDescent="0.25">
      <c r="J978981" s="30"/>
    </row>
    <row r="978982" spans="10:10" ht="14.25" customHeight="1" x14ac:dyDescent="0.25">
      <c r="J978982" s="30"/>
    </row>
    <row r="978983" spans="10:10" ht="14.25" customHeight="1" x14ac:dyDescent="0.25">
      <c r="J978983" s="30"/>
    </row>
    <row r="978984" spans="10:10" ht="14.25" customHeight="1" x14ac:dyDescent="0.25">
      <c r="J978984" s="30"/>
    </row>
    <row r="978985" spans="10:10" ht="14.25" customHeight="1" x14ac:dyDescent="0.25">
      <c r="J978985" s="51"/>
    </row>
    <row r="978986" spans="10:10" ht="14.25" customHeight="1" x14ac:dyDescent="0.25">
      <c r="J978986" s="30"/>
    </row>
    <row r="978987" spans="10:10" ht="14.25" customHeight="1" x14ac:dyDescent="0.25">
      <c r="J978987" s="30"/>
    </row>
    <row r="978988" spans="10:10" ht="14.25" customHeight="1" x14ac:dyDescent="0.25">
      <c r="J978988" s="30"/>
    </row>
    <row r="978989" spans="10:10" ht="14.25" customHeight="1" x14ac:dyDescent="0.25">
      <c r="J978989" s="30"/>
    </row>
    <row r="978990" spans="10:10" ht="14.25" customHeight="1" x14ac:dyDescent="0.25">
      <c r="J978990" s="30"/>
    </row>
    <row r="978991" spans="10:10" ht="14.25" customHeight="1" x14ac:dyDescent="0.25">
      <c r="J978991" s="30"/>
    </row>
    <row r="978992" spans="10:10" ht="14.25" customHeight="1" x14ac:dyDescent="0.25">
      <c r="J978992" s="30"/>
    </row>
    <row r="978993" spans="10:10" ht="14.25" customHeight="1" x14ac:dyDescent="0.25">
      <c r="J978993" s="30"/>
    </row>
    <row r="978994" spans="10:10" ht="14.25" customHeight="1" x14ac:dyDescent="0.25">
      <c r="J978994" s="30"/>
    </row>
    <row r="978995" spans="10:10" ht="14.25" customHeight="1" x14ac:dyDescent="0.25">
      <c r="J978995" s="30"/>
    </row>
    <row r="978996" spans="10:10" ht="14.25" customHeight="1" x14ac:dyDescent="0.25">
      <c r="J978996" s="30"/>
    </row>
    <row r="978997" spans="10:10" ht="14.25" customHeight="1" x14ac:dyDescent="0.25">
      <c r="J978997" s="30"/>
    </row>
    <row r="978998" spans="10:10" ht="14.25" customHeight="1" x14ac:dyDescent="0.25">
      <c r="J978998" s="30"/>
    </row>
    <row r="978999" spans="10:10" ht="14.25" customHeight="1" x14ac:dyDescent="0.25">
      <c r="J978999" s="30"/>
    </row>
    <row r="979000" spans="10:10" ht="14.25" customHeight="1" x14ac:dyDescent="0.25">
      <c r="J979000" s="30"/>
    </row>
    <row r="979001" spans="10:10" ht="14.25" customHeight="1" x14ac:dyDescent="0.25">
      <c r="J979001" s="30"/>
    </row>
    <row r="979002" spans="10:10" ht="14.25" customHeight="1" x14ac:dyDescent="0.25">
      <c r="J979002" s="30"/>
    </row>
    <row r="979003" spans="10:10" ht="14.25" customHeight="1" x14ac:dyDescent="0.25">
      <c r="J979003" s="30"/>
    </row>
    <row r="979004" spans="10:10" ht="14.25" customHeight="1" x14ac:dyDescent="0.25">
      <c r="J979004" s="30"/>
    </row>
    <row r="979005" spans="10:10" ht="14.25" customHeight="1" x14ac:dyDescent="0.25">
      <c r="J979005" s="30"/>
    </row>
    <row r="979006" spans="10:10" ht="14.25" customHeight="1" x14ac:dyDescent="0.25">
      <c r="J979006" s="30"/>
    </row>
    <row r="979007" spans="10:10" ht="14.25" customHeight="1" x14ac:dyDescent="0.25">
      <c r="J979007" s="30"/>
    </row>
    <row r="979008" spans="10:10" ht="14.25" customHeight="1" x14ac:dyDescent="0.25">
      <c r="J979008" s="30"/>
    </row>
    <row r="979009" spans="10:10" ht="14.25" customHeight="1" x14ac:dyDescent="0.25">
      <c r="J979009" s="30"/>
    </row>
    <row r="979010" spans="10:10" ht="14.25" customHeight="1" x14ac:dyDescent="0.25">
      <c r="J979010" s="30"/>
    </row>
    <row r="979011" spans="10:10" ht="14.25" customHeight="1" x14ac:dyDescent="0.25">
      <c r="J979011" s="30"/>
    </row>
    <row r="979012" spans="10:10" ht="14.25" customHeight="1" x14ac:dyDescent="0.25">
      <c r="J979012" s="30"/>
    </row>
    <row r="979013" spans="10:10" ht="14.25" customHeight="1" x14ac:dyDescent="0.25">
      <c r="J979013" s="30"/>
    </row>
    <row r="979014" spans="10:10" ht="14.25" customHeight="1" x14ac:dyDescent="0.25">
      <c r="J979014" s="30"/>
    </row>
    <row r="979015" spans="10:10" ht="14.25" customHeight="1" x14ac:dyDescent="0.25">
      <c r="J979015" s="30"/>
    </row>
    <row r="979016" spans="10:10" ht="14.25" customHeight="1" x14ac:dyDescent="0.25">
      <c r="J979016" s="30"/>
    </row>
    <row r="979017" spans="10:10" ht="14.25" customHeight="1" x14ac:dyDescent="0.25">
      <c r="J979017" s="30"/>
    </row>
    <row r="979018" spans="10:10" ht="14.25" customHeight="1" x14ac:dyDescent="0.25">
      <c r="J979018" s="30"/>
    </row>
    <row r="979019" spans="10:10" ht="14.25" customHeight="1" x14ac:dyDescent="0.25">
      <c r="J979019" s="30"/>
    </row>
    <row r="979020" spans="10:10" ht="14.25" customHeight="1" x14ac:dyDescent="0.25">
      <c r="J979020" s="30"/>
    </row>
    <row r="979021" spans="10:10" ht="14.25" customHeight="1" x14ac:dyDescent="0.25">
      <c r="J979021" s="30"/>
    </row>
    <row r="979022" spans="10:10" ht="14.25" customHeight="1" x14ac:dyDescent="0.25">
      <c r="J979022" s="30"/>
    </row>
    <row r="979023" spans="10:10" ht="14.25" customHeight="1" x14ac:dyDescent="0.25">
      <c r="J979023" s="30"/>
    </row>
    <row r="979024" spans="10:10" ht="14.25" customHeight="1" x14ac:dyDescent="0.25">
      <c r="J979024" s="30"/>
    </row>
    <row r="979025" spans="10:10" ht="14.25" customHeight="1" x14ac:dyDescent="0.25">
      <c r="J979025" s="30"/>
    </row>
    <row r="979026" spans="10:10" ht="14.25" customHeight="1" x14ac:dyDescent="0.25">
      <c r="J979026" s="30"/>
    </row>
    <row r="979027" spans="10:10" ht="14.25" customHeight="1" x14ac:dyDescent="0.25">
      <c r="J979027" s="30"/>
    </row>
    <row r="979028" spans="10:10" ht="14.25" customHeight="1" x14ac:dyDescent="0.25">
      <c r="J979028" s="30"/>
    </row>
    <row r="979029" spans="10:10" ht="14.25" customHeight="1" x14ac:dyDescent="0.25">
      <c r="J979029" s="30"/>
    </row>
    <row r="979030" spans="10:10" ht="14.25" customHeight="1" x14ac:dyDescent="0.25">
      <c r="J979030" s="30"/>
    </row>
    <row r="979031" spans="10:10" ht="14.25" customHeight="1" x14ac:dyDescent="0.25">
      <c r="J979031" s="30"/>
    </row>
    <row r="979032" spans="10:10" ht="14.25" customHeight="1" x14ac:dyDescent="0.25">
      <c r="J979032" s="30"/>
    </row>
    <row r="979033" spans="10:10" ht="14.25" customHeight="1" x14ac:dyDescent="0.25">
      <c r="J979033" s="30"/>
    </row>
    <row r="979034" spans="10:10" ht="14.25" customHeight="1" x14ac:dyDescent="0.25">
      <c r="J979034" s="30"/>
    </row>
    <row r="979035" spans="10:10" ht="14.25" customHeight="1" x14ac:dyDescent="0.25">
      <c r="J979035" s="30"/>
    </row>
    <row r="979036" spans="10:10" ht="14.25" customHeight="1" x14ac:dyDescent="0.25">
      <c r="J979036" s="30"/>
    </row>
    <row r="979037" spans="10:10" ht="14.25" customHeight="1" x14ac:dyDescent="0.25">
      <c r="J979037" s="30"/>
    </row>
    <row r="979038" spans="10:10" ht="14.25" customHeight="1" x14ac:dyDescent="0.25">
      <c r="J979038" s="30"/>
    </row>
    <row r="979039" spans="10:10" ht="14.25" customHeight="1" x14ac:dyDescent="0.25">
      <c r="J979039" s="30"/>
    </row>
    <row r="979040" spans="10:10" ht="14.25" customHeight="1" x14ac:dyDescent="0.25">
      <c r="J979040" s="30"/>
    </row>
    <row r="979041" spans="10:10" ht="14.25" customHeight="1" x14ac:dyDescent="0.25">
      <c r="J979041" s="30"/>
    </row>
    <row r="979042" spans="10:10" ht="14.25" customHeight="1" x14ac:dyDescent="0.25">
      <c r="J979042" s="30"/>
    </row>
    <row r="979043" spans="10:10" ht="14.25" customHeight="1" x14ac:dyDescent="0.25">
      <c r="J979043" s="30"/>
    </row>
    <row r="979044" spans="10:10" ht="14.25" customHeight="1" x14ac:dyDescent="0.25">
      <c r="J979044" s="30"/>
    </row>
    <row r="979045" spans="10:10" ht="14.25" customHeight="1" x14ac:dyDescent="0.25">
      <c r="J979045" s="30"/>
    </row>
    <row r="979046" spans="10:10" ht="14.25" customHeight="1" x14ac:dyDescent="0.25">
      <c r="J979046" s="30"/>
    </row>
    <row r="979047" spans="10:10" ht="14.25" customHeight="1" x14ac:dyDescent="0.25">
      <c r="J979047" s="30"/>
    </row>
    <row r="979048" spans="10:10" ht="14.25" customHeight="1" x14ac:dyDescent="0.25">
      <c r="J979048" s="30"/>
    </row>
    <row r="979049" spans="10:10" ht="14.25" customHeight="1" x14ac:dyDescent="0.25">
      <c r="J979049" s="30"/>
    </row>
    <row r="979050" spans="10:10" ht="14.25" customHeight="1" x14ac:dyDescent="0.25">
      <c r="J979050" s="30"/>
    </row>
    <row r="979051" spans="10:10" ht="14.25" customHeight="1" x14ac:dyDescent="0.25">
      <c r="J979051" s="30"/>
    </row>
    <row r="979052" spans="10:10" ht="14.25" customHeight="1" x14ac:dyDescent="0.25">
      <c r="J979052" s="30"/>
    </row>
    <row r="979053" spans="10:10" ht="14.25" customHeight="1" x14ac:dyDescent="0.25">
      <c r="J979053" s="30"/>
    </row>
    <row r="979054" spans="10:10" ht="14.25" customHeight="1" x14ac:dyDescent="0.25">
      <c r="J979054" s="30"/>
    </row>
    <row r="979055" spans="10:10" ht="14.25" customHeight="1" x14ac:dyDescent="0.25">
      <c r="J979055" s="30"/>
    </row>
    <row r="979056" spans="10:10" ht="14.25" customHeight="1" x14ac:dyDescent="0.25">
      <c r="J979056" s="30"/>
    </row>
    <row r="979057" spans="10:10" ht="14.25" customHeight="1" x14ac:dyDescent="0.25">
      <c r="J979057" s="30"/>
    </row>
    <row r="979058" spans="10:10" ht="14.25" customHeight="1" x14ac:dyDescent="0.25">
      <c r="J979058" s="30"/>
    </row>
    <row r="979059" spans="10:10" ht="14.25" customHeight="1" x14ac:dyDescent="0.25">
      <c r="J979059" s="30"/>
    </row>
    <row r="979060" spans="10:10" ht="14.25" customHeight="1" x14ac:dyDescent="0.25">
      <c r="J979060" s="30"/>
    </row>
    <row r="979061" spans="10:10" ht="14.25" customHeight="1" x14ac:dyDescent="0.25">
      <c r="J979061" s="30"/>
    </row>
    <row r="979062" spans="10:10" ht="14.25" customHeight="1" x14ac:dyDescent="0.25">
      <c r="J979062" s="30"/>
    </row>
    <row r="979063" spans="10:10" ht="14.25" customHeight="1" x14ac:dyDescent="0.25">
      <c r="J979063" s="30"/>
    </row>
    <row r="979064" spans="10:10" ht="14.25" customHeight="1" x14ac:dyDescent="0.25">
      <c r="J979064" s="30"/>
    </row>
    <row r="979065" spans="10:10" ht="14.25" customHeight="1" x14ac:dyDescent="0.25">
      <c r="J979065" s="30"/>
    </row>
    <row r="979066" spans="10:10" ht="14.25" customHeight="1" x14ac:dyDescent="0.25">
      <c r="J979066" s="30"/>
    </row>
    <row r="979067" spans="10:10" ht="14.25" customHeight="1" x14ac:dyDescent="0.25">
      <c r="J979067" s="30"/>
    </row>
    <row r="979068" spans="10:10" ht="14.25" customHeight="1" x14ac:dyDescent="0.25">
      <c r="J979068" s="30"/>
    </row>
    <row r="979069" spans="10:10" ht="14.25" customHeight="1" x14ac:dyDescent="0.25">
      <c r="J979069" s="30"/>
    </row>
    <row r="979070" spans="10:10" ht="14.25" customHeight="1" x14ac:dyDescent="0.25">
      <c r="J979070" s="30"/>
    </row>
    <row r="979071" spans="10:10" ht="14.25" customHeight="1" x14ac:dyDescent="0.25">
      <c r="J979071" s="30"/>
    </row>
    <row r="979072" spans="10:10" ht="14.25" customHeight="1" x14ac:dyDescent="0.25">
      <c r="J979072" s="30"/>
    </row>
    <row r="979073" spans="10:10" ht="14.25" customHeight="1" x14ac:dyDescent="0.25">
      <c r="J979073" s="30"/>
    </row>
    <row r="979074" spans="10:10" ht="14.25" customHeight="1" x14ac:dyDescent="0.25">
      <c r="J979074" s="30"/>
    </row>
    <row r="979075" spans="10:10" ht="14.25" customHeight="1" x14ac:dyDescent="0.25">
      <c r="J979075" s="30"/>
    </row>
    <row r="979076" spans="10:10" ht="14.25" customHeight="1" x14ac:dyDescent="0.25">
      <c r="J979076" s="30"/>
    </row>
    <row r="979077" spans="10:10" ht="14.25" customHeight="1" x14ac:dyDescent="0.25">
      <c r="J979077" s="30"/>
    </row>
    <row r="979078" spans="10:10" ht="14.25" customHeight="1" x14ac:dyDescent="0.25">
      <c r="J979078" s="30"/>
    </row>
    <row r="979079" spans="10:10" ht="14.25" customHeight="1" x14ac:dyDescent="0.25">
      <c r="J979079" s="30"/>
    </row>
    <row r="979080" spans="10:10" ht="14.25" customHeight="1" x14ac:dyDescent="0.25">
      <c r="J979080" s="30"/>
    </row>
    <row r="979081" spans="10:10" ht="14.25" customHeight="1" x14ac:dyDescent="0.25">
      <c r="J979081" s="30"/>
    </row>
    <row r="979082" spans="10:10" ht="14.25" customHeight="1" x14ac:dyDescent="0.25">
      <c r="J979082" s="30"/>
    </row>
    <row r="979083" spans="10:10" ht="14.25" customHeight="1" x14ac:dyDescent="0.25">
      <c r="J979083" s="30"/>
    </row>
    <row r="979084" spans="10:10" ht="14.25" customHeight="1" x14ac:dyDescent="0.25">
      <c r="J979084" s="30"/>
    </row>
    <row r="979085" spans="10:10" ht="14.25" customHeight="1" x14ac:dyDescent="0.25">
      <c r="J979085" s="30"/>
    </row>
    <row r="979086" spans="10:10" ht="14.25" customHeight="1" x14ac:dyDescent="0.25">
      <c r="J979086" s="30"/>
    </row>
    <row r="979087" spans="10:10" ht="14.25" customHeight="1" x14ac:dyDescent="0.25">
      <c r="J979087" s="30"/>
    </row>
    <row r="979088" spans="10:10" ht="14.25" customHeight="1" x14ac:dyDescent="0.25">
      <c r="J979088" s="30"/>
    </row>
    <row r="979089" spans="10:10" ht="14.25" customHeight="1" x14ac:dyDescent="0.25">
      <c r="J979089" s="30"/>
    </row>
    <row r="979090" spans="10:10" ht="14.25" customHeight="1" x14ac:dyDescent="0.25">
      <c r="J979090" s="30"/>
    </row>
    <row r="979091" spans="10:10" ht="14.25" customHeight="1" x14ac:dyDescent="0.25">
      <c r="J979091" s="30"/>
    </row>
    <row r="979092" spans="10:10" ht="14.25" customHeight="1" x14ac:dyDescent="0.25">
      <c r="J979092" s="30"/>
    </row>
    <row r="979093" spans="10:10" ht="14.25" customHeight="1" x14ac:dyDescent="0.25">
      <c r="J979093" s="30"/>
    </row>
    <row r="979094" spans="10:10" ht="14.25" customHeight="1" x14ac:dyDescent="0.25">
      <c r="J979094" s="30"/>
    </row>
    <row r="979095" spans="10:10" ht="14.25" customHeight="1" x14ac:dyDescent="0.25">
      <c r="J979095" s="30"/>
    </row>
    <row r="979096" spans="10:10" ht="14.25" customHeight="1" x14ac:dyDescent="0.25">
      <c r="J979096" s="30"/>
    </row>
    <row r="979097" spans="10:10" ht="14.25" customHeight="1" x14ac:dyDescent="0.25">
      <c r="J979097" s="30"/>
    </row>
    <row r="979098" spans="10:10" ht="14.25" customHeight="1" x14ac:dyDescent="0.25">
      <c r="J979098" s="30"/>
    </row>
    <row r="979099" spans="10:10" ht="14.25" customHeight="1" x14ac:dyDescent="0.25">
      <c r="J979099" s="30"/>
    </row>
    <row r="979100" spans="10:10" ht="14.25" customHeight="1" x14ac:dyDescent="0.25">
      <c r="J979100" s="30"/>
    </row>
    <row r="979101" spans="10:10" ht="14.25" customHeight="1" x14ac:dyDescent="0.25">
      <c r="J979101" s="30"/>
    </row>
    <row r="979102" spans="10:10" ht="14.25" customHeight="1" x14ac:dyDescent="0.25">
      <c r="J979102" s="30"/>
    </row>
    <row r="979103" spans="10:10" ht="14.25" customHeight="1" x14ac:dyDescent="0.25">
      <c r="J979103" s="30"/>
    </row>
    <row r="979104" spans="10:10" ht="14.25" customHeight="1" x14ac:dyDescent="0.25">
      <c r="J979104" s="30"/>
    </row>
    <row r="979105" spans="10:10" ht="14.25" customHeight="1" x14ac:dyDescent="0.25">
      <c r="J979105" s="30"/>
    </row>
    <row r="979106" spans="10:10" ht="14.25" customHeight="1" x14ac:dyDescent="0.25">
      <c r="J979106" s="30"/>
    </row>
    <row r="979107" spans="10:10" ht="14.25" customHeight="1" x14ac:dyDescent="0.25">
      <c r="J979107" s="30"/>
    </row>
    <row r="979108" spans="10:10" ht="14.25" customHeight="1" x14ac:dyDescent="0.25">
      <c r="J979108" s="30"/>
    </row>
    <row r="979109" spans="10:10" ht="14.25" customHeight="1" x14ac:dyDescent="0.25">
      <c r="J979109" s="30"/>
    </row>
    <row r="979110" spans="10:10" ht="14.25" customHeight="1" x14ac:dyDescent="0.25">
      <c r="J979110" s="30"/>
    </row>
    <row r="979111" spans="10:10" ht="14.25" customHeight="1" x14ac:dyDescent="0.25">
      <c r="J979111" s="30"/>
    </row>
    <row r="979112" spans="10:10" ht="14.25" customHeight="1" x14ac:dyDescent="0.25">
      <c r="J979112" s="30"/>
    </row>
    <row r="979113" spans="10:10" ht="14.25" customHeight="1" x14ac:dyDescent="0.25">
      <c r="J979113" s="30"/>
    </row>
    <row r="979114" spans="10:10" ht="14.25" customHeight="1" x14ac:dyDescent="0.25">
      <c r="J979114" s="30"/>
    </row>
    <row r="979115" spans="10:10" ht="14.25" customHeight="1" x14ac:dyDescent="0.25">
      <c r="J979115" s="30"/>
    </row>
    <row r="979116" spans="10:10" ht="14.25" customHeight="1" x14ac:dyDescent="0.25">
      <c r="J979116" s="30"/>
    </row>
    <row r="979117" spans="10:10" ht="14.25" customHeight="1" x14ac:dyDescent="0.25">
      <c r="J979117" s="30"/>
    </row>
    <row r="979118" spans="10:10" ht="14.25" customHeight="1" x14ac:dyDescent="0.25">
      <c r="J979118" s="30"/>
    </row>
    <row r="979119" spans="10:10" ht="14.25" customHeight="1" x14ac:dyDescent="0.25">
      <c r="J979119" s="30"/>
    </row>
    <row r="979120" spans="10:10" ht="14.25" customHeight="1" x14ac:dyDescent="0.25">
      <c r="J979120" s="30"/>
    </row>
    <row r="979121" spans="10:10" ht="14.25" customHeight="1" x14ac:dyDescent="0.25">
      <c r="J979121" s="30"/>
    </row>
    <row r="979122" spans="10:10" ht="14.25" customHeight="1" x14ac:dyDescent="0.25">
      <c r="J979122" s="30"/>
    </row>
    <row r="979123" spans="10:10" ht="14.25" customHeight="1" x14ac:dyDescent="0.25">
      <c r="J979123" s="30"/>
    </row>
    <row r="979124" spans="10:10" ht="14.25" customHeight="1" x14ac:dyDescent="0.25">
      <c r="J979124" s="30"/>
    </row>
    <row r="979125" spans="10:10" ht="14.25" customHeight="1" x14ac:dyDescent="0.25">
      <c r="J979125" s="30"/>
    </row>
    <row r="979126" spans="10:10" ht="14.25" customHeight="1" x14ac:dyDescent="0.25">
      <c r="J979126" s="30"/>
    </row>
    <row r="979127" spans="10:10" ht="14.25" customHeight="1" x14ac:dyDescent="0.25">
      <c r="J979127" s="30"/>
    </row>
    <row r="979128" spans="10:10" ht="14.25" customHeight="1" x14ac:dyDescent="0.25">
      <c r="J979128" s="51"/>
    </row>
    <row r="979129" spans="10:10" ht="14.25" customHeight="1" x14ac:dyDescent="0.25">
      <c r="J979129" s="51"/>
    </row>
    <row r="979130" spans="10:10" ht="14.25" customHeight="1" x14ac:dyDescent="0.25">
      <c r="J979130" s="30"/>
    </row>
    <row r="979131" spans="10:10" ht="14.25" customHeight="1" x14ac:dyDescent="0.25">
      <c r="J979131" s="30"/>
    </row>
    <row r="979132" spans="10:10" ht="14.25" customHeight="1" x14ac:dyDescent="0.25">
      <c r="J979132" s="30"/>
    </row>
    <row r="979133" spans="10:10" ht="14.25" customHeight="1" x14ac:dyDescent="0.25">
      <c r="J979133" s="30"/>
    </row>
    <row r="979134" spans="10:10" ht="14.25" customHeight="1" x14ac:dyDescent="0.25">
      <c r="J979134" s="30"/>
    </row>
    <row r="979135" spans="10:10" ht="14.25" customHeight="1" x14ac:dyDescent="0.25">
      <c r="J979135" s="30"/>
    </row>
    <row r="979136" spans="10:10" ht="14.25" customHeight="1" x14ac:dyDescent="0.25">
      <c r="J979136" s="30"/>
    </row>
    <row r="979137" spans="10:10" ht="14.25" customHeight="1" x14ac:dyDescent="0.25">
      <c r="J979137" s="30"/>
    </row>
    <row r="979138" spans="10:10" ht="14.25" customHeight="1" x14ac:dyDescent="0.25">
      <c r="J979138" s="30"/>
    </row>
    <row r="979139" spans="10:10" ht="14.25" customHeight="1" x14ac:dyDescent="0.25">
      <c r="J979139" s="30"/>
    </row>
    <row r="979140" spans="10:10" ht="14.25" customHeight="1" x14ac:dyDescent="0.25">
      <c r="J979140" s="30"/>
    </row>
    <row r="979141" spans="10:10" ht="14.25" customHeight="1" x14ac:dyDescent="0.25">
      <c r="J979141" s="30"/>
    </row>
    <row r="979142" spans="10:10" ht="14.25" customHeight="1" x14ac:dyDescent="0.25">
      <c r="J979142" s="30"/>
    </row>
    <row r="979143" spans="10:10" ht="14.25" customHeight="1" x14ac:dyDescent="0.25">
      <c r="J979143" s="30"/>
    </row>
    <row r="979144" spans="10:10" ht="14.25" customHeight="1" x14ac:dyDescent="0.25">
      <c r="J979144" s="30"/>
    </row>
    <row r="979145" spans="10:10" ht="14.25" customHeight="1" x14ac:dyDescent="0.25">
      <c r="J979145" s="30"/>
    </row>
    <row r="979146" spans="10:10" ht="14.25" customHeight="1" x14ac:dyDescent="0.25">
      <c r="J979146" s="30"/>
    </row>
    <row r="979147" spans="10:10" ht="14.25" customHeight="1" x14ac:dyDescent="0.25">
      <c r="J979147" s="30"/>
    </row>
    <row r="979148" spans="10:10" ht="14.25" customHeight="1" x14ac:dyDescent="0.25">
      <c r="J979148" s="30"/>
    </row>
    <row r="979149" spans="10:10" ht="14.25" customHeight="1" x14ac:dyDescent="0.25">
      <c r="J979149" s="30"/>
    </row>
    <row r="979150" spans="10:10" ht="14.25" customHeight="1" x14ac:dyDescent="0.25">
      <c r="J979150" s="30"/>
    </row>
    <row r="979151" spans="10:10" ht="14.25" customHeight="1" x14ac:dyDescent="0.25">
      <c r="J979151" s="30"/>
    </row>
    <row r="979152" spans="10:10" ht="14.25" customHeight="1" x14ac:dyDescent="0.25">
      <c r="J979152" s="30"/>
    </row>
    <row r="979153" spans="10:10" ht="14.25" customHeight="1" x14ac:dyDescent="0.25">
      <c r="J979153" s="30"/>
    </row>
    <row r="979154" spans="10:10" ht="14.25" customHeight="1" x14ac:dyDescent="0.25">
      <c r="J979154" s="30"/>
    </row>
    <row r="979155" spans="10:10" ht="14.25" customHeight="1" x14ac:dyDescent="0.25">
      <c r="J979155" s="30"/>
    </row>
    <row r="979156" spans="10:10" ht="14.25" customHeight="1" x14ac:dyDescent="0.25">
      <c r="J979156" s="30"/>
    </row>
    <row r="979157" spans="10:10" ht="14.25" customHeight="1" x14ac:dyDescent="0.25">
      <c r="J979157" s="30"/>
    </row>
    <row r="979158" spans="10:10" ht="14.25" customHeight="1" x14ac:dyDescent="0.25">
      <c r="J979158" s="30"/>
    </row>
    <row r="979159" spans="10:10" ht="14.25" customHeight="1" x14ac:dyDescent="0.25">
      <c r="J979159" s="30"/>
    </row>
    <row r="979160" spans="10:10" ht="14.25" customHeight="1" x14ac:dyDescent="0.25">
      <c r="J979160" s="30"/>
    </row>
    <row r="979161" spans="10:10" ht="14.25" customHeight="1" x14ac:dyDescent="0.25">
      <c r="J979161" s="30"/>
    </row>
    <row r="979162" spans="10:10" ht="14.25" customHeight="1" x14ac:dyDescent="0.25">
      <c r="J979162" s="30"/>
    </row>
    <row r="979163" spans="10:10" ht="14.25" customHeight="1" x14ac:dyDescent="0.25">
      <c r="J979163" s="30"/>
    </row>
    <row r="979164" spans="10:10" ht="14.25" customHeight="1" x14ac:dyDescent="0.25">
      <c r="J979164" s="30"/>
    </row>
    <row r="979165" spans="10:10" ht="14.25" customHeight="1" x14ac:dyDescent="0.25">
      <c r="J979165" s="51"/>
    </row>
    <row r="979166" spans="10:10" ht="14.25" customHeight="1" x14ac:dyDescent="0.25">
      <c r="J979166" s="30"/>
    </row>
    <row r="979167" spans="10:10" ht="14.25" customHeight="1" x14ac:dyDescent="0.25">
      <c r="J979167" s="30"/>
    </row>
    <row r="979168" spans="10:10" ht="14.25" customHeight="1" x14ac:dyDescent="0.25">
      <c r="J979168" s="30"/>
    </row>
    <row r="979169" spans="10:10" ht="14.25" customHeight="1" x14ac:dyDescent="0.25">
      <c r="J979169" s="30"/>
    </row>
    <row r="979170" spans="10:10" ht="14.25" customHeight="1" x14ac:dyDescent="0.25">
      <c r="J979170" s="30"/>
    </row>
    <row r="979171" spans="10:10" ht="14.25" customHeight="1" x14ac:dyDescent="0.25">
      <c r="J979171" s="30"/>
    </row>
    <row r="979172" spans="10:10" ht="14.25" customHeight="1" x14ac:dyDescent="0.25">
      <c r="J979172" s="30"/>
    </row>
    <row r="979173" spans="10:10" ht="14.25" customHeight="1" x14ac:dyDescent="0.25">
      <c r="J979173" s="30"/>
    </row>
    <row r="979174" spans="10:10" ht="14.25" customHeight="1" x14ac:dyDescent="0.25">
      <c r="J979174" s="30"/>
    </row>
    <row r="979175" spans="10:10" ht="14.25" customHeight="1" x14ac:dyDescent="0.25">
      <c r="J979175" s="30"/>
    </row>
    <row r="979176" spans="10:10" ht="14.25" customHeight="1" x14ac:dyDescent="0.25">
      <c r="J979176" s="30"/>
    </row>
    <row r="979177" spans="10:10" ht="14.25" customHeight="1" x14ac:dyDescent="0.25">
      <c r="J979177" s="30"/>
    </row>
    <row r="979178" spans="10:10" ht="14.25" customHeight="1" x14ac:dyDescent="0.25">
      <c r="J979178" s="30"/>
    </row>
    <row r="979179" spans="10:10" ht="14.25" customHeight="1" x14ac:dyDescent="0.25">
      <c r="J979179" s="30"/>
    </row>
    <row r="979180" spans="10:10" ht="14.25" customHeight="1" x14ac:dyDescent="0.25">
      <c r="J979180" s="30"/>
    </row>
    <row r="979181" spans="10:10" ht="14.25" customHeight="1" x14ac:dyDescent="0.25">
      <c r="J979181" s="30"/>
    </row>
    <row r="979182" spans="10:10" ht="14.25" customHeight="1" x14ac:dyDescent="0.25">
      <c r="J979182" s="30"/>
    </row>
    <row r="979183" spans="10:10" ht="14.25" customHeight="1" x14ac:dyDescent="0.25">
      <c r="J979183" s="30"/>
    </row>
    <row r="979184" spans="10:10" ht="14.25" customHeight="1" x14ac:dyDescent="0.25">
      <c r="J979184" s="30"/>
    </row>
    <row r="979185" spans="10:10" ht="14.25" customHeight="1" x14ac:dyDescent="0.25">
      <c r="J979185" s="30"/>
    </row>
    <row r="979186" spans="10:10" ht="14.25" customHeight="1" x14ac:dyDescent="0.25">
      <c r="J979186" s="30"/>
    </row>
    <row r="979187" spans="10:10" ht="14.25" customHeight="1" x14ac:dyDescent="0.25">
      <c r="J979187" s="30"/>
    </row>
    <row r="979188" spans="10:10" ht="14.25" customHeight="1" x14ac:dyDescent="0.25">
      <c r="J979188" s="30"/>
    </row>
    <row r="979189" spans="10:10" ht="14.25" customHeight="1" x14ac:dyDescent="0.25">
      <c r="J979189" s="30"/>
    </row>
    <row r="979190" spans="10:10" ht="14.25" customHeight="1" x14ac:dyDescent="0.25">
      <c r="J979190" s="30"/>
    </row>
    <row r="979191" spans="10:10" ht="14.25" customHeight="1" x14ac:dyDescent="0.25">
      <c r="J979191" s="30"/>
    </row>
    <row r="979192" spans="10:10" ht="14.25" customHeight="1" x14ac:dyDescent="0.25">
      <c r="J979192" s="30"/>
    </row>
    <row r="979193" spans="10:10" ht="14.25" customHeight="1" x14ac:dyDescent="0.25">
      <c r="J979193" s="30"/>
    </row>
    <row r="979194" spans="10:10" ht="14.25" customHeight="1" x14ac:dyDescent="0.25">
      <c r="J979194" s="30"/>
    </row>
    <row r="979195" spans="10:10" ht="14.25" customHeight="1" x14ac:dyDescent="0.25">
      <c r="J979195" s="30"/>
    </row>
    <row r="979196" spans="10:10" ht="14.25" customHeight="1" x14ac:dyDescent="0.25">
      <c r="J979196" s="30"/>
    </row>
    <row r="979197" spans="10:10" ht="14.25" customHeight="1" x14ac:dyDescent="0.25">
      <c r="J979197" s="30"/>
    </row>
    <row r="979198" spans="10:10" ht="14.25" customHeight="1" x14ac:dyDescent="0.25">
      <c r="J979198" s="30"/>
    </row>
    <row r="979199" spans="10:10" ht="14.25" customHeight="1" x14ac:dyDescent="0.25">
      <c r="J979199" s="30"/>
    </row>
    <row r="979200" spans="10:10" ht="14.25" customHeight="1" x14ac:dyDescent="0.25">
      <c r="J979200" s="30"/>
    </row>
    <row r="979201" spans="10:10" ht="14.25" customHeight="1" x14ac:dyDescent="0.25">
      <c r="J979201" s="30"/>
    </row>
    <row r="979202" spans="10:10" ht="14.25" customHeight="1" x14ac:dyDescent="0.25">
      <c r="J979202" s="30"/>
    </row>
    <row r="979203" spans="10:10" ht="14.25" customHeight="1" x14ac:dyDescent="0.25">
      <c r="J979203" s="30"/>
    </row>
    <row r="979204" spans="10:10" ht="14.25" customHeight="1" x14ac:dyDescent="0.25">
      <c r="J979204" s="51"/>
    </row>
    <row r="979205" spans="10:10" ht="14.25" customHeight="1" x14ac:dyDescent="0.25">
      <c r="J979205" s="30"/>
    </row>
    <row r="979206" spans="10:10" ht="14.25" customHeight="1" x14ac:dyDescent="0.25">
      <c r="J979206" s="51"/>
    </row>
    <row r="979207" spans="10:10" ht="14.25" customHeight="1" x14ac:dyDescent="0.25">
      <c r="J979207" s="30"/>
    </row>
    <row r="979208" spans="10:10" ht="14.25" customHeight="1" x14ac:dyDescent="0.25">
      <c r="J979208" s="30"/>
    </row>
    <row r="979209" spans="10:10" ht="14.25" customHeight="1" x14ac:dyDescent="0.25">
      <c r="J979209" s="30"/>
    </row>
    <row r="979210" spans="10:10" ht="14.25" customHeight="1" x14ac:dyDescent="0.25">
      <c r="J979210" s="30"/>
    </row>
    <row r="979211" spans="10:10" ht="14.25" customHeight="1" x14ac:dyDescent="0.25">
      <c r="J979211" s="30"/>
    </row>
    <row r="979212" spans="10:10" ht="14.25" customHeight="1" x14ac:dyDescent="0.25">
      <c r="J979212" s="30"/>
    </row>
    <row r="979213" spans="10:10" ht="14.25" customHeight="1" x14ac:dyDescent="0.25">
      <c r="J979213" s="30"/>
    </row>
    <row r="979214" spans="10:10" ht="14.25" customHeight="1" x14ac:dyDescent="0.25">
      <c r="J979214" s="30"/>
    </row>
    <row r="979215" spans="10:10" ht="14.25" customHeight="1" x14ac:dyDescent="0.25">
      <c r="J979215" s="30"/>
    </row>
    <row r="979216" spans="10:10" ht="14.25" customHeight="1" x14ac:dyDescent="0.25">
      <c r="J979216" s="30"/>
    </row>
    <row r="979217" spans="10:10" ht="14.25" customHeight="1" x14ac:dyDescent="0.25">
      <c r="J979217" s="30"/>
    </row>
    <row r="979218" spans="10:10" ht="14.25" customHeight="1" x14ac:dyDescent="0.25">
      <c r="J979218" s="30"/>
    </row>
    <row r="979219" spans="10:10" ht="14.25" customHeight="1" x14ac:dyDescent="0.25">
      <c r="J979219" s="30"/>
    </row>
    <row r="979220" spans="10:10" ht="14.25" customHeight="1" x14ac:dyDescent="0.25">
      <c r="J979220" s="30"/>
    </row>
    <row r="979221" spans="10:10" ht="14.25" customHeight="1" x14ac:dyDescent="0.25">
      <c r="J979221" s="30"/>
    </row>
    <row r="979222" spans="10:10" ht="14.25" customHeight="1" x14ac:dyDescent="0.25">
      <c r="J979222" s="30"/>
    </row>
    <row r="979223" spans="10:10" ht="14.25" customHeight="1" x14ac:dyDescent="0.25">
      <c r="J979223" s="30"/>
    </row>
    <row r="979224" spans="10:10" ht="14.25" customHeight="1" x14ac:dyDescent="0.25">
      <c r="J979224" s="30"/>
    </row>
    <row r="979225" spans="10:10" ht="14.25" customHeight="1" x14ac:dyDescent="0.25">
      <c r="J979225" s="30"/>
    </row>
    <row r="979226" spans="10:10" ht="14.25" customHeight="1" x14ac:dyDescent="0.25">
      <c r="J979226" s="30"/>
    </row>
    <row r="979227" spans="10:10" ht="14.25" customHeight="1" x14ac:dyDescent="0.25">
      <c r="J979227" s="30"/>
    </row>
    <row r="979228" spans="10:10" ht="14.25" customHeight="1" x14ac:dyDescent="0.25">
      <c r="J979228" s="30"/>
    </row>
    <row r="979229" spans="10:10" ht="14.25" customHeight="1" x14ac:dyDescent="0.25">
      <c r="J979229" s="30"/>
    </row>
    <row r="979230" spans="10:10" ht="14.25" customHeight="1" x14ac:dyDescent="0.25">
      <c r="J979230" s="30"/>
    </row>
    <row r="979231" spans="10:10" ht="14.25" customHeight="1" x14ac:dyDescent="0.25">
      <c r="J979231" s="30"/>
    </row>
    <row r="979232" spans="10:10" ht="14.25" customHeight="1" x14ac:dyDescent="0.25">
      <c r="J979232" s="30"/>
    </row>
    <row r="979233" spans="10:10" ht="14.25" customHeight="1" x14ac:dyDescent="0.25">
      <c r="J979233" s="30"/>
    </row>
    <row r="979234" spans="10:10" ht="14.25" customHeight="1" x14ac:dyDescent="0.25">
      <c r="J979234" s="30"/>
    </row>
    <row r="979235" spans="10:10" ht="14.25" customHeight="1" x14ac:dyDescent="0.25">
      <c r="J979235" s="30"/>
    </row>
    <row r="979236" spans="10:10" ht="14.25" customHeight="1" x14ac:dyDescent="0.25">
      <c r="J979236" s="30"/>
    </row>
    <row r="979237" spans="10:10" ht="14.25" customHeight="1" x14ac:dyDescent="0.25">
      <c r="J979237" s="30"/>
    </row>
    <row r="979238" spans="10:10" ht="14.25" customHeight="1" x14ac:dyDescent="0.25">
      <c r="J979238" s="30"/>
    </row>
    <row r="979239" spans="10:10" ht="14.25" customHeight="1" x14ac:dyDescent="0.25">
      <c r="J979239" s="30"/>
    </row>
    <row r="979240" spans="10:10" ht="14.25" customHeight="1" x14ac:dyDescent="0.25">
      <c r="J979240" s="30"/>
    </row>
    <row r="979241" spans="10:10" ht="14.25" customHeight="1" x14ac:dyDescent="0.25">
      <c r="J979241" s="30"/>
    </row>
    <row r="979242" spans="10:10" ht="14.25" customHeight="1" x14ac:dyDescent="0.25">
      <c r="J979242" s="30"/>
    </row>
    <row r="979243" spans="10:10" ht="14.25" customHeight="1" x14ac:dyDescent="0.25">
      <c r="J979243" s="30"/>
    </row>
    <row r="979244" spans="10:10" ht="14.25" customHeight="1" x14ac:dyDescent="0.25">
      <c r="J979244" s="30"/>
    </row>
    <row r="979245" spans="10:10" ht="14.25" customHeight="1" x14ac:dyDescent="0.25">
      <c r="J979245" s="30"/>
    </row>
    <row r="979246" spans="10:10" ht="14.25" customHeight="1" x14ac:dyDescent="0.25">
      <c r="J979246" s="30"/>
    </row>
    <row r="979247" spans="10:10" ht="14.25" customHeight="1" x14ac:dyDescent="0.25">
      <c r="J979247" s="30"/>
    </row>
    <row r="979248" spans="10:10" ht="14.25" customHeight="1" x14ac:dyDescent="0.25">
      <c r="J979248" s="30"/>
    </row>
    <row r="979249" spans="10:10" ht="14.25" customHeight="1" x14ac:dyDescent="0.25">
      <c r="J979249" s="30"/>
    </row>
    <row r="979250" spans="10:10" ht="14.25" customHeight="1" x14ac:dyDescent="0.25">
      <c r="J979250" s="30"/>
    </row>
    <row r="979251" spans="10:10" ht="14.25" customHeight="1" x14ac:dyDescent="0.25">
      <c r="J979251" s="30"/>
    </row>
    <row r="979252" spans="10:10" ht="14.25" customHeight="1" x14ac:dyDescent="0.25">
      <c r="J979252" s="30"/>
    </row>
    <row r="979253" spans="10:10" ht="14.25" customHeight="1" x14ac:dyDescent="0.25">
      <c r="J979253" s="30"/>
    </row>
    <row r="979254" spans="10:10" ht="14.25" customHeight="1" x14ac:dyDescent="0.25">
      <c r="J979254" s="30"/>
    </row>
    <row r="979255" spans="10:10" ht="14.25" customHeight="1" x14ac:dyDescent="0.25">
      <c r="J979255" s="30"/>
    </row>
    <row r="979256" spans="10:10" ht="14.25" customHeight="1" x14ac:dyDescent="0.25">
      <c r="J979256" s="30"/>
    </row>
    <row r="979257" spans="10:10" ht="14.25" customHeight="1" x14ac:dyDescent="0.25">
      <c r="J979257" s="30"/>
    </row>
    <row r="979258" spans="10:10" ht="14.25" customHeight="1" x14ac:dyDescent="0.25">
      <c r="J979258" s="30"/>
    </row>
    <row r="979259" spans="10:10" ht="14.25" customHeight="1" x14ac:dyDescent="0.25">
      <c r="J979259" s="30"/>
    </row>
    <row r="979260" spans="10:10" ht="14.25" customHeight="1" x14ac:dyDescent="0.25">
      <c r="J979260" s="30"/>
    </row>
    <row r="979261" spans="10:10" ht="14.25" customHeight="1" x14ac:dyDescent="0.25">
      <c r="J979261" s="30"/>
    </row>
    <row r="979262" spans="10:10" ht="14.25" customHeight="1" x14ac:dyDescent="0.25">
      <c r="J979262" s="30"/>
    </row>
    <row r="979263" spans="10:10" ht="14.25" customHeight="1" x14ac:dyDescent="0.25">
      <c r="J979263" s="30"/>
    </row>
    <row r="979264" spans="10:10" ht="14.25" customHeight="1" x14ac:dyDescent="0.25">
      <c r="J979264" s="30"/>
    </row>
    <row r="979265" spans="10:10" ht="14.25" customHeight="1" x14ac:dyDescent="0.25">
      <c r="J979265" s="30"/>
    </row>
    <row r="979266" spans="10:10" ht="14.25" customHeight="1" x14ac:dyDescent="0.25">
      <c r="J979266" s="30"/>
    </row>
    <row r="979267" spans="10:10" ht="14.25" customHeight="1" x14ac:dyDescent="0.25">
      <c r="J979267" s="30"/>
    </row>
    <row r="979268" spans="10:10" ht="14.25" customHeight="1" x14ac:dyDescent="0.25">
      <c r="J979268" s="30"/>
    </row>
    <row r="979269" spans="10:10" ht="14.25" customHeight="1" x14ac:dyDescent="0.25">
      <c r="J979269" s="30"/>
    </row>
    <row r="979270" spans="10:10" ht="14.25" customHeight="1" x14ac:dyDescent="0.25">
      <c r="J979270" s="30"/>
    </row>
    <row r="979271" spans="10:10" ht="14.25" customHeight="1" x14ac:dyDescent="0.25">
      <c r="J979271" s="30"/>
    </row>
    <row r="979272" spans="10:10" ht="14.25" customHeight="1" x14ac:dyDescent="0.25">
      <c r="J979272" s="30"/>
    </row>
    <row r="979273" spans="10:10" ht="14.25" customHeight="1" x14ac:dyDescent="0.25">
      <c r="J979273" s="30"/>
    </row>
    <row r="979274" spans="10:10" ht="14.25" customHeight="1" x14ac:dyDescent="0.25">
      <c r="J979274" s="30"/>
    </row>
    <row r="979275" spans="10:10" ht="14.25" customHeight="1" x14ac:dyDescent="0.25">
      <c r="J979275" s="30"/>
    </row>
    <row r="979276" spans="10:10" ht="14.25" customHeight="1" x14ac:dyDescent="0.25">
      <c r="J979276" s="30"/>
    </row>
    <row r="979277" spans="10:10" ht="14.25" customHeight="1" x14ac:dyDescent="0.25">
      <c r="J979277" s="30"/>
    </row>
    <row r="979278" spans="10:10" ht="14.25" customHeight="1" x14ac:dyDescent="0.25">
      <c r="J979278" s="30"/>
    </row>
    <row r="979279" spans="10:10" ht="14.25" customHeight="1" x14ac:dyDescent="0.25">
      <c r="J979279" s="51"/>
    </row>
    <row r="979280" spans="10:10" ht="14.25" customHeight="1" x14ac:dyDescent="0.25">
      <c r="J979280" s="30"/>
    </row>
    <row r="979281" spans="10:10" ht="14.25" customHeight="1" x14ac:dyDescent="0.25">
      <c r="J979281" s="30"/>
    </row>
    <row r="979282" spans="10:10" ht="14.25" customHeight="1" x14ac:dyDescent="0.25">
      <c r="J979282" s="30"/>
    </row>
    <row r="979283" spans="10:10" ht="14.25" customHeight="1" x14ac:dyDescent="0.25">
      <c r="J979283" s="30"/>
    </row>
    <row r="979284" spans="10:10" ht="14.25" customHeight="1" x14ac:dyDescent="0.25">
      <c r="J979284" s="30"/>
    </row>
    <row r="979285" spans="10:10" ht="14.25" customHeight="1" x14ac:dyDescent="0.25">
      <c r="J979285" s="30"/>
    </row>
    <row r="979286" spans="10:10" ht="14.25" customHeight="1" x14ac:dyDescent="0.25">
      <c r="J979286" s="30"/>
    </row>
    <row r="979287" spans="10:10" ht="14.25" customHeight="1" x14ac:dyDescent="0.25">
      <c r="J979287" s="30"/>
    </row>
    <row r="979288" spans="10:10" ht="14.25" customHeight="1" x14ac:dyDescent="0.25">
      <c r="J979288" s="30"/>
    </row>
    <row r="979289" spans="10:10" ht="14.25" customHeight="1" x14ac:dyDescent="0.25">
      <c r="J979289" s="30"/>
    </row>
    <row r="979290" spans="10:10" ht="14.25" customHeight="1" x14ac:dyDescent="0.25">
      <c r="J979290" s="30"/>
    </row>
    <row r="979291" spans="10:10" ht="14.25" customHeight="1" x14ac:dyDescent="0.25">
      <c r="J979291" s="30"/>
    </row>
    <row r="979292" spans="10:10" ht="14.25" customHeight="1" x14ac:dyDescent="0.25">
      <c r="J979292" s="30"/>
    </row>
    <row r="979293" spans="10:10" ht="14.25" customHeight="1" x14ac:dyDescent="0.25">
      <c r="J979293" s="30"/>
    </row>
    <row r="979294" spans="10:10" ht="14.25" customHeight="1" x14ac:dyDescent="0.25">
      <c r="J979294" s="30"/>
    </row>
    <row r="979295" spans="10:10" ht="14.25" customHeight="1" x14ac:dyDescent="0.25">
      <c r="J979295" s="30"/>
    </row>
    <row r="979296" spans="10:10" ht="14.25" customHeight="1" x14ac:dyDescent="0.25">
      <c r="J979296" s="30"/>
    </row>
    <row r="979297" spans="10:10" ht="14.25" customHeight="1" x14ac:dyDescent="0.25">
      <c r="J979297" s="30"/>
    </row>
    <row r="979298" spans="10:10" ht="14.25" customHeight="1" x14ac:dyDescent="0.25">
      <c r="J979298" s="30"/>
    </row>
    <row r="979299" spans="10:10" ht="14.25" customHeight="1" x14ac:dyDescent="0.25">
      <c r="J979299" s="30"/>
    </row>
    <row r="979300" spans="10:10" ht="14.25" customHeight="1" x14ac:dyDescent="0.25">
      <c r="J979300" s="30"/>
    </row>
    <row r="979301" spans="10:10" ht="14.25" customHeight="1" x14ac:dyDescent="0.25">
      <c r="J979301" s="30"/>
    </row>
    <row r="979302" spans="10:10" ht="14.25" customHeight="1" x14ac:dyDescent="0.25">
      <c r="J979302" s="30"/>
    </row>
    <row r="979303" spans="10:10" ht="14.25" customHeight="1" x14ac:dyDescent="0.25">
      <c r="J979303" s="30"/>
    </row>
    <row r="979304" spans="10:10" ht="14.25" customHeight="1" x14ac:dyDescent="0.25">
      <c r="J979304" s="30"/>
    </row>
    <row r="979305" spans="10:10" ht="14.25" customHeight="1" x14ac:dyDescent="0.25">
      <c r="J979305" s="30"/>
    </row>
    <row r="979306" spans="10:10" ht="14.25" customHeight="1" x14ac:dyDescent="0.25">
      <c r="J979306" s="30"/>
    </row>
    <row r="979307" spans="10:10" ht="14.25" customHeight="1" x14ac:dyDescent="0.25">
      <c r="J979307" s="30"/>
    </row>
    <row r="979308" spans="10:10" ht="14.25" customHeight="1" x14ac:dyDescent="0.25">
      <c r="J979308" s="30"/>
    </row>
    <row r="979309" spans="10:10" ht="14.25" customHeight="1" x14ac:dyDescent="0.25">
      <c r="J979309" s="30"/>
    </row>
    <row r="979310" spans="10:10" ht="14.25" customHeight="1" x14ac:dyDescent="0.25">
      <c r="J979310" s="30"/>
    </row>
    <row r="979311" spans="10:10" ht="14.25" customHeight="1" x14ac:dyDescent="0.25">
      <c r="J979311" s="30"/>
    </row>
    <row r="979312" spans="10:10" ht="14.25" customHeight="1" x14ac:dyDescent="0.25">
      <c r="J979312" s="30"/>
    </row>
    <row r="979313" spans="10:10" ht="14.25" customHeight="1" x14ac:dyDescent="0.25">
      <c r="J979313" s="30"/>
    </row>
    <row r="979314" spans="10:10" ht="14.25" customHeight="1" x14ac:dyDescent="0.25">
      <c r="J979314" s="30"/>
    </row>
    <row r="979315" spans="10:10" ht="14.25" customHeight="1" x14ac:dyDescent="0.25">
      <c r="J979315" s="30"/>
    </row>
    <row r="979316" spans="10:10" ht="14.25" customHeight="1" x14ac:dyDescent="0.25">
      <c r="J979316" s="30"/>
    </row>
    <row r="979317" spans="10:10" ht="14.25" customHeight="1" x14ac:dyDescent="0.25">
      <c r="J979317" s="30"/>
    </row>
    <row r="979318" spans="10:10" ht="14.25" customHeight="1" x14ac:dyDescent="0.25">
      <c r="J979318" s="30"/>
    </row>
    <row r="979319" spans="10:10" ht="14.25" customHeight="1" x14ac:dyDescent="0.25">
      <c r="J979319" s="30"/>
    </row>
    <row r="979320" spans="10:10" ht="14.25" customHeight="1" x14ac:dyDescent="0.25">
      <c r="J979320" s="30"/>
    </row>
    <row r="979321" spans="10:10" ht="14.25" customHeight="1" x14ac:dyDescent="0.25">
      <c r="J979321" s="30"/>
    </row>
    <row r="979322" spans="10:10" ht="14.25" customHeight="1" x14ac:dyDescent="0.25">
      <c r="J979322" s="30"/>
    </row>
    <row r="979323" spans="10:10" ht="14.25" customHeight="1" x14ac:dyDescent="0.25">
      <c r="J979323" s="30"/>
    </row>
    <row r="979324" spans="10:10" ht="14.25" customHeight="1" x14ac:dyDescent="0.25">
      <c r="J979324" s="30"/>
    </row>
    <row r="979325" spans="10:10" ht="14.25" customHeight="1" x14ac:dyDescent="0.25">
      <c r="J979325" s="30"/>
    </row>
    <row r="979326" spans="10:10" ht="14.25" customHeight="1" x14ac:dyDescent="0.25">
      <c r="J979326" s="30"/>
    </row>
    <row r="979327" spans="10:10" ht="14.25" customHeight="1" x14ac:dyDescent="0.25">
      <c r="J979327" s="30"/>
    </row>
    <row r="979328" spans="10:10" ht="14.25" customHeight="1" x14ac:dyDescent="0.25">
      <c r="J979328" s="30"/>
    </row>
    <row r="979329" spans="10:10" ht="14.25" customHeight="1" x14ac:dyDescent="0.25">
      <c r="J979329" s="30"/>
    </row>
    <row r="979330" spans="10:10" ht="14.25" customHeight="1" x14ac:dyDescent="0.25">
      <c r="J979330" s="30"/>
    </row>
    <row r="979331" spans="10:10" ht="14.25" customHeight="1" x14ac:dyDescent="0.25">
      <c r="J979331" s="30"/>
    </row>
    <row r="979332" spans="10:10" ht="14.25" customHeight="1" x14ac:dyDescent="0.25">
      <c r="J979332" s="30"/>
    </row>
    <row r="979333" spans="10:10" ht="14.25" customHeight="1" x14ac:dyDescent="0.25">
      <c r="J979333" s="30"/>
    </row>
    <row r="979334" spans="10:10" ht="14.25" customHeight="1" x14ac:dyDescent="0.25">
      <c r="J979334" s="30"/>
    </row>
    <row r="979335" spans="10:10" ht="14.25" customHeight="1" x14ac:dyDescent="0.25">
      <c r="J979335" s="30"/>
    </row>
    <row r="979336" spans="10:10" ht="14.25" customHeight="1" x14ac:dyDescent="0.25">
      <c r="J979336" s="30"/>
    </row>
    <row r="979337" spans="10:10" ht="14.25" customHeight="1" x14ac:dyDescent="0.25">
      <c r="J979337" s="30"/>
    </row>
    <row r="979338" spans="10:10" ht="14.25" customHeight="1" x14ac:dyDescent="0.25">
      <c r="J979338" s="30"/>
    </row>
    <row r="979339" spans="10:10" ht="14.25" customHeight="1" x14ac:dyDescent="0.25">
      <c r="J979339" s="30"/>
    </row>
    <row r="979340" spans="10:10" ht="14.25" customHeight="1" x14ac:dyDescent="0.25">
      <c r="J979340" s="30"/>
    </row>
    <row r="979341" spans="10:10" ht="14.25" customHeight="1" x14ac:dyDescent="0.25">
      <c r="J979341" s="30"/>
    </row>
    <row r="979342" spans="10:10" ht="14.25" customHeight="1" x14ac:dyDescent="0.25">
      <c r="J979342" s="30"/>
    </row>
    <row r="979343" spans="10:10" ht="14.25" customHeight="1" x14ac:dyDescent="0.25">
      <c r="J979343" s="30"/>
    </row>
    <row r="979344" spans="10:10" ht="14.25" customHeight="1" x14ac:dyDescent="0.25">
      <c r="J979344" s="30"/>
    </row>
    <row r="979345" spans="10:10" ht="14.25" customHeight="1" x14ac:dyDescent="0.25">
      <c r="J979345" s="30"/>
    </row>
    <row r="979346" spans="10:10" ht="14.25" customHeight="1" x14ac:dyDescent="0.25">
      <c r="J979346" s="30"/>
    </row>
    <row r="979347" spans="10:10" ht="14.25" customHeight="1" x14ac:dyDescent="0.25">
      <c r="J979347" s="51"/>
    </row>
    <row r="979348" spans="10:10" ht="14.25" customHeight="1" x14ac:dyDescent="0.25">
      <c r="J979348" s="30"/>
    </row>
    <row r="979349" spans="10:10" ht="14.25" customHeight="1" x14ac:dyDescent="0.25">
      <c r="J979349" s="30"/>
    </row>
    <row r="979350" spans="10:10" ht="14.25" customHeight="1" x14ac:dyDescent="0.25">
      <c r="J979350" s="30"/>
    </row>
    <row r="979351" spans="10:10" ht="14.25" customHeight="1" x14ac:dyDescent="0.25">
      <c r="J979351" s="30"/>
    </row>
    <row r="979352" spans="10:10" ht="14.25" customHeight="1" x14ac:dyDescent="0.25">
      <c r="J979352" s="30"/>
    </row>
    <row r="979353" spans="10:10" ht="14.25" customHeight="1" x14ac:dyDescent="0.25">
      <c r="J979353" s="30"/>
    </row>
    <row r="979354" spans="10:10" ht="14.25" customHeight="1" x14ac:dyDescent="0.25">
      <c r="J979354" s="30"/>
    </row>
    <row r="979355" spans="10:10" ht="14.25" customHeight="1" x14ac:dyDescent="0.25">
      <c r="J979355" s="30"/>
    </row>
    <row r="979356" spans="10:10" ht="14.25" customHeight="1" x14ac:dyDescent="0.25">
      <c r="J979356" s="30"/>
    </row>
    <row r="979357" spans="10:10" ht="14.25" customHeight="1" x14ac:dyDescent="0.25">
      <c r="J979357" s="30"/>
    </row>
    <row r="979358" spans="10:10" ht="14.25" customHeight="1" x14ac:dyDescent="0.25">
      <c r="J979358" s="30"/>
    </row>
    <row r="979359" spans="10:10" ht="14.25" customHeight="1" x14ac:dyDescent="0.25">
      <c r="J979359" s="30"/>
    </row>
    <row r="979360" spans="10:10" ht="14.25" customHeight="1" x14ac:dyDescent="0.25">
      <c r="J979360" s="30"/>
    </row>
    <row r="979361" spans="10:10" ht="14.25" customHeight="1" x14ac:dyDescent="0.25">
      <c r="J979361" s="30"/>
    </row>
    <row r="979362" spans="10:10" ht="14.25" customHeight="1" x14ac:dyDescent="0.25">
      <c r="J979362" s="30"/>
    </row>
    <row r="979363" spans="10:10" ht="14.25" customHeight="1" x14ac:dyDescent="0.25">
      <c r="J979363" s="30"/>
    </row>
    <row r="979364" spans="10:10" ht="14.25" customHeight="1" x14ac:dyDescent="0.25">
      <c r="J979364" s="30"/>
    </row>
    <row r="979365" spans="10:10" ht="14.25" customHeight="1" x14ac:dyDescent="0.25">
      <c r="J979365" s="30"/>
    </row>
    <row r="979366" spans="10:10" ht="14.25" customHeight="1" x14ac:dyDescent="0.25">
      <c r="J979366" s="30"/>
    </row>
    <row r="979367" spans="10:10" ht="14.25" customHeight="1" x14ac:dyDescent="0.25">
      <c r="J979367" s="30"/>
    </row>
    <row r="979368" spans="10:10" ht="14.25" customHeight="1" x14ac:dyDescent="0.25">
      <c r="J979368" s="30"/>
    </row>
    <row r="979369" spans="10:10" ht="14.25" customHeight="1" x14ac:dyDescent="0.25">
      <c r="J979369" s="30"/>
    </row>
    <row r="979370" spans="10:10" ht="14.25" customHeight="1" x14ac:dyDescent="0.25">
      <c r="J979370" s="30"/>
    </row>
    <row r="979371" spans="10:10" ht="14.25" customHeight="1" x14ac:dyDescent="0.25">
      <c r="J979371" s="30"/>
    </row>
    <row r="979372" spans="10:10" ht="14.25" customHeight="1" x14ac:dyDescent="0.25">
      <c r="J979372" s="30"/>
    </row>
    <row r="979373" spans="10:10" ht="14.25" customHeight="1" x14ac:dyDescent="0.25">
      <c r="J979373" s="30"/>
    </row>
    <row r="979374" spans="10:10" ht="14.25" customHeight="1" x14ac:dyDescent="0.25">
      <c r="J979374" s="30"/>
    </row>
    <row r="979375" spans="10:10" ht="14.25" customHeight="1" x14ac:dyDescent="0.25">
      <c r="J979375" s="30"/>
    </row>
    <row r="979376" spans="10:10" ht="14.25" customHeight="1" x14ac:dyDescent="0.25">
      <c r="J979376" s="30"/>
    </row>
    <row r="979377" spans="10:10" ht="14.25" customHeight="1" x14ac:dyDescent="0.25">
      <c r="J979377" s="30"/>
    </row>
    <row r="979378" spans="10:10" ht="14.25" customHeight="1" x14ac:dyDescent="0.25">
      <c r="J979378" s="30"/>
    </row>
    <row r="979379" spans="10:10" ht="14.25" customHeight="1" x14ac:dyDescent="0.25">
      <c r="J979379" s="30"/>
    </row>
    <row r="979380" spans="10:10" ht="14.25" customHeight="1" x14ac:dyDescent="0.25">
      <c r="J979380" s="30"/>
    </row>
    <row r="979381" spans="10:10" ht="14.25" customHeight="1" x14ac:dyDescent="0.25">
      <c r="J979381" s="30"/>
    </row>
    <row r="979382" spans="10:10" ht="14.25" customHeight="1" x14ac:dyDescent="0.25">
      <c r="J979382" s="30"/>
    </row>
    <row r="979383" spans="10:10" ht="14.25" customHeight="1" x14ac:dyDescent="0.25">
      <c r="J979383" s="30"/>
    </row>
    <row r="979384" spans="10:10" ht="14.25" customHeight="1" x14ac:dyDescent="0.25">
      <c r="J979384" s="30"/>
    </row>
    <row r="979385" spans="10:10" ht="14.25" customHeight="1" x14ac:dyDescent="0.25">
      <c r="J979385" s="30"/>
    </row>
    <row r="979386" spans="10:10" ht="14.25" customHeight="1" x14ac:dyDescent="0.25">
      <c r="J979386" s="30"/>
    </row>
    <row r="979387" spans="10:10" ht="14.25" customHeight="1" x14ac:dyDescent="0.25">
      <c r="J979387" s="30"/>
    </row>
    <row r="979388" spans="10:10" ht="14.25" customHeight="1" x14ac:dyDescent="0.25">
      <c r="J979388" s="30"/>
    </row>
    <row r="979389" spans="10:10" ht="14.25" customHeight="1" x14ac:dyDescent="0.25">
      <c r="J979389" s="30"/>
    </row>
    <row r="979390" spans="10:10" ht="14.25" customHeight="1" x14ac:dyDescent="0.25">
      <c r="J979390" s="30"/>
    </row>
    <row r="979391" spans="10:10" ht="14.25" customHeight="1" x14ac:dyDescent="0.25">
      <c r="J979391" s="30"/>
    </row>
    <row r="979392" spans="10:10" ht="14.25" customHeight="1" x14ac:dyDescent="0.25">
      <c r="J979392" s="30"/>
    </row>
    <row r="979393" spans="10:10" ht="14.25" customHeight="1" x14ac:dyDescent="0.25">
      <c r="J979393" s="30"/>
    </row>
    <row r="979394" spans="10:10" ht="14.25" customHeight="1" x14ac:dyDescent="0.25">
      <c r="J979394" s="30"/>
    </row>
    <row r="979395" spans="10:10" ht="14.25" customHeight="1" x14ac:dyDescent="0.25">
      <c r="J979395" s="30"/>
    </row>
    <row r="979396" spans="10:10" ht="14.25" customHeight="1" x14ac:dyDescent="0.25">
      <c r="J979396" s="30"/>
    </row>
    <row r="979397" spans="10:10" ht="14.25" customHeight="1" x14ac:dyDescent="0.25">
      <c r="J979397" s="30"/>
    </row>
    <row r="979398" spans="10:10" ht="14.25" customHeight="1" x14ac:dyDescent="0.25">
      <c r="J979398" s="51"/>
    </row>
    <row r="979399" spans="10:10" ht="14.25" customHeight="1" x14ac:dyDescent="0.25">
      <c r="J979399" s="30"/>
    </row>
    <row r="979400" spans="10:10" ht="14.25" customHeight="1" x14ac:dyDescent="0.25">
      <c r="J979400" s="30"/>
    </row>
    <row r="979401" spans="10:10" ht="14.25" customHeight="1" x14ac:dyDescent="0.25">
      <c r="J979401" s="30"/>
    </row>
    <row r="979402" spans="10:10" ht="14.25" customHeight="1" x14ac:dyDescent="0.25">
      <c r="J979402" s="30"/>
    </row>
    <row r="979403" spans="10:10" ht="14.25" customHeight="1" x14ac:dyDescent="0.25">
      <c r="J979403" s="30"/>
    </row>
    <row r="979404" spans="10:10" ht="14.25" customHeight="1" x14ac:dyDescent="0.25">
      <c r="J979404" s="30"/>
    </row>
    <row r="979405" spans="10:10" ht="14.25" customHeight="1" x14ac:dyDescent="0.25">
      <c r="J979405" s="30"/>
    </row>
    <row r="979406" spans="10:10" ht="14.25" customHeight="1" x14ac:dyDescent="0.25">
      <c r="J979406" s="30"/>
    </row>
    <row r="979407" spans="10:10" ht="14.25" customHeight="1" x14ac:dyDescent="0.25">
      <c r="J979407" s="30"/>
    </row>
    <row r="979408" spans="10:10" ht="14.25" customHeight="1" x14ac:dyDescent="0.25">
      <c r="J979408" s="30"/>
    </row>
    <row r="979409" spans="10:10" ht="14.25" customHeight="1" x14ac:dyDescent="0.25">
      <c r="J979409" s="30"/>
    </row>
    <row r="979410" spans="10:10" ht="14.25" customHeight="1" x14ac:dyDescent="0.25">
      <c r="J979410" s="30"/>
    </row>
    <row r="979411" spans="10:10" ht="14.25" customHeight="1" x14ac:dyDescent="0.25">
      <c r="J979411" s="30"/>
    </row>
    <row r="979412" spans="10:10" ht="14.25" customHeight="1" x14ac:dyDescent="0.25">
      <c r="J979412" s="30"/>
    </row>
    <row r="979413" spans="10:10" ht="14.25" customHeight="1" x14ac:dyDescent="0.25">
      <c r="J979413" s="30"/>
    </row>
    <row r="979414" spans="10:10" ht="14.25" customHeight="1" x14ac:dyDescent="0.25">
      <c r="J979414" s="30"/>
    </row>
    <row r="979415" spans="10:10" ht="14.25" customHeight="1" x14ac:dyDescent="0.25">
      <c r="J979415" s="30"/>
    </row>
    <row r="979416" spans="10:10" ht="14.25" customHeight="1" x14ac:dyDescent="0.25">
      <c r="J979416" s="30"/>
    </row>
    <row r="979417" spans="10:10" ht="14.25" customHeight="1" x14ac:dyDescent="0.25">
      <c r="J979417" s="30"/>
    </row>
    <row r="979418" spans="10:10" ht="14.25" customHeight="1" x14ac:dyDescent="0.25">
      <c r="J979418" s="30"/>
    </row>
    <row r="979419" spans="10:10" ht="14.25" customHeight="1" x14ac:dyDescent="0.25">
      <c r="J979419" s="30"/>
    </row>
    <row r="979420" spans="10:10" ht="14.25" customHeight="1" x14ac:dyDescent="0.25">
      <c r="J979420" s="30"/>
    </row>
    <row r="979421" spans="10:10" ht="14.25" customHeight="1" x14ac:dyDescent="0.25">
      <c r="J979421" s="30"/>
    </row>
    <row r="979422" spans="10:10" ht="14.25" customHeight="1" x14ac:dyDescent="0.25">
      <c r="J979422" s="51"/>
    </row>
    <row r="979423" spans="10:10" ht="14.25" customHeight="1" x14ac:dyDescent="0.25">
      <c r="J979423" s="30"/>
    </row>
    <row r="979424" spans="10:10" ht="14.25" customHeight="1" x14ac:dyDescent="0.25">
      <c r="J979424" s="30"/>
    </row>
    <row r="979425" spans="10:10" ht="14.25" customHeight="1" x14ac:dyDescent="0.25">
      <c r="J979425" s="30"/>
    </row>
    <row r="979426" spans="10:10" ht="14.25" customHeight="1" x14ac:dyDescent="0.25">
      <c r="J979426" s="30"/>
    </row>
    <row r="979427" spans="10:10" ht="14.25" customHeight="1" x14ac:dyDescent="0.25">
      <c r="J979427" s="30"/>
    </row>
    <row r="979428" spans="10:10" ht="14.25" customHeight="1" x14ac:dyDescent="0.25">
      <c r="J979428" s="30"/>
    </row>
    <row r="979429" spans="10:10" ht="14.25" customHeight="1" x14ac:dyDescent="0.25">
      <c r="J979429" s="30"/>
    </row>
    <row r="979430" spans="10:10" ht="14.25" customHeight="1" x14ac:dyDescent="0.25">
      <c r="J979430" s="30"/>
    </row>
    <row r="979431" spans="10:10" ht="14.25" customHeight="1" x14ac:dyDescent="0.25">
      <c r="J979431" s="30"/>
    </row>
    <row r="979432" spans="10:10" ht="14.25" customHeight="1" x14ac:dyDescent="0.25">
      <c r="J979432" s="30"/>
    </row>
    <row r="979433" spans="10:10" ht="14.25" customHeight="1" x14ac:dyDescent="0.25">
      <c r="J979433" s="30"/>
    </row>
    <row r="979434" spans="10:10" ht="14.25" customHeight="1" x14ac:dyDescent="0.25">
      <c r="J979434" s="30"/>
    </row>
    <row r="979435" spans="10:10" ht="14.25" customHeight="1" x14ac:dyDescent="0.25">
      <c r="J979435" s="30"/>
    </row>
    <row r="979436" spans="10:10" ht="14.25" customHeight="1" x14ac:dyDescent="0.25">
      <c r="J979436" s="30"/>
    </row>
    <row r="979437" spans="10:10" ht="14.25" customHeight="1" x14ac:dyDescent="0.25">
      <c r="J979437" s="51"/>
    </row>
    <row r="979438" spans="10:10" ht="14.25" customHeight="1" x14ac:dyDescent="0.25">
      <c r="J979438" s="30"/>
    </row>
    <row r="979439" spans="10:10" ht="14.25" customHeight="1" x14ac:dyDescent="0.25">
      <c r="J979439" s="30"/>
    </row>
    <row r="979440" spans="10:10" ht="14.25" customHeight="1" x14ac:dyDescent="0.25">
      <c r="J979440" s="30"/>
    </row>
    <row r="979441" spans="10:10" ht="14.25" customHeight="1" x14ac:dyDescent="0.25">
      <c r="J979441" s="30"/>
    </row>
    <row r="979442" spans="10:10" ht="14.25" customHeight="1" x14ac:dyDescent="0.25">
      <c r="J979442" s="30"/>
    </row>
    <row r="979443" spans="10:10" ht="14.25" customHeight="1" x14ac:dyDescent="0.25">
      <c r="J979443" s="30"/>
    </row>
    <row r="979444" spans="10:10" ht="14.25" customHeight="1" x14ac:dyDescent="0.25">
      <c r="J979444" s="30"/>
    </row>
    <row r="979445" spans="10:10" ht="14.25" customHeight="1" x14ac:dyDescent="0.25">
      <c r="J979445" s="30"/>
    </row>
    <row r="979446" spans="10:10" ht="14.25" customHeight="1" x14ac:dyDescent="0.25">
      <c r="J979446" s="30"/>
    </row>
    <row r="979447" spans="10:10" ht="14.25" customHeight="1" x14ac:dyDescent="0.25">
      <c r="J979447" s="30"/>
    </row>
    <row r="979448" spans="10:10" ht="14.25" customHeight="1" x14ac:dyDescent="0.25">
      <c r="J979448" s="30"/>
    </row>
    <row r="979449" spans="10:10" ht="14.25" customHeight="1" x14ac:dyDescent="0.25">
      <c r="J979449" s="30"/>
    </row>
    <row r="979450" spans="10:10" ht="14.25" customHeight="1" x14ac:dyDescent="0.25">
      <c r="J979450" s="30"/>
    </row>
    <row r="979451" spans="10:10" ht="14.25" customHeight="1" x14ac:dyDescent="0.25">
      <c r="J979451" s="30"/>
    </row>
    <row r="979452" spans="10:10" ht="14.25" customHeight="1" x14ac:dyDescent="0.25">
      <c r="J979452" s="30"/>
    </row>
    <row r="979453" spans="10:10" ht="14.25" customHeight="1" x14ac:dyDescent="0.25">
      <c r="J979453" s="30"/>
    </row>
    <row r="979454" spans="10:10" ht="14.25" customHeight="1" x14ac:dyDescent="0.25">
      <c r="J979454" s="30"/>
    </row>
    <row r="979455" spans="10:10" ht="14.25" customHeight="1" x14ac:dyDescent="0.25">
      <c r="J979455" s="30"/>
    </row>
    <row r="979456" spans="10:10" ht="14.25" customHeight="1" x14ac:dyDescent="0.25">
      <c r="J979456" s="30"/>
    </row>
    <row r="979457" spans="10:10" ht="14.25" customHeight="1" x14ac:dyDescent="0.25">
      <c r="J979457" s="30"/>
    </row>
    <row r="979458" spans="10:10" ht="14.25" customHeight="1" x14ac:dyDescent="0.25">
      <c r="J979458" s="30"/>
    </row>
    <row r="979459" spans="10:10" ht="14.25" customHeight="1" x14ac:dyDescent="0.25">
      <c r="J979459" s="51"/>
    </row>
    <row r="979460" spans="10:10" ht="14.25" customHeight="1" x14ac:dyDescent="0.25">
      <c r="J979460" s="30"/>
    </row>
    <row r="979461" spans="10:10" ht="14.25" customHeight="1" x14ac:dyDescent="0.25">
      <c r="J979461" s="30"/>
    </row>
    <row r="979462" spans="10:10" ht="14.25" customHeight="1" x14ac:dyDescent="0.25">
      <c r="J979462" s="30"/>
    </row>
    <row r="979463" spans="10:10" ht="14.25" customHeight="1" x14ac:dyDescent="0.25">
      <c r="J979463" s="30"/>
    </row>
    <row r="979464" spans="10:10" ht="14.25" customHeight="1" x14ac:dyDescent="0.25">
      <c r="J979464" s="30"/>
    </row>
    <row r="979465" spans="10:10" ht="14.25" customHeight="1" x14ac:dyDescent="0.25">
      <c r="J979465" s="30"/>
    </row>
    <row r="979466" spans="10:10" ht="14.25" customHeight="1" x14ac:dyDescent="0.25">
      <c r="J979466" s="30"/>
    </row>
    <row r="979467" spans="10:10" ht="14.25" customHeight="1" x14ac:dyDescent="0.25">
      <c r="J979467" s="30"/>
    </row>
    <row r="979468" spans="10:10" ht="14.25" customHeight="1" x14ac:dyDescent="0.25">
      <c r="J979468" s="30"/>
    </row>
    <row r="979469" spans="10:10" ht="14.25" customHeight="1" x14ac:dyDescent="0.25">
      <c r="J979469" s="30"/>
    </row>
    <row r="979470" spans="10:10" ht="14.25" customHeight="1" x14ac:dyDescent="0.25">
      <c r="J979470" s="30"/>
    </row>
    <row r="979471" spans="10:10" ht="14.25" customHeight="1" x14ac:dyDescent="0.25">
      <c r="J979471" s="30"/>
    </row>
    <row r="979472" spans="10:10" ht="14.25" customHeight="1" x14ac:dyDescent="0.25">
      <c r="J979472" s="30"/>
    </row>
    <row r="979473" spans="10:10" ht="14.25" customHeight="1" x14ac:dyDescent="0.25">
      <c r="J979473" s="30"/>
    </row>
    <row r="979474" spans="10:10" ht="14.25" customHeight="1" x14ac:dyDescent="0.25">
      <c r="J979474" s="30"/>
    </row>
    <row r="979475" spans="10:10" ht="14.25" customHeight="1" x14ac:dyDescent="0.25">
      <c r="J979475" s="30"/>
    </row>
    <row r="979476" spans="10:10" ht="14.25" customHeight="1" x14ac:dyDescent="0.25">
      <c r="J979476" s="30"/>
    </row>
    <row r="979477" spans="10:10" ht="14.25" customHeight="1" x14ac:dyDescent="0.25">
      <c r="J979477" s="30"/>
    </row>
    <row r="979478" spans="10:10" ht="14.25" customHeight="1" x14ac:dyDescent="0.25">
      <c r="J979478" s="30"/>
    </row>
    <row r="979479" spans="10:10" ht="14.25" customHeight="1" x14ac:dyDescent="0.25">
      <c r="J979479" s="30"/>
    </row>
    <row r="979480" spans="10:10" ht="14.25" customHeight="1" x14ac:dyDescent="0.25">
      <c r="J979480" s="30"/>
    </row>
    <row r="979481" spans="10:10" ht="14.25" customHeight="1" x14ac:dyDescent="0.25">
      <c r="J979481" s="30"/>
    </row>
    <row r="979482" spans="10:10" ht="14.25" customHeight="1" x14ac:dyDescent="0.25">
      <c r="J979482" s="51"/>
    </row>
    <row r="979483" spans="10:10" ht="14.25" customHeight="1" x14ac:dyDescent="0.25">
      <c r="J979483" s="30"/>
    </row>
    <row r="979484" spans="10:10" ht="14.25" customHeight="1" x14ac:dyDescent="0.25">
      <c r="J979484" s="30"/>
    </row>
    <row r="979485" spans="10:10" ht="14.25" customHeight="1" x14ac:dyDescent="0.25">
      <c r="J979485" s="30"/>
    </row>
    <row r="979486" spans="10:10" ht="14.25" customHeight="1" x14ac:dyDescent="0.25">
      <c r="J979486" s="30"/>
    </row>
    <row r="979487" spans="10:10" ht="14.25" customHeight="1" x14ac:dyDescent="0.25">
      <c r="J979487" s="30"/>
    </row>
    <row r="979488" spans="10:10" ht="14.25" customHeight="1" x14ac:dyDescent="0.25">
      <c r="J979488" s="30"/>
    </row>
    <row r="979489" spans="10:10" ht="14.25" customHeight="1" x14ac:dyDescent="0.25">
      <c r="J979489" s="51"/>
    </row>
    <row r="979490" spans="10:10" ht="14.25" customHeight="1" x14ac:dyDescent="0.25">
      <c r="J979490" s="30"/>
    </row>
    <row r="979491" spans="10:10" ht="14.25" customHeight="1" x14ac:dyDescent="0.25">
      <c r="J979491" s="30"/>
    </row>
    <row r="979492" spans="10:10" ht="14.25" customHeight="1" x14ac:dyDescent="0.25">
      <c r="J979492" s="30"/>
    </row>
    <row r="979493" spans="10:10" ht="14.25" customHeight="1" x14ac:dyDescent="0.25">
      <c r="J979493" s="30"/>
    </row>
    <row r="979494" spans="10:10" ht="14.25" customHeight="1" x14ac:dyDescent="0.25">
      <c r="J979494" s="30"/>
    </row>
    <row r="979495" spans="10:10" ht="14.25" customHeight="1" x14ac:dyDescent="0.25">
      <c r="J979495" s="30"/>
    </row>
    <row r="979496" spans="10:10" ht="14.25" customHeight="1" x14ac:dyDescent="0.25">
      <c r="J979496" s="30"/>
    </row>
    <row r="979497" spans="10:10" ht="14.25" customHeight="1" x14ac:dyDescent="0.25">
      <c r="J979497" s="30"/>
    </row>
    <row r="979498" spans="10:10" ht="14.25" customHeight="1" x14ac:dyDescent="0.25">
      <c r="J979498" s="30"/>
    </row>
    <row r="979499" spans="10:10" ht="14.25" customHeight="1" x14ac:dyDescent="0.25">
      <c r="J979499" s="30"/>
    </row>
    <row r="979500" spans="10:10" ht="14.25" customHeight="1" x14ac:dyDescent="0.25">
      <c r="J979500" s="30"/>
    </row>
    <row r="979501" spans="10:10" ht="14.25" customHeight="1" x14ac:dyDescent="0.25">
      <c r="J979501" s="30"/>
    </row>
    <row r="979502" spans="10:10" ht="14.25" customHeight="1" x14ac:dyDescent="0.25">
      <c r="J979502" s="30"/>
    </row>
    <row r="979503" spans="10:10" ht="14.25" customHeight="1" x14ac:dyDescent="0.25">
      <c r="J979503" s="30"/>
    </row>
    <row r="979504" spans="10:10" ht="14.25" customHeight="1" x14ac:dyDescent="0.25">
      <c r="J979504" s="30"/>
    </row>
    <row r="979505" spans="10:10" ht="14.25" customHeight="1" x14ac:dyDescent="0.25">
      <c r="J979505" s="30"/>
    </row>
    <row r="979506" spans="10:10" ht="14.25" customHeight="1" x14ac:dyDescent="0.25">
      <c r="J979506" s="30"/>
    </row>
    <row r="979507" spans="10:10" ht="14.25" customHeight="1" x14ac:dyDescent="0.25">
      <c r="J979507" s="30"/>
    </row>
    <row r="979508" spans="10:10" ht="14.25" customHeight="1" x14ac:dyDescent="0.25">
      <c r="J979508" s="30"/>
    </row>
    <row r="979509" spans="10:10" ht="14.25" customHeight="1" x14ac:dyDescent="0.25">
      <c r="J979509" s="30"/>
    </row>
    <row r="979510" spans="10:10" ht="14.25" customHeight="1" x14ac:dyDescent="0.25">
      <c r="J979510" s="30"/>
    </row>
    <row r="979511" spans="10:10" ht="14.25" customHeight="1" x14ac:dyDescent="0.25">
      <c r="J979511" s="30"/>
    </row>
    <row r="979512" spans="10:10" ht="14.25" customHeight="1" x14ac:dyDescent="0.25">
      <c r="J979512" s="30"/>
    </row>
    <row r="979513" spans="10:10" ht="14.25" customHeight="1" x14ac:dyDescent="0.25">
      <c r="J979513" s="30"/>
    </row>
    <row r="979514" spans="10:10" ht="14.25" customHeight="1" x14ac:dyDescent="0.25">
      <c r="J979514" s="30"/>
    </row>
    <row r="979515" spans="10:10" ht="14.25" customHeight="1" x14ac:dyDescent="0.25">
      <c r="J979515" s="30"/>
    </row>
    <row r="979516" spans="10:10" ht="14.25" customHeight="1" x14ac:dyDescent="0.25">
      <c r="J979516" s="30"/>
    </row>
    <row r="979517" spans="10:10" ht="14.25" customHeight="1" x14ac:dyDescent="0.25">
      <c r="J979517" s="30"/>
    </row>
    <row r="979518" spans="10:10" ht="14.25" customHeight="1" x14ac:dyDescent="0.25">
      <c r="J979518" s="30"/>
    </row>
    <row r="979519" spans="10:10" ht="14.25" customHeight="1" x14ac:dyDescent="0.25">
      <c r="J979519" s="30"/>
    </row>
    <row r="979520" spans="10:10" ht="14.25" customHeight="1" x14ac:dyDescent="0.25">
      <c r="J979520" s="30"/>
    </row>
    <row r="979521" spans="10:10" ht="14.25" customHeight="1" x14ac:dyDescent="0.25">
      <c r="J979521" s="30"/>
    </row>
    <row r="979522" spans="10:10" ht="14.25" customHeight="1" x14ac:dyDescent="0.25">
      <c r="J979522" s="30"/>
    </row>
    <row r="979523" spans="10:10" ht="14.25" customHeight="1" x14ac:dyDescent="0.25">
      <c r="J979523" s="30"/>
    </row>
    <row r="979524" spans="10:10" ht="14.25" customHeight="1" x14ac:dyDescent="0.25">
      <c r="J979524" s="30"/>
    </row>
    <row r="979525" spans="10:10" ht="14.25" customHeight="1" x14ac:dyDescent="0.25">
      <c r="J979525" s="30"/>
    </row>
    <row r="979526" spans="10:10" ht="14.25" customHeight="1" x14ac:dyDescent="0.25">
      <c r="J979526" s="30"/>
    </row>
    <row r="979527" spans="10:10" ht="14.25" customHeight="1" x14ac:dyDescent="0.25">
      <c r="J979527" s="30"/>
    </row>
    <row r="979528" spans="10:10" ht="14.25" customHeight="1" x14ac:dyDescent="0.25">
      <c r="J979528" s="30"/>
    </row>
    <row r="979529" spans="10:10" ht="14.25" customHeight="1" x14ac:dyDescent="0.25">
      <c r="J979529" s="30"/>
    </row>
    <row r="979530" spans="10:10" ht="14.25" customHeight="1" x14ac:dyDescent="0.25">
      <c r="J979530" s="30"/>
    </row>
    <row r="979531" spans="10:10" ht="14.25" customHeight="1" x14ac:dyDescent="0.25">
      <c r="J979531" s="30"/>
    </row>
    <row r="979532" spans="10:10" ht="14.25" customHeight="1" x14ac:dyDescent="0.25">
      <c r="J979532" s="30"/>
    </row>
    <row r="979533" spans="10:10" ht="14.25" customHeight="1" x14ac:dyDescent="0.25">
      <c r="J979533" s="30"/>
    </row>
    <row r="979534" spans="10:10" ht="14.25" customHeight="1" x14ac:dyDescent="0.25">
      <c r="J979534" s="30"/>
    </row>
    <row r="979535" spans="10:10" ht="14.25" customHeight="1" x14ac:dyDescent="0.25">
      <c r="J979535" s="30"/>
    </row>
    <row r="979536" spans="10:10" ht="14.25" customHeight="1" x14ac:dyDescent="0.25">
      <c r="J979536" s="30"/>
    </row>
    <row r="979537" spans="10:10" ht="14.25" customHeight="1" x14ac:dyDescent="0.25">
      <c r="J979537" s="30"/>
    </row>
    <row r="979538" spans="10:10" ht="14.25" customHeight="1" x14ac:dyDescent="0.25">
      <c r="J979538" s="30"/>
    </row>
    <row r="979539" spans="10:10" ht="14.25" customHeight="1" x14ac:dyDescent="0.25">
      <c r="J979539" s="30"/>
    </row>
    <row r="979540" spans="10:10" ht="14.25" customHeight="1" x14ac:dyDescent="0.25">
      <c r="J979540" s="30"/>
    </row>
    <row r="979541" spans="10:10" ht="14.25" customHeight="1" x14ac:dyDescent="0.25">
      <c r="J979541" s="30"/>
    </row>
    <row r="979542" spans="10:10" ht="14.25" customHeight="1" x14ac:dyDescent="0.25">
      <c r="J979542" s="30"/>
    </row>
    <row r="979543" spans="10:10" ht="14.25" customHeight="1" x14ac:dyDescent="0.25">
      <c r="J979543" s="30"/>
    </row>
    <row r="979544" spans="10:10" ht="14.25" customHeight="1" x14ac:dyDescent="0.25">
      <c r="J979544" s="30"/>
    </row>
    <row r="979545" spans="10:10" ht="14.25" customHeight="1" x14ac:dyDescent="0.25">
      <c r="J979545" s="51"/>
    </row>
    <row r="979546" spans="10:10" ht="14.25" customHeight="1" x14ac:dyDescent="0.25">
      <c r="J979546" s="51"/>
    </row>
    <row r="979547" spans="10:10" ht="14.25" customHeight="1" x14ac:dyDescent="0.25">
      <c r="J979547" s="30"/>
    </row>
    <row r="979548" spans="10:10" ht="14.25" customHeight="1" x14ac:dyDescent="0.25">
      <c r="J979548" s="30"/>
    </row>
    <row r="979549" spans="10:10" ht="14.25" customHeight="1" x14ac:dyDescent="0.25">
      <c r="J979549" s="30"/>
    </row>
    <row r="979550" spans="10:10" ht="14.25" customHeight="1" x14ac:dyDescent="0.25">
      <c r="J979550" s="30"/>
    </row>
    <row r="979551" spans="10:10" ht="14.25" customHeight="1" x14ac:dyDescent="0.25">
      <c r="J979551" s="30"/>
    </row>
    <row r="979552" spans="10:10" ht="14.25" customHeight="1" x14ac:dyDescent="0.25">
      <c r="J979552" s="30"/>
    </row>
    <row r="979553" spans="10:10" ht="14.25" customHeight="1" x14ac:dyDescent="0.25">
      <c r="J979553" s="30"/>
    </row>
    <row r="979554" spans="10:10" ht="14.25" customHeight="1" x14ac:dyDescent="0.25">
      <c r="J979554" s="30"/>
    </row>
    <row r="979555" spans="10:10" ht="14.25" customHeight="1" x14ac:dyDescent="0.25">
      <c r="J979555" s="30"/>
    </row>
    <row r="979556" spans="10:10" ht="14.25" customHeight="1" x14ac:dyDescent="0.25">
      <c r="J979556" s="30"/>
    </row>
    <row r="979557" spans="10:10" ht="14.25" customHeight="1" x14ac:dyDescent="0.25">
      <c r="J979557" s="30"/>
    </row>
    <row r="979558" spans="10:10" ht="14.25" customHeight="1" x14ac:dyDescent="0.25">
      <c r="J979558" s="30"/>
    </row>
    <row r="979559" spans="10:10" ht="14.25" customHeight="1" x14ac:dyDescent="0.25">
      <c r="J979559" s="30"/>
    </row>
    <row r="979560" spans="10:10" ht="14.25" customHeight="1" x14ac:dyDescent="0.25">
      <c r="J979560" s="30"/>
    </row>
    <row r="979561" spans="10:10" ht="14.25" customHeight="1" x14ac:dyDescent="0.25">
      <c r="J979561" s="30"/>
    </row>
    <row r="979562" spans="10:10" ht="14.25" customHeight="1" x14ac:dyDescent="0.25">
      <c r="J979562" s="30"/>
    </row>
    <row r="979563" spans="10:10" ht="14.25" customHeight="1" x14ac:dyDescent="0.25">
      <c r="J979563" s="30"/>
    </row>
    <row r="979564" spans="10:10" ht="14.25" customHeight="1" x14ac:dyDescent="0.25">
      <c r="J979564" s="30"/>
    </row>
    <row r="979565" spans="10:10" ht="14.25" customHeight="1" x14ac:dyDescent="0.25">
      <c r="J979565" s="30"/>
    </row>
    <row r="979566" spans="10:10" ht="14.25" customHeight="1" x14ac:dyDescent="0.25">
      <c r="J979566" s="30"/>
    </row>
    <row r="979567" spans="10:10" ht="14.25" customHeight="1" x14ac:dyDescent="0.25">
      <c r="J979567" s="30"/>
    </row>
    <row r="979568" spans="10:10" ht="14.25" customHeight="1" x14ac:dyDescent="0.25">
      <c r="J979568" s="30"/>
    </row>
    <row r="979569" spans="10:10" ht="14.25" customHeight="1" x14ac:dyDescent="0.25">
      <c r="J979569" s="30"/>
    </row>
    <row r="979570" spans="10:10" ht="14.25" customHeight="1" x14ac:dyDescent="0.25">
      <c r="J979570" s="30"/>
    </row>
    <row r="979571" spans="10:10" ht="14.25" customHeight="1" x14ac:dyDescent="0.25">
      <c r="J979571" s="30"/>
    </row>
    <row r="979572" spans="10:10" ht="14.25" customHeight="1" x14ac:dyDescent="0.25">
      <c r="J979572" s="30"/>
    </row>
    <row r="979573" spans="10:10" ht="14.25" customHeight="1" x14ac:dyDescent="0.25">
      <c r="J979573" s="30"/>
    </row>
    <row r="979574" spans="10:10" ht="14.25" customHeight="1" x14ac:dyDescent="0.25">
      <c r="J979574" s="30"/>
    </row>
    <row r="979575" spans="10:10" ht="14.25" customHeight="1" x14ac:dyDescent="0.25">
      <c r="J979575" s="30"/>
    </row>
    <row r="979576" spans="10:10" ht="14.25" customHeight="1" x14ac:dyDescent="0.25">
      <c r="J979576" s="30"/>
    </row>
    <row r="979577" spans="10:10" ht="14.25" customHeight="1" x14ac:dyDescent="0.25">
      <c r="J979577" s="30"/>
    </row>
    <row r="979578" spans="10:10" ht="14.25" customHeight="1" x14ac:dyDescent="0.25">
      <c r="J979578" s="30"/>
    </row>
    <row r="979579" spans="10:10" ht="14.25" customHeight="1" x14ac:dyDescent="0.25">
      <c r="J979579" s="30"/>
    </row>
    <row r="979580" spans="10:10" ht="14.25" customHeight="1" x14ac:dyDescent="0.25">
      <c r="J979580" s="30"/>
    </row>
    <row r="979581" spans="10:10" ht="14.25" customHeight="1" x14ac:dyDescent="0.25">
      <c r="J979581" s="30"/>
    </row>
    <row r="979582" spans="10:10" ht="14.25" customHeight="1" x14ac:dyDescent="0.25">
      <c r="J979582" s="30"/>
    </row>
    <row r="979583" spans="10:10" ht="14.25" customHeight="1" x14ac:dyDescent="0.25">
      <c r="J979583" s="51"/>
    </row>
    <row r="979584" spans="10:10" ht="14.25" customHeight="1" x14ac:dyDescent="0.25">
      <c r="J979584" s="30"/>
    </row>
    <row r="979585" spans="10:10" ht="14.25" customHeight="1" x14ac:dyDescent="0.25">
      <c r="J979585" s="30"/>
    </row>
    <row r="979586" spans="10:10" ht="14.25" customHeight="1" x14ac:dyDescent="0.25">
      <c r="J979586" s="30"/>
    </row>
    <row r="979587" spans="10:10" ht="14.25" customHeight="1" x14ac:dyDescent="0.25">
      <c r="J979587" s="30"/>
    </row>
    <row r="979588" spans="10:10" ht="14.25" customHeight="1" x14ac:dyDescent="0.25">
      <c r="J979588" s="30"/>
    </row>
    <row r="979589" spans="10:10" ht="14.25" customHeight="1" x14ac:dyDescent="0.25">
      <c r="J979589" s="30"/>
    </row>
    <row r="979590" spans="10:10" ht="14.25" customHeight="1" x14ac:dyDescent="0.25">
      <c r="J979590" s="30"/>
    </row>
    <row r="979591" spans="10:10" ht="14.25" customHeight="1" x14ac:dyDescent="0.25">
      <c r="J979591" s="30"/>
    </row>
    <row r="979592" spans="10:10" ht="14.25" customHeight="1" x14ac:dyDescent="0.25">
      <c r="J979592" s="30"/>
    </row>
    <row r="979593" spans="10:10" ht="14.25" customHeight="1" x14ac:dyDescent="0.25">
      <c r="J979593" s="30"/>
    </row>
    <row r="979594" spans="10:10" ht="14.25" customHeight="1" x14ac:dyDescent="0.25">
      <c r="J979594" s="30"/>
    </row>
    <row r="979595" spans="10:10" ht="14.25" customHeight="1" x14ac:dyDescent="0.25">
      <c r="J979595" s="30"/>
    </row>
    <row r="979596" spans="10:10" ht="14.25" customHeight="1" x14ac:dyDescent="0.25">
      <c r="J979596" s="30"/>
    </row>
    <row r="979597" spans="10:10" ht="14.25" customHeight="1" x14ac:dyDescent="0.25">
      <c r="J979597" s="30"/>
    </row>
    <row r="979598" spans="10:10" ht="14.25" customHeight="1" x14ac:dyDescent="0.25">
      <c r="J979598" s="30"/>
    </row>
    <row r="979599" spans="10:10" ht="14.25" customHeight="1" x14ac:dyDescent="0.25">
      <c r="J979599" s="30"/>
    </row>
    <row r="979600" spans="10:10" ht="14.25" customHeight="1" x14ac:dyDescent="0.25">
      <c r="J979600" s="30"/>
    </row>
    <row r="979601" spans="10:10" ht="14.25" customHeight="1" x14ac:dyDescent="0.25">
      <c r="J979601" s="30"/>
    </row>
    <row r="979602" spans="10:10" ht="14.25" customHeight="1" x14ac:dyDescent="0.25">
      <c r="J979602" s="30"/>
    </row>
    <row r="979603" spans="10:10" ht="14.25" customHeight="1" x14ac:dyDescent="0.25">
      <c r="J979603" s="30"/>
    </row>
    <row r="979604" spans="10:10" ht="14.25" customHeight="1" x14ac:dyDescent="0.25">
      <c r="J979604" s="30"/>
    </row>
    <row r="979605" spans="10:10" ht="14.25" customHeight="1" x14ac:dyDescent="0.25">
      <c r="J979605" s="30"/>
    </row>
    <row r="979606" spans="10:10" ht="14.25" customHeight="1" x14ac:dyDescent="0.25">
      <c r="J979606" s="30"/>
    </row>
    <row r="979607" spans="10:10" ht="14.25" customHeight="1" x14ac:dyDescent="0.25">
      <c r="J979607" s="30"/>
    </row>
    <row r="979608" spans="10:10" ht="14.25" customHeight="1" x14ac:dyDescent="0.25">
      <c r="J979608" s="51"/>
    </row>
    <row r="979609" spans="10:10" ht="14.25" customHeight="1" x14ac:dyDescent="0.25">
      <c r="J979609" s="30"/>
    </row>
    <row r="979610" spans="10:10" ht="14.25" customHeight="1" x14ac:dyDescent="0.25">
      <c r="J979610" s="30"/>
    </row>
    <row r="979611" spans="10:10" ht="14.25" customHeight="1" x14ac:dyDescent="0.25">
      <c r="J979611" s="51"/>
    </row>
    <row r="979612" spans="10:10" ht="14.25" customHeight="1" x14ac:dyDescent="0.25">
      <c r="J979612" s="30"/>
    </row>
    <row r="979613" spans="10:10" ht="14.25" customHeight="1" x14ac:dyDescent="0.25">
      <c r="J979613" s="30"/>
    </row>
    <row r="979614" spans="10:10" ht="14.25" customHeight="1" x14ac:dyDescent="0.25">
      <c r="J979614" s="30"/>
    </row>
    <row r="979615" spans="10:10" ht="14.25" customHeight="1" x14ac:dyDescent="0.25">
      <c r="J979615" s="30"/>
    </row>
    <row r="979616" spans="10:10" ht="14.25" customHeight="1" x14ac:dyDescent="0.25">
      <c r="J979616" s="30"/>
    </row>
    <row r="979617" spans="10:10" ht="14.25" customHeight="1" x14ac:dyDescent="0.25">
      <c r="J979617" s="30"/>
    </row>
    <row r="979618" spans="10:10" ht="14.25" customHeight="1" x14ac:dyDescent="0.25">
      <c r="J979618" s="51"/>
    </row>
    <row r="979619" spans="10:10" ht="14.25" customHeight="1" x14ac:dyDescent="0.25">
      <c r="J979619" s="30"/>
    </row>
    <row r="979620" spans="10:10" ht="14.25" customHeight="1" x14ac:dyDescent="0.25">
      <c r="J979620" s="30"/>
    </row>
    <row r="979621" spans="10:10" ht="14.25" customHeight="1" x14ac:dyDescent="0.25">
      <c r="J979621" s="30"/>
    </row>
    <row r="979622" spans="10:10" ht="14.25" customHeight="1" x14ac:dyDescent="0.25">
      <c r="J979622" s="30"/>
    </row>
    <row r="979623" spans="10:10" ht="14.25" customHeight="1" x14ac:dyDescent="0.25">
      <c r="J979623" s="30"/>
    </row>
    <row r="979624" spans="10:10" ht="14.25" customHeight="1" x14ac:dyDescent="0.25">
      <c r="J979624" s="30"/>
    </row>
    <row r="979625" spans="10:10" ht="14.25" customHeight="1" x14ac:dyDescent="0.25">
      <c r="J979625" s="30"/>
    </row>
    <row r="979626" spans="10:10" ht="14.25" customHeight="1" x14ac:dyDescent="0.25">
      <c r="J979626" s="30"/>
    </row>
    <row r="979627" spans="10:10" ht="14.25" customHeight="1" x14ac:dyDescent="0.25">
      <c r="J979627" s="30"/>
    </row>
    <row r="979628" spans="10:10" ht="14.25" customHeight="1" x14ac:dyDescent="0.25">
      <c r="J979628" s="51"/>
    </row>
    <row r="979629" spans="10:10" ht="14.25" customHeight="1" x14ac:dyDescent="0.25">
      <c r="J979629" s="30"/>
    </row>
    <row r="979630" spans="10:10" ht="14.25" customHeight="1" x14ac:dyDescent="0.25">
      <c r="J979630" s="30"/>
    </row>
    <row r="979631" spans="10:10" ht="14.25" customHeight="1" x14ac:dyDescent="0.25">
      <c r="J979631" s="30"/>
    </row>
    <row r="979632" spans="10:10" ht="14.25" customHeight="1" x14ac:dyDescent="0.25">
      <c r="J979632" s="30"/>
    </row>
    <row r="979633" spans="10:10" ht="14.25" customHeight="1" x14ac:dyDescent="0.25">
      <c r="J979633" s="30"/>
    </row>
    <row r="979634" spans="10:10" ht="14.25" customHeight="1" x14ac:dyDescent="0.25">
      <c r="J979634" s="30"/>
    </row>
    <row r="979635" spans="10:10" ht="14.25" customHeight="1" x14ac:dyDescent="0.25">
      <c r="J979635" s="30"/>
    </row>
    <row r="979636" spans="10:10" ht="14.25" customHeight="1" x14ac:dyDescent="0.25">
      <c r="J979636" s="30"/>
    </row>
    <row r="979637" spans="10:10" ht="14.25" customHeight="1" x14ac:dyDescent="0.25">
      <c r="J979637" s="30"/>
    </row>
    <row r="979638" spans="10:10" ht="14.25" customHeight="1" x14ac:dyDescent="0.25">
      <c r="J979638" s="30"/>
    </row>
    <row r="979639" spans="10:10" ht="14.25" customHeight="1" x14ac:dyDescent="0.25">
      <c r="J979639" s="30"/>
    </row>
    <row r="979640" spans="10:10" ht="14.25" customHeight="1" x14ac:dyDescent="0.25">
      <c r="J979640" s="30"/>
    </row>
    <row r="979641" spans="10:10" ht="14.25" customHeight="1" x14ac:dyDescent="0.25">
      <c r="J979641" s="30"/>
    </row>
    <row r="979642" spans="10:10" ht="14.25" customHeight="1" x14ac:dyDescent="0.25">
      <c r="J979642" s="51"/>
    </row>
    <row r="979643" spans="10:10" ht="14.25" customHeight="1" x14ac:dyDescent="0.25">
      <c r="J979643" s="30"/>
    </row>
    <row r="979644" spans="10:10" ht="14.25" customHeight="1" x14ac:dyDescent="0.25">
      <c r="J979644" s="30"/>
    </row>
    <row r="979645" spans="10:10" ht="14.25" customHeight="1" x14ac:dyDescent="0.25">
      <c r="J979645" s="30"/>
    </row>
    <row r="979646" spans="10:10" ht="14.25" customHeight="1" x14ac:dyDescent="0.25">
      <c r="J979646" s="30"/>
    </row>
    <row r="979647" spans="10:10" ht="14.25" customHeight="1" x14ac:dyDescent="0.25">
      <c r="J979647" s="30"/>
    </row>
    <row r="979648" spans="10:10" ht="14.25" customHeight="1" x14ac:dyDescent="0.25">
      <c r="J979648" s="30"/>
    </row>
    <row r="979649" spans="10:10" ht="14.25" customHeight="1" x14ac:dyDescent="0.25">
      <c r="J979649" s="30"/>
    </row>
    <row r="979650" spans="10:10" ht="14.25" customHeight="1" x14ac:dyDescent="0.25">
      <c r="J979650" s="30"/>
    </row>
    <row r="979651" spans="10:10" ht="14.25" customHeight="1" x14ac:dyDescent="0.25">
      <c r="J979651" s="30"/>
    </row>
    <row r="979652" spans="10:10" ht="14.25" customHeight="1" x14ac:dyDescent="0.25">
      <c r="J979652" s="30"/>
    </row>
    <row r="979653" spans="10:10" ht="14.25" customHeight="1" x14ac:dyDescent="0.25">
      <c r="J979653" s="30"/>
    </row>
    <row r="979654" spans="10:10" ht="14.25" customHeight="1" x14ac:dyDescent="0.25">
      <c r="J979654" s="30"/>
    </row>
    <row r="979655" spans="10:10" ht="14.25" customHeight="1" x14ac:dyDescent="0.25">
      <c r="J979655" s="30"/>
    </row>
    <row r="979656" spans="10:10" ht="14.25" customHeight="1" x14ac:dyDescent="0.25">
      <c r="J979656" s="30"/>
    </row>
    <row r="979657" spans="10:10" ht="14.25" customHeight="1" x14ac:dyDescent="0.25">
      <c r="J979657" s="30"/>
    </row>
    <row r="979658" spans="10:10" ht="14.25" customHeight="1" x14ac:dyDescent="0.25">
      <c r="J979658" s="30"/>
    </row>
    <row r="979659" spans="10:10" ht="14.25" customHeight="1" x14ac:dyDescent="0.25">
      <c r="J979659" s="30"/>
    </row>
    <row r="979660" spans="10:10" ht="14.25" customHeight="1" x14ac:dyDescent="0.25">
      <c r="J979660" s="30"/>
    </row>
    <row r="979661" spans="10:10" ht="14.25" customHeight="1" x14ac:dyDescent="0.25">
      <c r="J979661" s="30"/>
    </row>
    <row r="979662" spans="10:10" ht="14.25" customHeight="1" x14ac:dyDescent="0.25">
      <c r="J979662" s="30"/>
    </row>
    <row r="979663" spans="10:10" ht="14.25" customHeight="1" x14ac:dyDescent="0.25">
      <c r="J979663" s="30"/>
    </row>
    <row r="979664" spans="10:10" ht="14.25" customHeight="1" x14ac:dyDescent="0.25">
      <c r="J979664" s="30"/>
    </row>
    <row r="979665" spans="10:10" ht="14.25" customHeight="1" x14ac:dyDescent="0.25">
      <c r="J979665" s="30"/>
    </row>
    <row r="979666" spans="10:10" ht="14.25" customHeight="1" x14ac:dyDescent="0.25">
      <c r="J979666" s="30"/>
    </row>
    <row r="979667" spans="10:10" ht="14.25" customHeight="1" x14ac:dyDescent="0.25">
      <c r="J979667" s="30"/>
    </row>
    <row r="979668" spans="10:10" ht="14.25" customHeight="1" x14ac:dyDescent="0.25">
      <c r="J979668" s="30"/>
    </row>
    <row r="979669" spans="10:10" ht="14.25" customHeight="1" x14ac:dyDescent="0.25">
      <c r="J979669" s="30"/>
    </row>
    <row r="979670" spans="10:10" ht="14.25" customHeight="1" x14ac:dyDescent="0.25">
      <c r="J979670" s="30"/>
    </row>
    <row r="979671" spans="10:10" ht="14.25" customHeight="1" x14ac:dyDescent="0.25">
      <c r="J979671" s="30"/>
    </row>
    <row r="979672" spans="10:10" ht="14.25" customHeight="1" x14ac:dyDescent="0.25">
      <c r="J979672" s="30"/>
    </row>
    <row r="979673" spans="10:10" ht="14.25" customHeight="1" x14ac:dyDescent="0.25">
      <c r="J979673" s="30"/>
    </row>
    <row r="979674" spans="10:10" ht="14.25" customHeight="1" x14ac:dyDescent="0.25">
      <c r="J979674" s="30"/>
    </row>
    <row r="979675" spans="10:10" ht="14.25" customHeight="1" x14ac:dyDescent="0.25">
      <c r="J979675" s="30"/>
    </row>
    <row r="979676" spans="10:10" ht="14.25" customHeight="1" x14ac:dyDescent="0.25">
      <c r="J979676" s="51"/>
    </row>
    <row r="979677" spans="10:10" ht="14.25" customHeight="1" x14ac:dyDescent="0.25">
      <c r="J979677" s="30"/>
    </row>
    <row r="979678" spans="10:10" ht="14.25" customHeight="1" x14ac:dyDescent="0.25">
      <c r="J979678" s="30"/>
    </row>
    <row r="979679" spans="10:10" ht="14.25" customHeight="1" x14ac:dyDescent="0.25">
      <c r="J979679" s="30"/>
    </row>
    <row r="979680" spans="10:10" ht="14.25" customHeight="1" x14ac:dyDescent="0.25">
      <c r="J979680" s="30"/>
    </row>
    <row r="979681" spans="10:10" ht="14.25" customHeight="1" x14ac:dyDescent="0.25">
      <c r="J979681" s="30"/>
    </row>
    <row r="979682" spans="10:10" ht="14.25" customHeight="1" x14ac:dyDescent="0.25">
      <c r="J979682" s="30"/>
    </row>
    <row r="979683" spans="10:10" ht="14.25" customHeight="1" x14ac:dyDescent="0.25">
      <c r="J979683" s="30"/>
    </row>
    <row r="979684" spans="10:10" ht="14.25" customHeight="1" x14ac:dyDescent="0.25">
      <c r="J979684" s="30"/>
    </row>
    <row r="979685" spans="10:10" ht="14.25" customHeight="1" x14ac:dyDescent="0.25">
      <c r="J979685" s="30"/>
    </row>
    <row r="979686" spans="10:10" ht="14.25" customHeight="1" x14ac:dyDescent="0.25">
      <c r="J979686" s="30"/>
    </row>
    <row r="979687" spans="10:10" ht="14.25" customHeight="1" x14ac:dyDescent="0.25">
      <c r="J979687" s="30"/>
    </row>
    <row r="979688" spans="10:10" ht="14.25" customHeight="1" x14ac:dyDescent="0.25">
      <c r="J979688" s="30"/>
    </row>
    <row r="979689" spans="10:10" ht="14.25" customHeight="1" x14ac:dyDescent="0.25">
      <c r="J979689" s="30"/>
    </row>
    <row r="979690" spans="10:10" ht="14.25" customHeight="1" x14ac:dyDescent="0.25">
      <c r="J979690" s="30"/>
    </row>
    <row r="979691" spans="10:10" ht="14.25" customHeight="1" x14ac:dyDescent="0.25">
      <c r="J979691" s="30"/>
    </row>
    <row r="979692" spans="10:10" ht="14.25" customHeight="1" x14ac:dyDescent="0.25">
      <c r="J979692" s="30"/>
    </row>
    <row r="979693" spans="10:10" ht="14.25" customHeight="1" x14ac:dyDescent="0.25">
      <c r="J979693" s="30"/>
    </row>
    <row r="979694" spans="10:10" ht="14.25" customHeight="1" x14ac:dyDescent="0.25">
      <c r="J979694" s="30"/>
    </row>
    <row r="979695" spans="10:10" ht="14.25" customHeight="1" x14ac:dyDescent="0.25">
      <c r="J979695" s="30"/>
    </row>
    <row r="979696" spans="10:10" ht="14.25" customHeight="1" x14ac:dyDescent="0.25">
      <c r="J979696" s="30"/>
    </row>
    <row r="979697" spans="10:10" ht="14.25" customHeight="1" x14ac:dyDescent="0.25">
      <c r="J979697" s="30"/>
    </row>
    <row r="979698" spans="10:10" ht="14.25" customHeight="1" x14ac:dyDescent="0.25">
      <c r="J979698" s="30"/>
    </row>
    <row r="979699" spans="10:10" ht="14.25" customHeight="1" x14ac:dyDescent="0.25">
      <c r="J979699" s="30"/>
    </row>
    <row r="979700" spans="10:10" ht="14.25" customHeight="1" x14ac:dyDescent="0.25">
      <c r="J979700" s="30"/>
    </row>
    <row r="979701" spans="10:10" ht="14.25" customHeight="1" x14ac:dyDescent="0.25">
      <c r="J979701" s="30"/>
    </row>
    <row r="979702" spans="10:10" ht="14.25" customHeight="1" x14ac:dyDescent="0.25">
      <c r="J979702" s="30"/>
    </row>
    <row r="979703" spans="10:10" ht="14.25" customHeight="1" x14ac:dyDescent="0.25">
      <c r="J979703" s="30"/>
    </row>
    <row r="979704" spans="10:10" ht="14.25" customHeight="1" x14ac:dyDescent="0.25">
      <c r="J979704" s="30"/>
    </row>
    <row r="979705" spans="10:10" ht="14.25" customHeight="1" x14ac:dyDescent="0.25">
      <c r="J979705" s="30"/>
    </row>
    <row r="979706" spans="10:10" ht="14.25" customHeight="1" x14ac:dyDescent="0.25">
      <c r="J979706" s="30"/>
    </row>
    <row r="979707" spans="10:10" ht="14.25" customHeight="1" x14ac:dyDescent="0.25">
      <c r="J979707" s="30"/>
    </row>
    <row r="979708" spans="10:10" ht="14.25" customHeight="1" x14ac:dyDescent="0.25">
      <c r="J979708" s="30"/>
    </row>
    <row r="979709" spans="10:10" ht="14.25" customHeight="1" x14ac:dyDescent="0.25">
      <c r="J979709" s="30"/>
    </row>
    <row r="979710" spans="10:10" ht="14.25" customHeight="1" x14ac:dyDescent="0.25">
      <c r="J979710" s="30"/>
    </row>
    <row r="979711" spans="10:10" ht="14.25" customHeight="1" x14ac:dyDescent="0.25">
      <c r="J979711" s="30"/>
    </row>
    <row r="979712" spans="10:10" ht="14.25" customHeight="1" x14ac:dyDescent="0.25">
      <c r="J979712" s="30"/>
    </row>
    <row r="979713" spans="10:10" ht="14.25" customHeight="1" x14ac:dyDescent="0.25">
      <c r="J979713" s="51"/>
    </row>
    <row r="979714" spans="10:10" ht="14.25" customHeight="1" x14ac:dyDescent="0.25">
      <c r="J979714" s="30"/>
    </row>
    <row r="979715" spans="10:10" ht="14.25" customHeight="1" x14ac:dyDescent="0.25">
      <c r="J979715" s="30"/>
    </row>
    <row r="979716" spans="10:10" ht="14.25" customHeight="1" x14ac:dyDescent="0.25">
      <c r="J979716" s="30"/>
    </row>
    <row r="979717" spans="10:10" ht="14.25" customHeight="1" x14ac:dyDescent="0.25">
      <c r="J979717" s="30"/>
    </row>
    <row r="979718" spans="10:10" ht="14.25" customHeight="1" x14ac:dyDescent="0.25">
      <c r="J979718" s="30"/>
    </row>
    <row r="979719" spans="10:10" ht="14.25" customHeight="1" x14ac:dyDescent="0.25">
      <c r="J979719" s="30"/>
    </row>
    <row r="979720" spans="10:10" ht="14.25" customHeight="1" x14ac:dyDescent="0.25">
      <c r="J979720" s="30"/>
    </row>
    <row r="979721" spans="10:10" ht="14.25" customHeight="1" x14ac:dyDescent="0.25">
      <c r="J979721" s="30"/>
    </row>
    <row r="979722" spans="10:10" ht="14.25" customHeight="1" x14ac:dyDescent="0.25">
      <c r="J979722" s="30"/>
    </row>
    <row r="979723" spans="10:10" ht="14.25" customHeight="1" x14ac:dyDescent="0.25">
      <c r="J979723" s="30"/>
    </row>
    <row r="979724" spans="10:10" ht="14.25" customHeight="1" x14ac:dyDescent="0.25">
      <c r="J979724" s="30"/>
    </row>
    <row r="979725" spans="10:10" ht="14.25" customHeight="1" x14ac:dyDescent="0.25">
      <c r="J979725" s="30"/>
    </row>
    <row r="979726" spans="10:10" ht="14.25" customHeight="1" x14ac:dyDescent="0.25">
      <c r="J979726" s="30"/>
    </row>
    <row r="979727" spans="10:10" ht="14.25" customHeight="1" x14ac:dyDescent="0.25">
      <c r="J979727" s="30"/>
    </row>
    <row r="979728" spans="10:10" ht="14.25" customHeight="1" x14ac:dyDescent="0.25">
      <c r="J979728" s="30"/>
    </row>
    <row r="979729" spans="10:10" ht="14.25" customHeight="1" x14ac:dyDescent="0.25">
      <c r="J979729" s="30"/>
    </row>
    <row r="979730" spans="10:10" ht="14.25" customHeight="1" x14ac:dyDescent="0.25">
      <c r="J979730" s="30"/>
    </row>
    <row r="979731" spans="10:10" ht="14.25" customHeight="1" x14ac:dyDescent="0.25">
      <c r="J979731" s="30"/>
    </row>
    <row r="979732" spans="10:10" ht="14.25" customHeight="1" x14ac:dyDescent="0.25">
      <c r="J979732" s="30"/>
    </row>
    <row r="979733" spans="10:10" ht="14.25" customHeight="1" x14ac:dyDescent="0.25">
      <c r="J979733" s="30"/>
    </row>
    <row r="979734" spans="10:10" ht="14.25" customHeight="1" x14ac:dyDescent="0.25">
      <c r="J979734" s="30"/>
    </row>
    <row r="979735" spans="10:10" ht="14.25" customHeight="1" x14ac:dyDescent="0.25">
      <c r="J979735" s="30"/>
    </row>
    <row r="979736" spans="10:10" ht="14.25" customHeight="1" x14ac:dyDescent="0.25">
      <c r="J979736" s="30"/>
    </row>
    <row r="979737" spans="10:10" ht="14.25" customHeight="1" x14ac:dyDescent="0.25">
      <c r="J979737" s="30"/>
    </row>
    <row r="979738" spans="10:10" ht="14.25" customHeight="1" x14ac:dyDescent="0.25">
      <c r="J979738" s="30"/>
    </row>
    <row r="979739" spans="10:10" ht="14.25" customHeight="1" x14ac:dyDescent="0.25">
      <c r="J979739" s="30"/>
    </row>
    <row r="979740" spans="10:10" ht="14.25" customHeight="1" x14ac:dyDescent="0.25">
      <c r="J979740" s="30"/>
    </row>
    <row r="979741" spans="10:10" ht="14.25" customHeight="1" x14ac:dyDescent="0.25">
      <c r="J979741" s="30"/>
    </row>
    <row r="979742" spans="10:10" ht="14.25" customHeight="1" x14ac:dyDescent="0.25">
      <c r="J979742" s="30"/>
    </row>
    <row r="979743" spans="10:10" ht="14.25" customHeight="1" x14ac:dyDescent="0.25">
      <c r="J979743" s="30"/>
    </row>
    <row r="979744" spans="10:10" ht="14.25" customHeight="1" x14ac:dyDescent="0.25">
      <c r="J979744" s="30"/>
    </row>
    <row r="979745" spans="10:10" ht="14.25" customHeight="1" x14ac:dyDescent="0.25">
      <c r="J979745" s="30"/>
    </row>
    <row r="979746" spans="10:10" ht="14.25" customHeight="1" x14ac:dyDescent="0.25">
      <c r="J979746" s="30"/>
    </row>
    <row r="979747" spans="10:10" ht="14.25" customHeight="1" x14ac:dyDescent="0.25">
      <c r="J979747" s="30"/>
    </row>
    <row r="979748" spans="10:10" ht="14.25" customHeight="1" x14ac:dyDescent="0.25">
      <c r="J979748" s="30"/>
    </row>
    <row r="979749" spans="10:10" ht="14.25" customHeight="1" x14ac:dyDescent="0.25">
      <c r="J979749" s="51"/>
    </row>
    <row r="979750" spans="10:10" ht="14.25" customHeight="1" x14ac:dyDescent="0.25">
      <c r="J979750" s="30"/>
    </row>
    <row r="979751" spans="10:10" ht="14.25" customHeight="1" x14ac:dyDescent="0.25">
      <c r="J979751" s="30"/>
    </row>
    <row r="979752" spans="10:10" ht="14.25" customHeight="1" x14ac:dyDescent="0.25">
      <c r="J979752" s="30"/>
    </row>
    <row r="979753" spans="10:10" ht="14.25" customHeight="1" x14ac:dyDescent="0.25">
      <c r="J979753" s="30"/>
    </row>
    <row r="979754" spans="10:10" ht="14.25" customHeight="1" x14ac:dyDescent="0.25">
      <c r="J979754" s="30"/>
    </row>
    <row r="979755" spans="10:10" ht="14.25" customHeight="1" x14ac:dyDescent="0.25">
      <c r="J979755" s="30"/>
    </row>
    <row r="979756" spans="10:10" ht="14.25" customHeight="1" x14ac:dyDescent="0.25">
      <c r="J979756" s="30"/>
    </row>
    <row r="979757" spans="10:10" ht="14.25" customHeight="1" x14ac:dyDescent="0.25">
      <c r="J979757" s="30"/>
    </row>
    <row r="979758" spans="10:10" ht="14.25" customHeight="1" x14ac:dyDescent="0.25">
      <c r="J979758" s="30"/>
    </row>
    <row r="979759" spans="10:10" ht="14.25" customHeight="1" x14ac:dyDescent="0.25">
      <c r="J979759" s="30"/>
    </row>
    <row r="979760" spans="10:10" ht="14.25" customHeight="1" x14ac:dyDescent="0.25">
      <c r="J979760" s="30"/>
    </row>
    <row r="979761" spans="10:10" ht="14.25" customHeight="1" x14ac:dyDescent="0.25">
      <c r="J979761" s="30"/>
    </row>
    <row r="979762" spans="10:10" ht="14.25" customHeight="1" x14ac:dyDescent="0.25">
      <c r="J979762" s="30"/>
    </row>
    <row r="979763" spans="10:10" ht="14.25" customHeight="1" x14ac:dyDescent="0.25">
      <c r="J979763" s="30"/>
    </row>
    <row r="979764" spans="10:10" ht="14.25" customHeight="1" x14ac:dyDescent="0.25">
      <c r="J979764" s="30"/>
    </row>
    <row r="979765" spans="10:10" ht="14.25" customHeight="1" x14ac:dyDescent="0.25">
      <c r="J979765" s="30"/>
    </row>
    <row r="979766" spans="10:10" ht="14.25" customHeight="1" x14ac:dyDescent="0.25">
      <c r="J979766" s="30"/>
    </row>
    <row r="979767" spans="10:10" ht="14.25" customHeight="1" x14ac:dyDescent="0.25">
      <c r="J979767" s="30"/>
    </row>
    <row r="979768" spans="10:10" ht="14.25" customHeight="1" x14ac:dyDescent="0.25">
      <c r="J979768" s="30"/>
    </row>
    <row r="979769" spans="10:10" ht="14.25" customHeight="1" x14ac:dyDescent="0.25">
      <c r="J979769" s="30"/>
    </row>
    <row r="979770" spans="10:10" ht="14.25" customHeight="1" x14ac:dyDescent="0.25">
      <c r="J979770" s="30"/>
    </row>
    <row r="979771" spans="10:10" ht="14.25" customHeight="1" x14ac:dyDescent="0.25">
      <c r="J979771" s="30"/>
    </row>
    <row r="979772" spans="10:10" ht="14.25" customHeight="1" x14ac:dyDescent="0.25">
      <c r="J979772" s="30"/>
    </row>
    <row r="979773" spans="10:10" ht="14.25" customHeight="1" x14ac:dyDescent="0.25">
      <c r="J979773" s="30"/>
    </row>
    <row r="979774" spans="10:10" ht="14.25" customHeight="1" x14ac:dyDescent="0.25">
      <c r="J979774" s="30"/>
    </row>
    <row r="979775" spans="10:10" ht="14.25" customHeight="1" x14ac:dyDescent="0.25">
      <c r="J979775" s="30"/>
    </row>
    <row r="979776" spans="10:10" ht="14.25" customHeight="1" x14ac:dyDescent="0.25">
      <c r="J979776" s="30"/>
    </row>
    <row r="979777" spans="10:10" ht="14.25" customHeight="1" x14ac:dyDescent="0.25">
      <c r="J979777" s="30"/>
    </row>
    <row r="979778" spans="10:10" ht="14.25" customHeight="1" x14ac:dyDescent="0.25">
      <c r="J979778" s="30"/>
    </row>
    <row r="979779" spans="10:10" ht="14.25" customHeight="1" x14ac:dyDescent="0.25">
      <c r="J979779" s="30"/>
    </row>
    <row r="979780" spans="10:10" ht="14.25" customHeight="1" x14ac:dyDescent="0.25">
      <c r="J979780" s="30"/>
    </row>
    <row r="979781" spans="10:10" ht="14.25" customHeight="1" x14ac:dyDescent="0.25">
      <c r="J979781" s="30"/>
    </row>
    <row r="979782" spans="10:10" ht="14.25" customHeight="1" x14ac:dyDescent="0.25">
      <c r="J979782" s="30"/>
    </row>
    <row r="979783" spans="10:10" ht="14.25" customHeight="1" x14ac:dyDescent="0.25">
      <c r="J979783" s="30"/>
    </row>
    <row r="979784" spans="10:10" ht="14.25" customHeight="1" x14ac:dyDescent="0.25">
      <c r="J979784" s="30"/>
    </row>
    <row r="979785" spans="10:10" ht="14.25" customHeight="1" x14ac:dyDescent="0.25">
      <c r="J979785" s="30"/>
    </row>
    <row r="979786" spans="10:10" ht="14.25" customHeight="1" x14ac:dyDescent="0.25">
      <c r="J979786" s="30"/>
    </row>
    <row r="979787" spans="10:10" ht="14.25" customHeight="1" x14ac:dyDescent="0.25">
      <c r="J979787" s="30"/>
    </row>
    <row r="979788" spans="10:10" ht="14.25" customHeight="1" x14ac:dyDescent="0.25">
      <c r="J979788" s="30"/>
    </row>
    <row r="979789" spans="10:10" ht="14.25" customHeight="1" x14ac:dyDescent="0.25">
      <c r="J979789" s="30"/>
    </row>
    <row r="979790" spans="10:10" ht="14.25" customHeight="1" x14ac:dyDescent="0.25">
      <c r="J979790" s="30"/>
    </row>
    <row r="979791" spans="10:10" ht="14.25" customHeight="1" x14ac:dyDescent="0.25">
      <c r="J979791" s="30"/>
    </row>
    <row r="979792" spans="10:10" ht="14.25" customHeight="1" x14ac:dyDescent="0.25">
      <c r="J979792" s="30"/>
    </row>
    <row r="979793" spans="10:10" ht="14.25" customHeight="1" x14ac:dyDescent="0.25">
      <c r="J979793" s="30"/>
    </row>
    <row r="979794" spans="10:10" ht="14.25" customHeight="1" x14ac:dyDescent="0.25">
      <c r="J979794" s="30"/>
    </row>
    <row r="979795" spans="10:10" ht="14.25" customHeight="1" x14ac:dyDescent="0.25">
      <c r="J979795" s="30"/>
    </row>
    <row r="979796" spans="10:10" ht="14.25" customHeight="1" x14ac:dyDescent="0.25">
      <c r="J979796" s="30"/>
    </row>
    <row r="979797" spans="10:10" ht="14.25" customHeight="1" x14ac:dyDescent="0.25">
      <c r="J979797" s="30"/>
    </row>
    <row r="979798" spans="10:10" ht="14.25" customHeight="1" x14ac:dyDescent="0.25">
      <c r="J979798" s="30"/>
    </row>
    <row r="979799" spans="10:10" ht="14.25" customHeight="1" x14ac:dyDescent="0.25">
      <c r="J979799" s="30"/>
    </row>
    <row r="979800" spans="10:10" ht="14.25" customHeight="1" x14ac:dyDescent="0.25">
      <c r="J979800" s="30"/>
    </row>
    <row r="979801" spans="10:10" ht="14.25" customHeight="1" x14ac:dyDescent="0.25">
      <c r="J979801" s="30"/>
    </row>
    <row r="979802" spans="10:10" ht="14.25" customHeight="1" x14ac:dyDescent="0.25">
      <c r="J979802" s="30"/>
    </row>
    <row r="979803" spans="10:10" ht="14.25" customHeight="1" x14ac:dyDescent="0.25">
      <c r="J979803" s="30"/>
    </row>
    <row r="979804" spans="10:10" ht="14.25" customHeight="1" x14ac:dyDescent="0.25">
      <c r="J979804" s="30"/>
    </row>
    <row r="979805" spans="10:10" ht="14.25" customHeight="1" x14ac:dyDescent="0.25">
      <c r="J979805" s="30"/>
    </row>
    <row r="979806" spans="10:10" ht="14.25" customHeight="1" x14ac:dyDescent="0.25">
      <c r="J979806" s="30"/>
    </row>
    <row r="979807" spans="10:10" ht="14.25" customHeight="1" x14ac:dyDescent="0.25">
      <c r="J979807" s="30"/>
    </row>
    <row r="979808" spans="10:10" ht="14.25" customHeight="1" x14ac:dyDescent="0.25">
      <c r="J979808" s="30"/>
    </row>
    <row r="979809" spans="10:10" ht="14.25" customHeight="1" x14ac:dyDescent="0.25">
      <c r="J979809" s="30"/>
    </row>
    <row r="979810" spans="10:10" ht="14.25" customHeight="1" x14ac:dyDescent="0.25">
      <c r="J979810" s="30"/>
    </row>
    <row r="979811" spans="10:10" ht="14.25" customHeight="1" x14ac:dyDescent="0.25">
      <c r="J979811" s="30"/>
    </row>
    <row r="979812" spans="10:10" ht="14.25" customHeight="1" x14ac:dyDescent="0.25">
      <c r="J979812" s="30"/>
    </row>
    <row r="979813" spans="10:10" ht="14.25" customHeight="1" x14ac:dyDescent="0.25">
      <c r="J979813" s="30"/>
    </row>
    <row r="979814" spans="10:10" ht="14.25" customHeight="1" x14ac:dyDescent="0.25">
      <c r="J979814" s="30"/>
    </row>
    <row r="979815" spans="10:10" ht="14.25" customHeight="1" x14ac:dyDescent="0.25">
      <c r="J979815" s="30"/>
    </row>
    <row r="979816" spans="10:10" ht="14.25" customHeight="1" x14ac:dyDescent="0.25">
      <c r="J979816" s="30"/>
    </row>
    <row r="979817" spans="10:10" ht="14.25" customHeight="1" x14ac:dyDescent="0.25">
      <c r="J979817" s="30"/>
    </row>
    <row r="979818" spans="10:10" ht="14.25" customHeight="1" x14ac:dyDescent="0.25">
      <c r="J979818" s="30"/>
    </row>
    <row r="979819" spans="10:10" ht="14.25" customHeight="1" x14ac:dyDescent="0.25">
      <c r="J979819" s="30"/>
    </row>
    <row r="979820" spans="10:10" ht="14.25" customHeight="1" x14ac:dyDescent="0.25">
      <c r="J979820" s="30"/>
    </row>
    <row r="979821" spans="10:10" ht="14.25" customHeight="1" x14ac:dyDescent="0.25">
      <c r="J979821" s="30"/>
    </row>
    <row r="979822" spans="10:10" ht="14.25" customHeight="1" x14ac:dyDescent="0.25">
      <c r="J979822" s="30"/>
    </row>
    <row r="979823" spans="10:10" ht="14.25" customHeight="1" x14ac:dyDescent="0.25">
      <c r="J979823" s="30"/>
    </row>
    <row r="979824" spans="10:10" ht="14.25" customHeight="1" x14ac:dyDescent="0.25">
      <c r="J979824" s="30"/>
    </row>
    <row r="979825" spans="10:10" ht="14.25" customHeight="1" x14ac:dyDescent="0.25">
      <c r="J979825" s="30"/>
    </row>
    <row r="979826" spans="10:10" ht="14.25" customHeight="1" x14ac:dyDescent="0.25">
      <c r="J979826" s="30"/>
    </row>
    <row r="979827" spans="10:10" ht="14.25" customHeight="1" x14ac:dyDescent="0.25">
      <c r="J979827" s="30"/>
    </row>
    <row r="979828" spans="10:10" ht="14.25" customHeight="1" x14ac:dyDescent="0.25">
      <c r="J979828" s="30"/>
    </row>
    <row r="979829" spans="10:10" ht="14.25" customHeight="1" x14ac:dyDescent="0.25">
      <c r="J979829" s="30"/>
    </row>
    <row r="979830" spans="10:10" ht="14.25" customHeight="1" x14ac:dyDescent="0.25">
      <c r="J979830" s="30"/>
    </row>
    <row r="979831" spans="10:10" ht="14.25" customHeight="1" x14ac:dyDescent="0.25">
      <c r="J979831" s="30"/>
    </row>
    <row r="979832" spans="10:10" ht="14.25" customHeight="1" x14ac:dyDescent="0.25">
      <c r="J979832" s="30"/>
    </row>
    <row r="979833" spans="10:10" ht="14.25" customHeight="1" x14ac:dyDescent="0.25">
      <c r="J979833" s="30"/>
    </row>
    <row r="979834" spans="10:10" ht="14.25" customHeight="1" x14ac:dyDescent="0.25">
      <c r="J979834" s="30"/>
    </row>
    <row r="979835" spans="10:10" ht="14.25" customHeight="1" x14ac:dyDescent="0.25">
      <c r="J979835" s="30"/>
    </row>
    <row r="979836" spans="10:10" ht="14.25" customHeight="1" x14ac:dyDescent="0.25">
      <c r="J979836" s="30"/>
    </row>
    <row r="979837" spans="10:10" ht="14.25" customHeight="1" x14ac:dyDescent="0.25">
      <c r="J979837" s="30"/>
    </row>
    <row r="979838" spans="10:10" ht="14.25" customHeight="1" x14ac:dyDescent="0.25">
      <c r="J979838" s="30"/>
    </row>
    <row r="979839" spans="10:10" ht="14.25" customHeight="1" x14ac:dyDescent="0.25">
      <c r="J979839" s="30"/>
    </row>
    <row r="979840" spans="10:10" ht="14.25" customHeight="1" x14ac:dyDescent="0.25">
      <c r="J979840" s="30"/>
    </row>
    <row r="979841" spans="10:10" ht="14.25" customHeight="1" x14ac:dyDescent="0.25">
      <c r="J979841" s="30"/>
    </row>
    <row r="979842" spans="10:10" ht="14.25" customHeight="1" x14ac:dyDescent="0.25">
      <c r="J979842" s="30"/>
    </row>
    <row r="979843" spans="10:10" ht="14.25" customHeight="1" x14ac:dyDescent="0.25">
      <c r="J979843" s="30"/>
    </row>
    <row r="979844" spans="10:10" ht="14.25" customHeight="1" x14ac:dyDescent="0.25">
      <c r="J979844" s="30"/>
    </row>
    <row r="979845" spans="10:10" ht="14.25" customHeight="1" x14ac:dyDescent="0.25">
      <c r="J979845" s="30"/>
    </row>
    <row r="979846" spans="10:10" ht="14.25" customHeight="1" x14ac:dyDescent="0.25">
      <c r="J979846" s="51"/>
    </row>
    <row r="979847" spans="10:10" ht="14.25" customHeight="1" x14ac:dyDescent="0.25">
      <c r="J979847" s="51"/>
    </row>
    <row r="979848" spans="10:10" ht="14.25" customHeight="1" x14ac:dyDescent="0.25">
      <c r="J979848" s="30"/>
    </row>
    <row r="979849" spans="10:10" ht="14.25" customHeight="1" x14ac:dyDescent="0.25">
      <c r="J979849" s="30"/>
    </row>
    <row r="979850" spans="10:10" ht="14.25" customHeight="1" x14ac:dyDescent="0.25">
      <c r="J979850" s="30"/>
    </row>
    <row r="979851" spans="10:10" ht="14.25" customHeight="1" x14ac:dyDescent="0.25">
      <c r="J979851" s="30"/>
    </row>
    <row r="979852" spans="10:10" ht="14.25" customHeight="1" x14ac:dyDescent="0.25">
      <c r="J979852" s="30"/>
    </row>
    <row r="979853" spans="10:10" ht="14.25" customHeight="1" x14ac:dyDescent="0.25">
      <c r="J979853" s="30"/>
    </row>
    <row r="979854" spans="10:10" ht="14.25" customHeight="1" x14ac:dyDescent="0.25">
      <c r="J979854" s="30"/>
    </row>
    <row r="979855" spans="10:10" ht="14.25" customHeight="1" x14ac:dyDescent="0.25">
      <c r="J979855" s="30"/>
    </row>
    <row r="979856" spans="10:10" ht="14.25" customHeight="1" x14ac:dyDescent="0.25">
      <c r="J979856" s="30"/>
    </row>
    <row r="979857" spans="10:10" ht="14.25" customHeight="1" x14ac:dyDescent="0.25">
      <c r="J979857" s="30"/>
    </row>
    <row r="979858" spans="10:10" ht="14.25" customHeight="1" x14ac:dyDescent="0.25">
      <c r="J979858" s="30"/>
    </row>
    <row r="979859" spans="10:10" ht="14.25" customHeight="1" x14ac:dyDescent="0.25">
      <c r="J979859" s="51"/>
    </row>
    <row r="979860" spans="10:10" ht="14.25" customHeight="1" x14ac:dyDescent="0.25">
      <c r="J979860" s="30"/>
    </row>
    <row r="979861" spans="10:10" ht="14.25" customHeight="1" x14ac:dyDescent="0.25">
      <c r="J979861" s="30"/>
    </row>
    <row r="979862" spans="10:10" ht="14.25" customHeight="1" x14ac:dyDescent="0.25">
      <c r="J979862" s="30"/>
    </row>
    <row r="979863" spans="10:10" ht="14.25" customHeight="1" x14ac:dyDescent="0.25">
      <c r="J979863" s="30"/>
    </row>
    <row r="979864" spans="10:10" ht="14.25" customHeight="1" x14ac:dyDescent="0.25">
      <c r="J979864" s="30"/>
    </row>
    <row r="979865" spans="10:10" ht="14.25" customHeight="1" x14ac:dyDescent="0.25">
      <c r="J979865" s="30"/>
    </row>
    <row r="979866" spans="10:10" ht="14.25" customHeight="1" x14ac:dyDescent="0.25">
      <c r="J979866" s="30"/>
    </row>
    <row r="979867" spans="10:10" ht="14.25" customHeight="1" x14ac:dyDescent="0.25">
      <c r="J979867" s="30"/>
    </row>
    <row r="979868" spans="10:10" ht="14.25" customHeight="1" x14ac:dyDescent="0.25">
      <c r="J979868" s="30"/>
    </row>
    <row r="979869" spans="10:10" ht="14.25" customHeight="1" x14ac:dyDescent="0.25">
      <c r="J979869" s="30"/>
    </row>
    <row r="979870" spans="10:10" ht="14.25" customHeight="1" x14ac:dyDescent="0.25">
      <c r="J979870" s="30"/>
    </row>
    <row r="979871" spans="10:10" ht="14.25" customHeight="1" x14ac:dyDescent="0.25">
      <c r="J979871" s="51"/>
    </row>
    <row r="979872" spans="10:10" ht="14.25" customHeight="1" x14ac:dyDescent="0.25">
      <c r="J979872" s="30"/>
    </row>
    <row r="979873" spans="10:10" ht="14.25" customHeight="1" x14ac:dyDescent="0.25">
      <c r="J979873" s="30"/>
    </row>
    <row r="979874" spans="10:10" ht="14.25" customHeight="1" x14ac:dyDescent="0.25">
      <c r="J979874" s="30"/>
    </row>
    <row r="979875" spans="10:10" ht="14.25" customHeight="1" x14ac:dyDescent="0.25">
      <c r="J979875" s="30"/>
    </row>
    <row r="979876" spans="10:10" ht="14.25" customHeight="1" x14ac:dyDescent="0.25">
      <c r="J979876" s="30"/>
    </row>
    <row r="979877" spans="10:10" ht="14.25" customHeight="1" x14ac:dyDescent="0.25">
      <c r="J979877" s="30"/>
    </row>
    <row r="979878" spans="10:10" ht="14.25" customHeight="1" x14ac:dyDescent="0.25">
      <c r="J979878" s="30"/>
    </row>
    <row r="979879" spans="10:10" ht="14.25" customHeight="1" x14ac:dyDescent="0.25">
      <c r="J979879" s="30"/>
    </row>
    <row r="979880" spans="10:10" ht="14.25" customHeight="1" x14ac:dyDescent="0.25">
      <c r="J979880" s="30"/>
    </row>
    <row r="979881" spans="10:10" ht="14.25" customHeight="1" x14ac:dyDescent="0.25">
      <c r="J979881" s="30"/>
    </row>
    <row r="979882" spans="10:10" ht="14.25" customHeight="1" x14ac:dyDescent="0.25">
      <c r="J979882" s="30"/>
    </row>
    <row r="979883" spans="10:10" ht="14.25" customHeight="1" x14ac:dyDescent="0.25">
      <c r="J979883" s="30"/>
    </row>
    <row r="979884" spans="10:10" ht="14.25" customHeight="1" x14ac:dyDescent="0.25">
      <c r="J979884" s="30"/>
    </row>
    <row r="979885" spans="10:10" ht="14.25" customHeight="1" x14ac:dyDescent="0.25">
      <c r="J979885" s="30"/>
    </row>
    <row r="979886" spans="10:10" ht="14.25" customHeight="1" x14ac:dyDescent="0.25">
      <c r="J979886" s="30"/>
    </row>
    <row r="979887" spans="10:10" ht="14.25" customHeight="1" x14ac:dyDescent="0.25">
      <c r="J979887" s="30"/>
    </row>
    <row r="979888" spans="10:10" ht="14.25" customHeight="1" x14ac:dyDescent="0.25">
      <c r="J979888" s="30"/>
    </row>
    <row r="979889" spans="10:10" ht="14.25" customHeight="1" x14ac:dyDescent="0.25">
      <c r="J979889" s="30"/>
    </row>
    <row r="979890" spans="10:10" ht="14.25" customHeight="1" x14ac:dyDescent="0.25">
      <c r="J979890" s="30"/>
    </row>
    <row r="979891" spans="10:10" ht="14.25" customHeight="1" x14ac:dyDescent="0.25">
      <c r="J979891" s="30"/>
    </row>
    <row r="979892" spans="10:10" ht="14.25" customHeight="1" x14ac:dyDescent="0.25">
      <c r="J979892" s="30"/>
    </row>
    <row r="979893" spans="10:10" ht="14.25" customHeight="1" x14ac:dyDescent="0.25">
      <c r="J979893" s="30"/>
    </row>
    <row r="979894" spans="10:10" ht="14.25" customHeight="1" x14ac:dyDescent="0.25">
      <c r="J979894" s="30"/>
    </row>
    <row r="979895" spans="10:10" ht="14.25" customHeight="1" x14ac:dyDescent="0.25">
      <c r="J979895" s="30"/>
    </row>
    <row r="979896" spans="10:10" ht="14.25" customHeight="1" x14ac:dyDescent="0.25">
      <c r="J979896" s="30"/>
    </row>
    <row r="979897" spans="10:10" ht="14.25" customHeight="1" x14ac:dyDescent="0.25">
      <c r="J979897" s="30"/>
    </row>
    <row r="979898" spans="10:10" ht="14.25" customHeight="1" x14ac:dyDescent="0.25">
      <c r="J979898" s="30"/>
    </row>
    <row r="979899" spans="10:10" ht="14.25" customHeight="1" x14ac:dyDescent="0.25">
      <c r="J979899" s="30"/>
    </row>
    <row r="979900" spans="10:10" ht="14.25" customHeight="1" x14ac:dyDescent="0.25">
      <c r="J979900" s="30"/>
    </row>
    <row r="979901" spans="10:10" ht="14.25" customHeight="1" x14ac:dyDescent="0.25">
      <c r="J979901" s="30"/>
    </row>
    <row r="979902" spans="10:10" ht="14.25" customHeight="1" x14ac:dyDescent="0.25">
      <c r="J979902" s="30"/>
    </row>
    <row r="979903" spans="10:10" ht="14.25" customHeight="1" x14ac:dyDescent="0.25">
      <c r="J979903" s="51"/>
    </row>
    <row r="979904" spans="10:10" ht="14.25" customHeight="1" x14ac:dyDescent="0.25">
      <c r="J979904" s="51"/>
    </row>
    <row r="979905" spans="10:10" ht="14.25" customHeight="1" x14ac:dyDescent="0.25">
      <c r="J979905" s="51"/>
    </row>
    <row r="979906" spans="10:10" ht="14.25" customHeight="1" x14ac:dyDescent="0.25">
      <c r="J979906" s="51"/>
    </row>
    <row r="979907" spans="10:10" ht="14.25" customHeight="1" x14ac:dyDescent="0.25">
      <c r="J979907" s="30"/>
    </row>
    <row r="979908" spans="10:10" ht="14.25" customHeight="1" x14ac:dyDescent="0.25">
      <c r="J979908" s="30"/>
    </row>
    <row r="979909" spans="10:10" ht="14.25" customHeight="1" x14ac:dyDescent="0.25">
      <c r="J979909" s="30"/>
    </row>
    <row r="979910" spans="10:10" ht="14.25" customHeight="1" x14ac:dyDescent="0.25">
      <c r="J979910" s="30"/>
    </row>
    <row r="979911" spans="10:10" ht="14.25" customHeight="1" x14ac:dyDescent="0.25">
      <c r="J979911" s="30"/>
    </row>
    <row r="979912" spans="10:10" ht="14.25" customHeight="1" x14ac:dyDescent="0.25">
      <c r="J979912" s="30"/>
    </row>
    <row r="979913" spans="10:10" ht="14.25" customHeight="1" x14ac:dyDescent="0.25">
      <c r="J979913" s="30"/>
    </row>
    <row r="979914" spans="10:10" ht="14.25" customHeight="1" x14ac:dyDescent="0.25">
      <c r="J979914" s="30"/>
    </row>
    <row r="979915" spans="10:10" ht="14.25" customHeight="1" x14ac:dyDescent="0.25">
      <c r="J979915" s="51"/>
    </row>
    <row r="979916" spans="10:10" ht="14.25" customHeight="1" x14ac:dyDescent="0.25">
      <c r="J979916" s="51"/>
    </row>
    <row r="979917" spans="10:10" ht="14.25" customHeight="1" x14ac:dyDescent="0.25">
      <c r="J979917" s="30"/>
    </row>
    <row r="979918" spans="10:10" ht="14.25" customHeight="1" x14ac:dyDescent="0.25">
      <c r="J979918" s="30"/>
    </row>
    <row r="979919" spans="10:10" ht="14.25" customHeight="1" x14ac:dyDescent="0.25">
      <c r="J979919" s="30"/>
    </row>
    <row r="979920" spans="10:10" ht="14.25" customHeight="1" x14ac:dyDescent="0.25">
      <c r="J979920" s="30"/>
    </row>
    <row r="979921" spans="10:10" ht="14.25" customHeight="1" x14ac:dyDescent="0.25">
      <c r="J979921" s="30"/>
    </row>
    <row r="979922" spans="10:10" ht="14.25" customHeight="1" x14ac:dyDescent="0.25">
      <c r="J979922" s="30"/>
    </row>
    <row r="979923" spans="10:10" ht="14.25" customHeight="1" x14ac:dyDescent="0.25">
      <c r="J979923" s="30"/>
    </row>
    <row r="979924" spans="10:10" ht="14.25" customHeight="1" x14ac:dyDescent="0.25">
      <c r="J979924" s="30"/>
    </row>
    <row r="979925" spans="10:10" ht="14.25" customHeight="1" x14ac:dyDescent="0.25">
      <c r="J979925" s="30"/>
    </row>
    <row r="979926" spans="10:10" ht="14.25" customHeight="1" x14ac:dyDescent="0.25">
      <c r="J979926" s="30"/>
    </row>
    <row r="979927" spans="10:10" ht="14.25" customHeight="1" x14ac:dyDescent="0.25">
      <c r="J979927" s="30"/>
    </row>
    <row r="979928" spans="10:10" ht="14.25" customHeight="1" x14ac:dyDescent="0.25">
      <c r="J979928" s="30"/>
    </row>
    <row r="979929" spans="10:10" ht="14.25" customHeight="1" x14ac:dyDescent="0.25">
      <c r="J979929" s="30"/>
    </row>
    <row r="979930" spans="10:10" ht="14.25" customHeight="1" x14ac:dyDescent="0.25">
      <c r="J979930" s="30"/>
    </row>
    <row r="979931" spans="10:10" ht="14.25" customHeight="1" x14ac:dyDescent="0.25">
      <c r="J979931" s="30"/>
    </row>
    <row r="979932" spans="10:10" ht="14.25" customHeight="1" x14ac:dyDescent="0.25">
      <c r="J979932" s="30"/>
    </row>
    <row r="979933" spans="10:10" ht="14.25" customHeight="1" x14ac:dyDescent="0.25">
      <c r="J979933" s="30"/>
    </row>
    <row r="979934" spans="10:10" ht="14.25" customHeight="1" x14ac:dyDescent="0.25">
      <c r="J979934" s="30"/>
    </row>
    <row r="979935" spans="10:10" ht="14.25" customHeight="1" x14ac:dyDescent="0.25">
      <c r="J979935" s="30"/>
    </row>
    <row r="979936" spans="10:10" ht="14.25" customHeight="1" x14ac:dyDescent="0.25">
      <c r="J979936" s="30"/>
    </row>
    <row r="979937" spans="10:10" ht="14.25" customHeight="1" x14ac:dyDescent="0.25">
      <c r="J979937" s="30"/>
    </row>
    <row r="979938" spans="10:10" ht="14.25" customHeight="1" x14ac:dyDescent="0.25">
      <c r="J979938" s="30"/>
    </row>
    <row r="979939" spans="10:10" ht="14.25" customHeight="1" x14ac:dyDescent="0.25">
      <c r="J979939" s="30"/>
    </row>
    <row r="979940" spans="10:10" ht="14.25" customHeight="1" x14ac:dyDescent="0.25">
      <c r="J979940" s="30"/>
    </row>
    <row r="979941" spans="10:10" ht="14.25" customHeight="1" x14ac:dyDescent="0.25">
      <c r="J979941" s="30"/>
    </row>
    <row r="979942" spans="10:10" ht="14.25" customHeight="1" x14ac:dyDescent="0.25">
      <c r="J979942" s="30"/>
    </row>
    <row r="979943" spans="10:10" ht="14.25" customHeight="1" x14ac:dyDescent="0.25">
      <c r="J979943" s="30"/>
    </row>
    <row r="979944" spans="10:10" ht="14.25" customHeight="1" x14ac:dyDescent="0.25">
      <c r="J979944" s="51"/>
    </row>
    <row r="979945" spans="10:10" ht="14.25" customHeight="1" x14ac:dyDescent="0.25">
      <c r="J979945" s="30"/>
    </row>
    <row r="979946" spans="10:10" ht="14.25" customHeight="1" x14ac:dyDescent="0.25">
      <c r="J979946" s="30"/>
    </row>
    <row r="979947" spans="10:10" ht="14.25" customHeight="1" x14ac:dyDescent="0.25">
      <c r="J979947" s="30"/>
    </row>
    <row r="979948" spans="10:10" ht="14.25" customHeight="1" x14ac:dyDescent="0.25">
      <c r="J979948" s="30"/>
    </row>
    <row r="979949" spans="10:10" ht="14.25" customHeight="1" x14ac:dyDescent="0.25">
      <c r="J979949" s="30"/>
    </row>
    <row r="979950" spans="10:10" ht="14.25" customHeight="1" x14ac:dyDescent="0.25">
      <c r="J979950" s="30"/>
    </row>
    <row r="979951" spans="10:10" ht="14.25" customHeight="1" x14ac:dyDescent="0.25">
      <c r="J979951" s="30"/>
    </row>
    <row r="979952" spans="10:10" ht="14.25" customHeight="1" x14ac:dyDescent="0.25">
      <c r="J979952" s="30"/>
    </row>
    <row r="979953" spans="10:10" ht="14.25" customHeight="1" x14ac:dyDescent="0.25">
      <c r="J979953" s="30"/>
    </row>
    <row r="979954" spans="10:10" ht="14.25" customHeight="1" x14ac:dyDescent="0.25">
      <c r="J979954" s="51"/>
    </row>
    <row r="979955" spans="10:10" ht="14.25" customHeight="1" x14ac:dyDescent="0.25">
      <c r="J979955" s="30"/>
    </row>
    <row r="979956" spans="10:10" ht="14.25" customHeight="1" x14ac:dyDescent="0.25">
      <c r="J979956" s="30"/>
    </row>
    <row r="979957" spans="10:10" ht="14.25" customHeight="1" x14ac:dyDescent="0.25">
      <c r="J979957" s="30"/>
    </row>
    <row r="979958" spans="10:10" ht="14.25" customHeight="1" x14ac:dyDescent="0.25">
      <c r="J979958" s="30"/>
    </row>
    <row r="979959" spans="10:10" ht="14.25" customHeight="1" x14ac:dyDescent="0.25">
      <c r="J979959" s="30"/>
    </row>
    <row r="979960" spans="10:10" ht="14.25" customHeight="1" x14ac:dyDescent="0.25">
      <c r="J979960" s="30"/>
    </row>
    <row r="979961" spans="10:10" ht="14.25" customHeight="1" x14ac:dyDescent="0.25">
      <c r="J979961" s="30"/>
    </row>
    <row r="979962" spans="10:10" ht="14.25" customHeight="1" x14ac:dyDescent="0.25">
      <c r="J979962" s="30"/>
    </row>
    <row r="979963" spans="10:10" ht="14.25" customHeight="1" x14ac:dyDescent="0.25">
      <c r="J979963" s="30"/>
    </row>
    <row r="979964" spans="10:10" ht="14.25" customHeight="1" x14ac:dyDescent="0.25">
      <c r="J979964" s="30"/>
    </row>
    <row r="979965" spans="10:10" ht="14.25" customHeight="1" x14ac:dyDescent="0.25">
      <c r="J979965" s="30"/>
    </row>
    <row r="979966" spans="10:10" ht="14.25" customHeight="1" x14ac:dyDescent="0.25">
      <c r="J979966" s="30"/>
    </row>
    <row r="979967" spans="10:10" ht="14.25" customHeight="1" x14ac:dyDescent="0.25">
      <c r="J979967" s="30"/>
    </row>
    <row r="979968" spans="10:10" ht="14.25" customHeight="1" x14ac:dyDescent="0.25">
      <c r="J979968" s="30"/>
    </row>
    <row r="979969" spans="10:10" ht="14.25" customHeight="1" x14ac:dyDescent="0.25">
      <c r="J979969" s="30"/>
    </row>
    <row r="979970" spans="10:10" ht="14.25" customHeight="1" x14ac:dyDescent="0.25">
      <c r="J979970" s="30"/>
    </row>
    <row r="979971" spans="10:10" ht="14.25" customHeight="1" x14ac:dyDescent="0.25">
      <c r="J979971" s="30"/>
    </row>
    <row r="979972" spans="10:10" ht="14.25" customHeight="1" x14ac:dyDescent="0.25">
      <c r="J979972" s="30"/>
    </row>
    <row r="979973" spans="10:10" ht="14.25" customHeight="1" x14ac:dyDescent="0.25">
      <c r="J979973" s="30"/>
    </row>
    <row r="979974" spans="10:10" ht="14.25" customHeight="1" x14ac:dyDescent="0.25">
      <c r="J979974" s="30"/>
    </row>
    <row r="979975" spans="10:10" ht="14.25" customHeight="1" x14ac:dyDescent="0.25">
      <c r="J979975" s="30"/>
    </row>
    <row r="979976" spans="10:10" ht="14.25" customHeight="1" x14ac:dyDescent="0.25">
      <c r="J979976" s="30"/>
    </row>
    <row r="979977" spans="10:10" ht="14.25" customHeight="1" x14ac:dyDescent="0.25">
      <c r="J979977" s="30"/>
    </row>
    <row r="979978" spans="10:10" ht="14.25" customHeight="1" x14ac:dyDescent="0.25">
      <c r="J979978" s="30"/>
    </row>
    <row r="979979" spans="10:10" ht="14.25" customHeight="1" x14ac:dyDescent="0.25">
      <c r="J979979" s="30"/>
    </row>
    <row r="979980" spans="10:10" ht="14.25" customHeight="1" x14ac:dyDescent="0.25">
      <c r="J979980" s="30"/>
    </row>
    <row r="979981" spans="10:10" ht="14.25" customHeight="1" x14ac:dyDescent="0.25">
      <c r="J979981" s="30"/>
    </row>
    <row r="979982" spans="10:10" ht="14.25" customHeight="1" x14ac:dyDescent="0.25">
      <c r="J979982" s="30"/>
    </row>
    <row r="979983" spans="10:10" ht="14.25" customHeight="1" x14ac:dyDescent="0.25">
      <c r="J979983" s="30"/>
    </row>
    <row r="979984" spans="10:10" ht="14.25" customHeight="1" x14ac:dyDescent="0.25">
      <c r="J979984" s="30"/>
    </row>
    <row r="979985" spans="10:10" ht="14.25" customHeight="1" x14ac:dyDescent="0.25">
      <c r="J979985" s="30"/>
    </row>
    <row r="979986" spans="10:10" ht="14.25" customHeight="1" x14ac:dyDescent="0.25">
      <c r="J979986" s="31"/>
    </row>
    <row r="979987" spans="10:10" ht="14.25" customHeight="1" x14ac:dyDescent="0.25">
      <c r="J979987" s="30"/>
    </row>
    <row r="979988" spans="10:10" ht="14.25" customHeight="1" x14ac:dyDescent="0.25">
      <c r="J979988" s="30"/>
    </row>
    <row r="979989" spans="10:10" ht="14.25" customHeight="1" x14ac:dyDescent="0.25">
      <c r="J979989" s="30"/>
    </row>
    <row r="979990" spans="10:10" ht="14.25" customHeight="1" x14ac:dyDescent="0.25">
      <c r="J979990" s="30"/>
    </row>
    <row r="979991" spans="10:10" ht="14.25" customHeight="1" x14ac:dyDescent="0.25">
      <c r="J979991" s="30"/>
    </row>
    <row r="979992" spans="10:10" ht="14.25" customHeight="1" x14ac:dyDescent="0.25">
      <c r="J979992" s="30"/>
    </row>
    <row r="979993" spans="10:10" ht="14.25" customHeight="1" x14ac:dyDescent="0.25">
      <c r="J979993" s="30"/>
    </row>
    <row r="979994" spans="10:10" ht="14.25" customHeight="1" x14ac:dyDescent="0.25">
      <c r="J979994" s="30"/>
    </row>
    <row r="979995" spans="10:10" ht="14.25" customHeight="1" x14ac:dyDescent="0.25">
      <c r="J979995" s="30"/>
    </row>
    <row r="979996" spans="10:10" ht="14.25" customHeight="1" x14ac:dyDescent="0.25">
      <c r="J979996" s="30"/>
    </row>
    <row r="979997" spans="10:10" ht="14.25" customHeight="1" x14ac:dyDescent="0.25">
      <c r="J979997" s="30"/>
    </row>
    <row r="979998" spans="10:10" ht="14.25" customHeight="1" x14ac:dyDescent="0.25">
      <c r="J979998" s="30"/>
    </row>
    <row r="979999" spans="10:10" ht="14.25" customHeight="1" x14ac:dyDescent="0.25">
      <c r="J979999" s="30"/>
    </row>
    <row r="980000" spans="10:10" ht="14.25" customHeight="1" x14ac:dyDescent="0.25">
      <c r="J980000" s="30"/>
    </row>
    <row r="980001" spans="10:10" ht="14.25" customHeight="1" x14ac:dyDescent="0.25">
      <c r="J980001" s="30"/>
    </row>
    <row r="980002" spans="10:10" ht="14.25" customHeight="1" x14ac:dyDescent="0.25">
      <c r="J980002" s="30"/>
    </row>
    <row r="980003" spans="10:10" ht="14.25" customHeight="1" x14ac:dyDescent="0.25">
      <c r="J980003" s="30"/>
    </row>
    <row r="980004" spans="10:10" ht="14.25" customHeight="1" x14ac:dyDescent="0.25">
      <c r="J980004" s="30"/>
    </row>
    <row r="980005" spans="10:10" ht="14.25" customHeight="1" x14ac:dyDescent="0.25">
      <c r="J980005" s="30"/>
    </row>
    <row r="980006" spans="10:10" ht="14.25" customHeight="1" x14ac:dyDescent="0.25">
      <c r="J980006" s="30"/>
    </row>
    <row r="980007" spans="10:10" ht="14.25" customHeight="1" x14ac:dyDescent="0.25">
      <c r="J980007" s="30"/>
    </row>
    <row r="980008" spans="10:10" ht="14.25" customHeight="1" x14ac:dyDescent="0.25">
      <c r="J980008" s="30"/>
    </row>
    <row r="980009" spans="10:10" ht="14.25" customHeight="1" x14ac:dyDescent="0.25">
      <c r="J980009" s="30"/>
    </row>
    <row r="980010" spans="10:10" ht="14.25" customHeight="1" x14ac:dyDescent="0.25">
      <c r="J980010" s="30"/>
    </row>
    <row r="980011" spans="10:10" ht="14.25" customHeight="1" x14ac:dyDescent="0.25">
      <c r="J980011" s="30"/>
    </row>
    <row r="980012" spans="10:10" ht="14.25" customHeight="1" x14ac:dyDescent="0.25">
      <c r="J980012" s="30"/>
    </row>
    <row r="980013" spans="10:10" ht="14.25" customHeight="1" x14ac:dyDescent="0.25">
      <c r="J980013" s="30"/>
    </row>
    <row r="980014" spans="10:10" ht="14.25" customHeight="1" x14ac:dyDescent="0.25">
      <c r="J980014" s="30"/>
    </row>
    <row r="980015" spans="10:10" ht="14.25" customHeight="1" x14ac:dyDescent="0.25">
      <c r="J980015" s="30"/>
    </row>
    <row r="980016" spans="10:10" ht="14.25" customHeight="1" x14ac:dyDescent="0.25">
      <c r="J980016" s="30"/>
    </row>
    <row r="980017" spans="10:10" ht="14.25" customHeight="1" x14ac:dyDescent="0.25">
      <c r="J980017" s="30"/>
    </row>
    <row r="980018" spans="10:10" ht="14.25" customHeight="1" x14ac:dyDescent="0.25">
      <c r="J980018" s="30"/>
    </row>
    <row r="980019" spans="10:10" ht="14.25" customHeight="1" x14ac:dyDescent="0.25">
      <c r="J980019" s="30"/>
    </row>
    <row r="980020" spans="10:10" ht="14.25" customHeight="1" x14ac:dyDescent="0.25">
      <c r="J980020" s="30"/>
    </row>
    <row r="980021" spans="10:10" ht="14.25" customHeight="1" x14ac:dyDescent="0.25">
      <c r="J980021" s="30"/>
    </row>
    <row r="980022" spans="10:10" ht="14.25" customHeight="1" x14ac:dyDescent="0.25">
      <c r="J980022" s="30"/>
    </row>
    <row r="980023" spans="10:10" ht="14.25" customHeight="1" x14ac:dyDescent="0.25">
      <c r="J980023" s="51"/>
    </row>
    <row r="980024" spans="10:10" ht="14.25" customHeight="1" x14ac:dyDescent="0.25">
      <c r="J980024" s="30"/>
    </row>
    <row r="980025" spans="10:10" ht="14.25" customHeight="1" x14ac:dyDescent="0.25">
      <c r="J980025" s="30"/>
    </row>
    <row r="980026" spans="10:10" ht="14.25" customHeight="1" x14ac:dyDescent="0.25">
      <c r="J980026" s="30"/>
    </row>
    <row r="980027" spans="10:10" ht="14.25" customHeight="1" x14ac:dyDescent="0.25">
      <c r="J980027" s="30"/>
    </row>
    <row r="980028" spans="10:10" ht="14.25" customHeight="1" x14ac:dyDescent="0.25">
      <c r="J980028" s="30"/>
    </row>
    <row r="980029" spans="10:10" ht="14.25" customHeight="1" x14ac:dyDescent="0.25">
      <c r="J980029" s="30"/>
    </row>
    <row r="980030" spans="10:10" ht="14.25" customHeight="1" x14ac:dyDescent="0.25">
      <c r="J980030" s="30"/>
    </row>
    <row r="980031" spans="10:10" ht="14.25" customHeight="1" x14ac:dyDescent="0.25">
      <c r="J980031" s="30"/>
    </row>
    <row r="980032" spans="10:10" ht="14.25" customHeight="1" x14ac:dyDescent="0.25">
      <c r="J980032" s="30"/>
    </row>
    <row r="980033" spans="10:10" ht="14.25" customHeight="1" x14ac:dyDescent="0.25">
      <c r="J980033" s="30"/>
    </row>
    <row r="980034" spans="10:10" ht="14.25" customHeight="1" x14ac:dyDescent="0.25">
      <c r="J980034" s="30"/>
    </row>
    <row r="980035" spans="10:10" ht="14.25" customHeight="1" x14ac:dyDescent="0.25">
      <c r="J980035" s="30"/>
    </row>
    <row r="980036" spans="10:10" ht="14.25" customHeight="1" x14ac:dyDescent="0.25">
      <c r="J980036" s="30"/>
    </row>
    <row r="980037" spans="10:10" ht="14.25" customHeight="1" x14ac:dyDescent="0.25">
      <c r="J980037" s="30"/>
    </row>
    <row r="980038" spans="10:10" ht="14.25" customHeight="1" x14ac:dyDescent="0.25">
      <c r="J980038" s="30"/>
    </row>
    <row r="980039" spans="10:10" ht="14.25" customHeight="1" x14ac:dyDescent="0.25">
      <c r="J980039" s="30"/>
    </row>
    <row r="980040" spans="10:10" ht="14.25" customHeight="1" x14ac:dyDescent="0.25">
      <c r="J980040" s="30"/>
    </row>
    <row r="980041" spans="10:10" ht="14.25" customHeight="1" x14ac:dyDescent="0.25">
      <c r="J980041" s="30"/>
    </row>
    <row r="980042" spans="10:10" ht="14.25" customHeight="1" x14ac:dyDescent="0.25">
      <c r="J980042" s="30"/>
    </row>
    <row r="980043" spans="10:10" ht="14.25" customHeight="1" x14ac:dyDescent="0.25">
      <c r="J980043" s="30"/>
    </row>
    <row r="980044" spans="10:10" ht="14.25" customHeight="1" x14ac:dyDescent="0.25">
      <c r="J980044" s="51"/>
    </row>
    <row r="980045" spans="10:10" ht="14.25" customHeight="1" x14ac:dyDescent="0.25">
      <c r="J980045" s="51"/>
    </row>
    <row r="980046" spans="10:10" ht="14.25" customHeight="1" x14ac:dyDescent="0.25">
      <c r="J980046" s="30"/>
    </row>
    <row r="980047" spans="10:10" ht="14.25" customHeight="1" x14ac:dyDescent="0.25">
      <c r="J980047" s="30"/>
    </row>
    <row r="980048" spans="10:10" ht="14.25" customHeight="1" x14ac:dyDescent="0.25">
      <c r="J980048" s="30"/>
    </row>
    <row r="980049" spans="10:10" ht="14.25" customHeight="1" x14ac:dyDescent="0.25">
      <c r="J980049" s="30"/>
    </row>
    <row r="980050" spans="10:10" ht="14.25" customHeight="1" x14ac:dyDescent="0.25">
      <c r="J980050" s="30"/>
    </row>
    <row r="980051" spans="10:10" ht="14.25" customHeight="1" x14ac:dyDescent="0.25">
      <c r="J980051" s="30"/>
    </row>
    <row r="980052" spans="10:10" ht="14.25" customHeight="1" x14ac:dyDescent="0.25">
      <c r="J980052" s="30"/>
    </row>
    <row r="980053" spans="10:10" ht="14.25" customHeight="1" x14ac:dyDescent="0.25">
      <c r="J980053" s="30"/>
    </row>
    <row r="980054" spans="10:10" ht="14.25" customHeight="1" x14ac:dyDescent="0.25">
      <c r="J980054" s="30"/>
    </row>
    <row r="980055" spans="10:10" ht="14.25" customHeight="1" x14ac:dyDescent="0.25">
      <c r="J980055" s="30"/>
    </row>
    <row r="980056" spans="10:10" ht="14.25" customHeight="1" x14ac:dyDescent="0.25">
      <c r="J980056" s="30"/>
    </row>
    <row r="980057" spans="10:10" ht="14.25" customHeight="1" x14ac:dyDescent="0.25">
      <c r="J980057" s="30"/>
    </row>
    <row r="980058" spans="10:10" ht="14.25" customHeight="1" x14ac:dyDescent="0.25">
      <c r="J980058" s="30"/>
    </row>
    <row r="980059" spans="10:10" ht="14.25" customHeight="1" x14ac:dyDescent="0.25">
      <c r="J980059" s="30"/>
    </row>
    <row r="980060" spans="10:10" ht="14.25" customHeight="1" x14ac:dyDescent="0.25">
      <c r="J980060" s="30"/>
    </row>
    <row r="980061" spans="10:10" ht="14.25" customHeight="1" x14ac:dyDescent="0.25">
      <c r="J980061" s="30"/>
    </row>
    <row r="980062" spans="10:10" ht="14.25" customHeight="1" x14ac:dyDescent="0.25">
      <c r="J980062" s="30"/>
    </row>
    <row r="980063" spans="10:10" ht="14.25" customHeight="1" x14ac:dyDescent="0.25">
      <c r="J980063" s="30"/>
    </row>
    <row r="980064" spans="10:10" ht="14.25" customHeight="1" x14ac:dyDescent="0.25">
      <c r="J980064" s="30"/>
    </row>
    <row r="980065" spans="10:10" ht="14.25" customHeight="1" x14ac:dyDescent="0.25">
      <c r="J980065" s="30"/>
    </row>
    <row r="980066" spans="10:10" ht="14.25" customHeight="1" x14ac:dyDescent="0.25">
      <c r="J980066" s="30"/>
    </row>
    <row r="980067" spans="10:10" ht="14.25" customHeight="1" x14ac:dyDescent="0.25">
      <c r="J980067" s="30"/>
    </row>
    <row r="980068" spans="10:10" ht="14.25" customHeight="1" x14ac:dyDescent="0.25">
      <c r="J980068" s="30"/>
    </row>
    <row r="980069" spans="10:10" ht="14.25" customHeight="1" x14ac:dyDescent="0.25">
      <c r="J980069" s="30"/>
    </row>
    <row r="980070" spans="10:10" ht="14.25" customHeight="1" x14ac:dyDescent="0.25">
      <c r="J980070" s="30"/>
    </row>
    <row r="980071" spans="10:10" ht="14.25" customHeight="1" x14ac:dyDescent="0.25">
      <c r="J980071" s="30"/>
    </row>
    <row r="980072" spans="10:10" ht="14.25" customHeight="1" x14ac:dyDescent="0.25">
      <c r="J980072" s="30"/>
    </row>
    <row r="980073" spans="10:10" ht="14.25" customHeight="1" x14ac:dyDescent="0.25">
      <c r="J980073" s="30"/>
    </row>
    <row r="980074" spans="10:10" ht="14.25" customHeight="1" x14ac:dyDescent="0.25">
      <c r="J980074" s="30"/>
    </row>
    <row r="980075" spans="10:10" ht="14.25" customHeight="1" x14ac:dyDescent="0.25">
      <c r="J980075" s="30"/>
    </row>
    <row r="980076" spans="10:10" ht="14.25" customHeight="1" x14ac:dyDescent="0.25">
      <c r="J980076" s="30"/>
    </row>
    <row r="980077" spans="10:10" ht="14.25" customHeight="1" x14ac:dyDescent="0.25">
      <c r="J980077" s="30"/>
    </row>
    <row r="980078" spans="10:10" ht="14.25" customHeight="1" x14ac:dyDescent="0.25">
      <c r="J980078" s="30"/>
    </row>
    <row r="980079" spans="10:10" ht="14.25" customHeight="1" x14ac:dyDescent="0.25">
      <c r="J980079" s="30"/>
    </row>
    <row r="980080" spans="10:10" ht="14.25" customHeight="1" x14ac:dyDescent="0.25">
      <c r="J980080" s="30"/>
    </row>
    <row r="980081" spans="10:10" ht="14.25" customHeight="1" x14ac:dyDescent="0.25">
      <c r="J980081" s="30"/>
    </row>
    <row r="980082" spans="10:10" ht="14.25" customHeight="1" x14ac:dyDescent="0.25">
      <c r="J980082" s="30"/>
    </row>
    <row r="980083" spans="10:10" ht="14.25" customHeight="1" x14ac:dyDescent="0.25">
      <c r="J980083" s="30"/>
    </row>
    <row r="980084" spans="10:10" ht="14.25" customHeight="1" x14ac:dyDescent="0.25">
      <c r="J980084" s="30"/>
    </row>
    <row r="980085" spans="10:10" ht="14.25" customHeight="1" x14ac:dyDescent="0.25">
      <c r="J980085" s="30"/>
    </row>
    <row r="980086" spans="10:10" ht="14.25" customHeight="1" x14ac:dyDescent="0.25">
      <c r="J980086" s="30"/>
    </row>
    <row r="980087" spans="10:10" ht="14.25" customHeight="1" x14ac:dyDescent="0.25">
      <c r="J980087" s="30"/>
    </row>
    <row r="980088" spans="10:10" ht="14.25" customHeight="1" x14ac:dyDescent="0.25">
      <c r="J980088" s="30"/>
    </row>
    <row r="980089" spans="10:10" ht="14.25" customHeight="1" x14ac:dyDescent="0.25">
      <c r="J980089" s="30"/>
    </row>
    <row r="980090" spans="10:10" ht="14.25" customHeight="1" x14ac:dyDescent="0.25">
      <c r="J980090" s="30"/>
    </row>
    <row r="980091" spans="10:10" ht="14.25" customHeight="1" x14ac:dyDescent="0.25">
      <c r="J980091" s="30"/>
    </row>
    <row r="980092" spans="10:10" ht="14.25" customHeight="1" x14ac:dyDescent="0.25">
      <c r="J980092" s="30"/>
    </row>
    <row r="980093" spans="10:10" ht="14.25" customHeight="1" x14ac:dyDescent="0.25">
      <c r="J980093" s="30"/>
    </row>
    <row r="980094" spans="10:10" ht="14.25" customHeight="1" x14ac:dyDescent="0.25">
      <c r="J980094" s="30"/>
    </row>
    <row r="980095" spans="10:10" ht="14.25" customHeight="1" x14ac:dyDescent="0.25">
      <c r="J980095" s="30"/>
    </row>
    <row r="980096" spans="10:10" ht="14.25" customHeight="1" x14ac:dyDescent="0.25">
      <c r="J980096" s="30"/>
    </row>
    <row r="980097" spans="10:10" ht="14.25" customHeight="1" x14ac:dyDescent="0.25">
      <c r="J980097" s="30"/>
    </row>
    <row r="980098" spans="10:10" ht="14.25" customHeight="1" x14ac:dyDescent="0.25">
      <c r="J980098" s="30"/>
    </row>
    <row r="980099" spans="10:10" ht="14.25" customHeight="1" x14ac:dyDescent="0.25">
      <c r="J980099" s="30"/>
    </row>
    <row r="980100" spans="10:10" ht="14.25" customHeight="1" x14ac:dyDescent="0.25">
      <c r="J980100" s="30"/>
    </row>
    <row r="980101" spans="10:10" ht="14.25" customHeight="1" x14ac:dyDescent="0.25">
      <c r="J980101" s="30"/>
    </row>
    <row r="980102" spans="10:10" ht="14.25" customHeight="1" x14ac:dyDescent="0.25">
      <c r="J980102" s="30"/>
    </row>
    <row r="980103" spans="10:10" ht="14.25" customHeight="1" x14ac:dyDescent="0.25">
      <c r="J980103" s="30"/>
    </row>
    <row r="980104" spans="10:10" ht="14.25" customHeight="1" x14ac:dyDescent="0.25">
      <c r="J980104" s="30"/>
    </row>
    <row r="980105" spans="10:10" ht="14.25" customHeight="1" x14ac:dyDescent="0.25">
      <c r="J980105" s="30"/>
    </row>
    <row r="980106" spans="10:10" ht="14.25" customHeight="1" x14ac:dyDescent="0.25">
      <c r="J980106" s="30"/>
    </row>
    <row r="980107" spans="10:10" ht="14.25" customHeight="1" x14ac:dyDescent="0.25">
      <c r="J980107" s="30"/>
    </row>
    <row r="980108" spans="10:10" ht="14.25" customHeight="1" x14ac:dyDescent="0.25">
      <c r="J980108" s="30"/>
    </row>
    <row r="980109" spans="10:10" ht="14.25" customHeight="1" x14ac:dyDescent="0.25">
      <c r="J980109" s="30"/>
    </row>
    <row r="980110" spans="10:10" ht="14.25" customHeight="1" x14ac:dyDescent="0.25">
      <c r="J980110" s="30"/>
    </row>
    <row r="980111" spans="10:10" ht="14.25" customHeight="1" x14ac:dyDescent="0.25">
      <c r="J980111" s="30"/>
    </row>
    <row r="980112" spans="10:10" ht="14.25" customHeight="1" x14ac:dyDescent="0.25">
      <c r="J980112" s="30"/>
    </row>
    <row r="980113" spans="10:10" ht="14.25" customHeight="1" x14ac:dyDescent="0.25">
      <c r="J980113" s="30"/>
    </row>
    <row r="980114" spans="10:10" ht="14.25" customHeight="1" x14ac:dyDescent="0.25">
      <c r="J980114" s="30"/>
    </row>
    <row r="980115" spans="10:10" ht="14.25" customHeight="1" x14ac:dyDescent="0.25">
      <c r="J980115" s="30"/>
    </row>
    <row r="980116" spans="10:10" ht="14.25" customHeight="1" x14ac:dyDescent="0.25">
      <c r="J980116" s="30"/>
    </row>
    <row r="980117" spans="10:10" ht="14.25" customHeight="1" x14ac:dyDescent="0.25">
      <c r="J980117" s="30"/>
    </row>
    <row r="980118" spans="10:10" ht="14.25" customHeight="1" x14ac:dyDescent="0.25">
      <c r="J980118" s="30"/>
    </row>
    <row r="980119" spans="10:10" ht="14.25" customHeight="1" x14ac:dyDescent="0.25">
      <c r="J980119" s="30"/>
    </row>
    <row r="980120" spans="10:10" ht="14.25" customHeight="1" x14ac:dyDescent="0.25">
      <c r="J980120" s="30"/>
    </row>
    <row r="980121" spans="10:10" ht="14.25" customHeight="1" x14ac:dyDescent="0.25">
      <c r="J980121" s="30"/>
    </row>
    <row r="980122" spans="10:10" ht="14.25" customHeight="1" x14ac:dyDescent="0.25">
      <c r="J980122" s="30"/>
    </row>
    <row r="980123" spans="10:10" ht="14.25" customHeight="1" x14ac:dyDescent="0.25">
      <c r="J980123" s="30"/>
    </row>
    <row r="980124" spans="10:10" ht="14.25" customHeight="1" x14ac:dyDescent="0.25">
      <c r="J980124" s="30"/>
    </row>
    <row r="980125" spans="10:10" ht="14.25" customHeight="1" x14ac:dyDescent="0.25">
      <c r="J980125" s="30"/>
    </row>
    <row r="980126" spans="10:10" ht="14.25" customHeight="1" x14ac:dyDescent="0.25">
      <c r="J980126" s="30"/>
    </row>
    <row r="980127" spans="10:10" ht="14.25" customHeight="1" x14ac:dyDescent="0.25">
      <c r="J980127" s="30"/>
    </row>
    <row r="980128" spans="10:10" ht="14.25" customHeight="1" x14ac:dyDescent="0.25">
      <c r="J980128" s="30"/>
    </row>
    <row r="980129" spans="10:10" ht="14.25" customHeight="1" x14ac:dyDescent="0.25">
      <c r="J980129" s="30"/>
    </row>
    <row r="980130" spans="10:10" ht="14.25" customHeight="1" x14ac:dyDescent="0.25">
      <c r="J980130" s="30"/>
    </row>
    <row r="980131" spans="10:10" ht="14.25" customHeight="1" x14ac:dyDescent="0.25">
      <c r="J980131" s="30"/>
    </row>
    <row r="980132" spans="10:10" ht="14.25" customHeight="1" x14ac:dyDescent="0.25">
      <c r="J980132" s="30"/>
    </row>
    <row r="980133" spans="10:10" ht="14.25" customHeight="1" x14ac:dyDescent="0.25">
      <c r="J980133" s="30"/>
    </row>
    <row r="980134" spans="10:10" ht="14.25" customHeight="1" x14ac:dyDescent="0.25">
      <c r="J980134" s="30"/>
    </row>
    <row r="980135" spans="10:10" ht="14.25" customHeight="1" x14ac:dyDescent="0.25">
      <c r="J980135" s="30"/>
    </row>
    <row r="980136" spans="10:10" ht="14.25" customHeight="1" x14ac:dyDescent="0.25">
      <c r="J980136" s="30"/>
    </row>
    <row r="980137" spans="10:10" ht="14.25" customHeight="1" x14ac:dyDescent="0.25">
      <c r="J980137" s="30"/>
    </row>
    <row r="980138" spans="10:10" ht="14.25" customHeight="1" x14ac:dyDescent="0.25">
      <c r="J980138" s="30"/>
    </row>
    <row r="980139" spans="10:10" ht="14.25" customHeight="1" x14ac:dyDescent="0.25">
      <c r="J980139" s="30"/>
    </row>
    <row r="980140" spans="10:10" ht="14.25" customHeight="1" x14ac:dyDescent="0.25">
      <c r="J980140" s="30"/>
    </row>
    <row r="980141" spans="10:10" ht="14.25" customHeight="1" x14ac:dyDescent="0.25">
      <c r="J980141" s="30"/>
    </row>
    <row r="980142" spans="10:10" ht="14.25" customHeight="1" x14ac:dyDescent="0.25">
      <c r="J980142" s="30"/>
    </row>
    <row r="980143" spans="10:10" ht="14.25" customHeight="1" x14ac:dyDescent="0.25">
      <c r="J980143" s="30"/>
    </row>
    <row r="980144" spans="10:10" ht="14.25" customHeight="1" x14ac:dyDescent="0.25">
      <c r="J980144" s="30"/>
    </row>
    <row r="980145" spans="10:10" ht="14.25" customHeight="1" x14ac:dyDescent="0.25">
      <c r="J980145" s="30"/>
    </row>
    <row r="980146" spans="10:10" ht="14.25" customHeight="1" x14ac:dyDescent="0.25">
      <c r="J980146" s="30"/>
    </row>
    <row r="980147" spans="10:10" ht="14.25" customHeight="1" x14ac:dyDescent="0.25">
      <c r="J980147" s="30"/>
    </row>
    <row r="980148" spans="10:10" ht="14.25" customHeight="1" x14ac:dyDescent="0.25">
      <c r="J980148" s="30"/>
    </row>
    <row r="980149" spans="10:10" ht="14.25" customHeight="1" x14ac:dyDescent="0.25">
      <c r="J980149" s="30"/>
    </row>
    <row r="980150" spans="10:10" ht="14.25" customHeight="1" x14ac:dyDescent="0.25">
      <c r="J980150" s="30"/>
    </row>
    <row r="980151" spans="10:10" ht="14.25" customHeight="1" x14ac:dyDescent="0.25">
      <c r="J980151" s="30"/>
    </row>
    <row r="980152" spans="10:10" ht="14.25" customHeight="1" x14ac:dyDescent="0.25">
      <c r="J980152" s="30"/>
    </row>
    <row r="980153" spans="10:10" ht="14.25" customHeight="1" x14ac:dyDescent="0.25">
      <c r="J980153" s="30"/>
    </row>
    <row r="980154" spans="10:10" ht="14.25" customHeight="1" x14ac:dyDescent="0.25">
      <c r="J980154" s="30"/>
    </row>
    <row r="980155" spans="10:10" ht="14.25" customHeight="1" x14ac:dyDescent="0.25">
      <c r="J980155" s="30"/>
    </row>
    <row r="980156" spans="10:10" ht="14.25" customHeight="1" x14ac:dyDescent="0.25">
      <c r="J980156" s="30"/>
    </row>
    <row r="980157" spans="10:10" ht="14.25" customHeight="1" x14ac:dyDescent="0.25">
      <c r="J980157" s="30"/>
    </row>
    <row r="980158" spans="10:10" ht="14.25" customHeight="1" x14ac:dyDescent="0.25">
      <c r="J980158" s="30"/>
    </row>
    <row r="980159" spans="10:10" ht="14.25" customHeight="1" x14ac:dyDescent="0.25">
      <c r="J980159" s="30"/>
    </row>
    <row r="980160" spans="10:10" ht="14.25" customHeight="1" x14ac:dyDescent="0.25">
      <c r="J980160" s="30"/>
    </row>
    <row r="980161" spans="10:10" ht="14.25" customHeight="1" x14ac:dyDescent="0.25">
      <c r="J980161" s="30"/>
    </row>
    <row r="980162" spans="10:10" ht="14.25" customHeight="1" x14ac:dyDescent="0.25">
      <c r="J980162" s="30"/>
    </row>
    <row r="980163" spans="10:10" ht="14.25" customHeight="1" x14ac:dyDescent="0.25">
      <c r="J980163" s="30"/>
    </row>
    <row r="980164" spans="10:10" ht="14.25" customHeight="1" x14ac:dyDescent="0.25">
      <c r="J980164" s="30"/>
    </row>
    <row r="980165" spans="10:10" ht="14.25" customHeight="1" x14ac:dyDescent="0.25">
      <c r="J980165" s="30"/>
    </row>
    <row r="980166" spans="10:10" ht="14.25" customHeight="1" x14ac:dyDescent="0.25">
      <c r="J980166" s="30"/>
    </row>
    <row r="980167" spans="10:10" ht="14.25" customHeight="1" x14ac:dyDescent="0.25">
      <c r="J980167" s="30"/>
    </row>
    <row r="980168" spans="10:10" ht="14.25" customHeight="1" x14ac:dyDescent="0.25">
      <c r="J980168" s="30"/>
    </row>
    <row r="980169" spans="10:10" ht="14.25" customHeight="1" x14ac:dyDescent="0.25">
      <c r="J980169" s="30"/>
    </row>
    <row r="980170" spans="10:10" ht="14.25" customHeight="1" x14ac:dyDescent="0.25">
      <c r="J980170" s="30"/>
    </row>
    <row r="980171" spans="10:10" ht="14.25" customHeight="1" x14ac:dyDescent="0.25">
      <c r="J980171" s="30"/>
    </row>
    <row r="980172" spans="10:10" ht="14.25" customHeight="1" x14ac:dyDescent="0.25">
      <c r="J980172" s="30"/>
    </row>
    <row r="980173" spans="10:10" ht="14.25" customHeight="1" x14ac:dyDescent="0.25">
      <c r="J980173" s="30"/>
    </row>
    <row r="980174" spans="10:10" ht="14.25" customHeight="1" x14ac:dyDescent="0.25">
      <c r="J980174" s="30"/>
    </row>
    <row r="980175" spans="10:10" ht="14.25" customHeight="1" x14ac:dyDescent="0.25">
      <c r="J980175" s="30"/>
    </row>
    <row r="980176" spans="10:10" ht="14.25" customHeight="1" x14ac:dyDescent="0.25">
      <c r="J980176" s="30"/>
    </row>
    <row r="980177" spans="10:10" ht="14.25" customHeight="1" x14ac:dyDescent="0.25">
      <c r="J980177" s="30"/>
    </row>
    <row r="980178" spans="10:10" ht="14.25" customHeight="1" x14ac:dyDescent="0.25">
      <c r="J980178" s="30"/>
    </row>
    <row r="980179" spans="10:10" ht="14.25" customHeight="1" x14ac:dyDescent="0.25">
      <c r="J980179" s="30"/>
    </row>
    <row r="980180" spans="10:10" ht="14.25" customHeight="1" x14ac:dyDescent="0.25">
      <c r="J980180" s="30"/>
    </row>
    <row r="980181" spans="10:10" ht="14.25" customHeight="1" x14ac:dyDescent="0.25">
      <c r="J980181" s="30"/>
    </row>
    <row r="980182" spans="10:10" ht="14.25" customHeight="1" x14ac:dyDescent="0.25">
      <c r="J980182" s="30"/>
    </row>
    <row r="980183" spans="10:10" ht="14.25" customHeight="1" x14ac:dyDescent="0.25">
      <c r="J980183" s="30"/>
    </row>
    <row r="980184" spans="10:10" ht="14.25" customHeight="1" x14ac:dyDescent="0.25">
      <c r="J980184" s="30"/>
    </row>
    <row r="980185" spans="10:10" ht="14.25" customHeight="1" x14ac:dyDescent="0.25">
      <c r="J980185" s="30"/>
    </row>
    <row r="980186" spans="10:10" ht="14.25" customHeight="1" x14ac:dyDescent="0.25">
      <c r="J980186" s="30"/>
    </row>
    <row r="980187" spans="10:10" ht="14.25" customHeight="1" x14ac:dyDescent="0.25">
      <c r="J980187" s="30"/>
    </row>
    <row r="980188" spans="10:10" ht="14.25" customHeight="1" x14ac:dyDescent="0.25">
      <c r="J980188" s="30"/>
    </row>
    <row r="980189" spans="10:10" ht="14.25" customHeight="1" x14ac:dyDescent="0.25">
      <c r="J980189" s="30"/>
    </row>
    <row r="980190" spans="10:10" ht="14.25" customHeight="1" x14ac:dyDescent="0.25">
      <c r="J980190" s="30"/>
    </row>
    <row r="980191" spans="10:10" ht="14.25" customHeight="1" x14ac:dyDescent="0.25">
      <c r="J980191" s="30"/>
    </row>
    <row r="980192" spans="10:10" ht="14.25" customHeight="1" x14ac:dyDescent="0.25">
      <c r="J980192" s="30"/>
    </row>
    <row r="980193" spans="10:10" ht="14.25" customHeight="1" x14ac:dyDescent="0.25">
      <c r="J980193" s="30"/>
    </row>
    <row r="980194" spans="10:10" ht="14.25" customHeight="1" x14ac:dyDescent="0.25">
      <c r="J980194" s="30"/>
    </row>
    <row r="980195" spans="10:10" ht="14.25" customHeight="1" x14ac:dyDescent="0.25">
      <c r="J980195" s="30"/>
    </row>
    <row r="980196" spans="10:10" ht="14.25" customHeight="1" x14ac:dyDescent="0.25">
      <c r="J980196" s="30"/>
    </row>
    <row r="980197" spans="10:10" ht="14.25" customHeight="1" x14ac:dyDescent="0.25">
      <c r="J980197" s="30"/>
    </row>
    <row r="980198" spans="10:10" ht="14.25" customHeight="1" x14ac:dyDescent="0.25">
      <c r="J980198" s="30"/>
    </row>
    <row r="980199" spans="10:10" ht="14.25" customHeight="1" x14ac:dyDescent="0.25">
      <c r="J980199" s="30"/>
    </row>
    <row r="980200" spans="10:10" ht="14.25" customHeight="1" x14ac:dyDescent="0.25">
      <c r="J980200" s="30"/>
    </row>
    <row r="980201" spans="10:10" ht="14.25" customHeight="1" x14ac:dyDescent="0.25">
      <c r="J980201" s="30"/>
    </row>
    <row r="980202" spans="10:10" ht="14.25" customHeight="1" x14ac:dyDescent="0.25">
      <c r="J980202" s="30"/>
    </row>
    <row r="980203" spans="10:10" ht="14.25" customHeight="1" x14ac:dyDescent="0.25">
      <c r="J980203" s="30"/>
    </row>
    <row r="980204" spans="10:10" ht="14.25" customHeight="1" x14ac:dyDescent="0.25">
      <c r="J980204" s="30"/>
    </row>
    <row r="980205" spans="10:10" ht="14.25" customHeight="1" x14ac:dyDescent="0.25">
      <c r="J980205" s="30"/>
    </row>
    <row r="980206" spans="10:10" ht="14.25" customHeight="1" x14ac:dyDescent="0.25">
      <c r="J980206" s="30"/>
    </row>
    <row r="980207" spans="10:10" ht="14.25" customHeight="1" x14ac:dyDescent="0.25">
      <c r="J980207" s="30"/>
    </row>
    <row r="980208" spans="10:10" ht="14.25" customHeight="1" x14ac:dyDescent="0.25">
      <c r="J980208" s="30"/>
    </row>
    <row r="980209" spans="10:10" ht="14.25" customHeight="1" x14ac:dyDescent="0.25">
      <c r="J980209" s="30"/>
    </row>
    <row r="980210" spans="10:10" ht="14.25" customHeight="1" x14ac:dyDescent="0.25">
      <c r="J980210" s="30"/>
    </row>
    <row r="980211" spans="10:10" ht="14.25" customHeight="1" x14ac:dyDescent="0.25">
      <c r="J980211" s="30"/>
    </row>
    <row r="980212" spans="10:10" ht="14.25" customHeight="1" x14ac:dyDescent="0.25">
      <c r="J980212" s="30"/>
    </row>
    <row r="980213" spans="10:10" ht="14.25" customHeight="1" x14ac:dyDescent="0.25">
      <c r="J980213" s="30"/>
    </row>
    <row r="980214" spans="10:10" ht="14.25" customHeight="1" x14ac:dyDescent="0.25">
      <c r="J980214" s="30"/>
    </row>
    <row r="980215" spans="10:10" ht="14.25" customHeight="1" x14ac:dyDescent="0.25">
      <c r="J980215" s="30"/>
    </row>
    <row r="980216" spans="10:10" ht="14.25" customHeight="1" x14ac:dyDescent="0.25">
      <c r="J980216" s="30"/>
    </row>
    <row r="980217" spans="10:10" ht="14.25" customHeight="1" x14ac:dyDescent="0.25">
      <c r="J980217" s="30"/>
    </row>
    <row r="980218" spans="10:10" ht="14.25" customHeight="1" x14ac:dyDescent="0.25">
      <c r="J980218" s="30"/>
    </row>
    <row r="980219" spans="10:10" ht="14.25" customHeight="1" x14ac:dyDescent="0.25">
      <c r="J980219" s="30"/>
    </row>
    <row r="980220" spans="10:10" ht="14.25" customHeight="1" x14ac:dyDescent="0.25">
      <c r="J980220" s="30"/>
    </row>
    <row r="980221" spans="10:10" ht="14.25" customHeight="1" x14ac:dyDescent="0.25">
      <c r="J980221" s="30"/>
    </row>
    <row r="980222" spans="10:10" ht="14.25" customHeight="1" x14ac:dyDescent="0.25">
      <c r="J980222" s="30"/>
    </row>
    <row r="980223" spans="10:10" ht="14.25" customHeight="1" x14ac:dyDescent="0.25">
      <c r="J980223" s="30"/>
    </row>
    <row r="980224" spans="10:10" ht="14.25" customHeight="1" x14ac:dyDescent="0.25">
      <c r="J980224" s="30"/>
    </row>
    <row r="980225" spans="10:10" ht="14.25" customHeight="1" x14ac:dyDescent="0.25">
      <c r="J980225" s="30"/>
    </row>
    <row r="980226" spans="10:10" ht="14.25" customHeight="1" x14ac:dyDescent="0.25">
      <c r="J980226" s="30"/>
    </row>
    <row r="980227" spans="10:10" ht="14.25" customHeight="1" x14ac:dyDescent="0.25">
      <c r="J980227" s="30"/>
    </row>
    <row r="980228" spans="10:10" ht="14.25" customHeight="1" x14ac:dyDescent="0.25">
      <c r="J980228" s="30"/>
    </row>
    <row r="980229" spans="10:10" ht="14.25" customHeight="1" x14ac:dyDescent="0.25">
      <c r="J980229" s="30"/>
    </row>
    <row r="980230" spans="10:10" ht="14.25" customHeight="1" x14ac:dyDescent="0.25">
      <c r="J980230" s="30"/>
    </row>
    <row r="980231" spans="10:10" ht="14.25" customHeight="1" x14ac:dyDescent="0.25">
      <c r="J980231" s="30"/>
    </row>
    <row r="980232" spans="10:10" ht="14.25" customHeight="1" x14ac:dyDescent="0.25">
      <c r="J980232" s="30"/>
    </row>
    <row r="980233" spans="10:10" ht="14.25" customHeight="1" x14ac:dyDescent="0.25">
      <c r="J980233" s="30"/>
    </row>
    <row r="980234" spans="10:10" ht="14.25" customHeight="1" x14ac:dyDescent="0.25">
      <c r="J980234" s="30"/>
    </row>
    <row r="980235" spans="10:10" ht="14.25" customHeight="1" x14ac:dyDescent="0.25">
      <c r="J980235" s="30"/>
    </row>
    <row r="980236" spans="10:10" ht="14.25" customHeight="1" x14ac:dyDescent="0.25">
      <c r="J980236" s="30"/>
    </row>
    <row r="980237" spans="10:10" ht="14.25" customHeight="1" x14ac:dyDescent="0.25">
      <c r="J980237" s="30"/>
    </row>
    <row r="980238" spans="10:10" ht="14.25" customHeight="1" x14ac:dyDescent="0.25">
      <c r="J980238" s="30"/>
    </row>
    <row r="980239" spans="10:10" ht="14.25" customHeight="1" x14ac:dyDescent="0.25">
      <c r="J980239" s="30"/>
    </row>
    <row r="980240" spans="10:10" ht="14.25" customHeight="1" x14ac:dyDescent="0.25">
      <c r="J980240" s="30"/>
    </row>
    <row r="980241" spans="10:10" ht="14.25" customHeight="1" x14ac:dyDescent="0.25">
      <c r="J980241" s="30"/>
    </row>
    <row r="980242" spans="10:10" ht="14.25" customHeight="1" x14ac:dyDescent="0.25">
      <c r="J980242" s="30"/>
    </row>
    <row r="980243" spans="10:10" ht="14.25" customHeight="1" x14ac:dyDescent="0.25">
      <c r="J980243" s="30"/>
    </row>
    <row r="980244" spans="10:10" ht="14.25" customHeight="1" x14ac:dyDescent="0.25">
      <c r="J980244" s="30"/>
    </row>
    <row r="980245" spans="10:10" ht="14.25" customHeight="1" x14ac:dyDescent="0.25">
      <c r="J980245" s="30"/>
    </row>
    <row r="980246" spans="10:10" ht="14.25" customHeight="1" x14ac:dyDescent="0.25">
      <c r="J980246" s="30"/>
    </row>
    <row r="980247" spans="10:10" ht="14.25" customHeight="1" x14ac:dyDescent="0.25">
      <c r="J980247" s="30"/>
    </row>
    <row r="980248" spans="10:10" ht="14.25" customHeight="1" x14ac:dyDescent="0.25">
      <c r="J980248" s="30"/>
    </row>
    <row r="980249" spans="10:10" ht="14.25" customHeight="1" x14ac:dyDescent="0.25">
      <c r="J980249" s="30"/>
    </row>
    <row r="980250" spans="10:10" ht="14.25" customHeight="1" x14ac:dyDescent="0.25">
      <c r="J980250" s="30"/>
    </row>
    <row r="980251" spans="10:10" ht="14.25" customHeight="1" x14ac:dyDescent="0.25">
      <c r="J980251" s="30"/>
    </row>
    <row r="980252" spans="10:10" ht="14.25" customHeight="1" x14ac:dyDescent="0.25">
      <c r="J980252" s="30"/>
    </row>
    <row r="980253" spans="10:10" ht="14.25" customHeight="1" x14ac:dyDescent="0.25">
      <c r="J980253" s="30"/>
    </row>
    <row r="980254" spans="10:10" ht="14.25" customHeight="1" x14ac:dyDescent="0.25">
      <c r="J980254" s="30"/>
    </row>
    <row r="980255" spans="10:10" ht="14.25" customHeight="1" x14ac:dyDescent="0.25">
      <c r="J980255" s="30"/>
    </row>
    <row r="980256" spans="10:10" ht="14.25" customHeight="1" x14ac:dyDescent="0.25">
      <c r="J980256" s="30"/>
    </row>
    <row r="980257" spans="10:10" ht="14.25" customHeight="1" x14ac:dyDescent="0.25">
      <c r="J980257" s="30"/>
    </row>
    <row r="980258" spans="10:10" ht="14.25" customHeight="1" x14ac:dyDescent="0.25">
      <c r="J980258" s="30"/>
    </row>
    <row r="980259" spans="10:10" ht="14.25" customHeight="1" x14ac:dyDescent="0.25">
      <c r="J980259" s="30"/>
    </row>
    <row r="980260" spans="10:10" ht="14.25" customHeight="1" x14ac:dyDescent="0.25">
      <c r="J980260" s="30"/>
    </row>
    <row r="980261" spans="10:10" ht="14.25" customHeight="1" x14ac:dyDescent="0.25">
      <c r="J980261" s="30"/>
    </row>
    <row r="980262" spans="10:10" ht="14.25" customHeight="1" x14ac:dyDescent="0.25">
      <c r="J980262" s="30"/>
    </row>
    <row r="980263" spans="10:10" ht="14.25" customHeight="1" x14ac:dyDescent="0.25">
      <c r="J980263" s="30"/>
    </row>
    <row r="980264" spans="10:10" ht="14.25" customHeight="1" x14ac:dyDescent="0.25">
      <c r="J980264" s="30"/>
    </row>
    <row r="980265" spans="10:10" ht="14.25" customHeight="1" x14ac:dyDescent="0.25">
      <c r="J980265" s="30"/>
    </row>
    <row r="980266" spans="10:10" ht="14.25" customHeight="1" x14ac:dyDescent="0.25">
      <c r="J980266" s="30"/>
    </row>
    <row r="980267" spans="10:10" ht="14.25" customHeight="1" x14ac:dyDescent="0.25">
      <c r="J980267" s="30"/>
    </row>
    <row r="980268" spans="10:10" ht="14.25" customHeight="1" x14ac:dyDescent="0.25">
      <c r="J980268" s="30"/>
    </row>
    <row r="980269" spans="10:10" ht="14.25" customHeight="1" x14ac:dyDescent="0.25">
      <c r="J980269" s="30"/>
    </row>
    <row r="980270" spans="10:10" ht="14.25" customHeight="1" x14ac:dyDescent="0.25">
      <c r="J980270" s="30"/>
    </row>
    <row r="980271" spans="10:10" ht="14.25" customHeight="1" x14ac:dyDescent="0.25">
      <c r="J980271" s="30"/>
    </row>
    <row r="980272" spans="10:10" ht="14.25" customHeight="1" x14ac:dyDescent="0.25">
      <c r="J980272" s="30"/>
    </row>
    <row r="980273" spans="10:10" ht="14.25" customHeight="1" x14ac:dyDescent="0.25">
      <c r="J980273" s="30"/>
    </row>
    <row r="980274" spans="10:10" ht="14.25" customHeight="1" x14ac:dyDescent="0.25">
      <c r="J980274" s="30"/>
    </row>
    <row r="980275" spans="10:10" ht="14.25" customHeight="1" x14ac:dyDescent="0.25">
      <c r="J980275" s="30"/>
    </row>
    <row r="980276" spans="10:10" ht="14.25" customHeight="1" x14ac:dyDescent="0.25">
      <c r="J980276" s="30"/>
    </row>
    <row r="980277" spans="10:10" ht="14.25" customHeight="1" x14ac:dyDescent="0.25">
      <c r="J980277" s="30"/>
    </row>
    <row r="980278" spans="10:10" ht="14.25" customHeight="1" x14ac:dyDescent="0.25">
      <c r="J980278" s="30"/>
    </row>
    <row r="980279" spans="10:10" ht="14.25" customHeight="1" x14ac:dyDescent="0.25">
      <c r="J980279" s="30"/>
    </row>
    <row r="980280" spans="10:10" ht="14.25" customHeight="1" x14ac:dyDescent="0.25">
      <c r="J980280" s="30"/>
    </row>
    <row r="980281" spans="10:10" ht="14.25" customHeight="1" x14ac:dyDescent="0.25">
      <c r="J980281" s="30"/>
    </row>
    <row r="980282" spans="10:10" ht="14.25" customHeight="1" x14ac:dyDescent="0.25">
      <c r="J980282" s="30"/>
    </row>
    <row r="980283" spans="10:10" ht="14.25" customHeight="1" x14ac:dyDescent="0.25">
      <c r="J980283" s="30"/>
    </row>
    <row r="980284" spans="10:10" ht="14.25" customHeight="1" x14ac:dyDescent="0.25">
      <c r="J980284" s="30"/>
    </row>
    <row r="980285" spans="10:10" ht="14.25" customHeight="1" x14ac:dyDescent="0.25">
      <c r="J980285" s="30"/>
    </row>
    <row r="980286" spans="10:10" ht="14.25" customHeight="1" x14ac:dyDescent="0.25">
      <c r="J980286" s="30"/>
    </row>
    <row r="980287" spans="10:10" ht="14.25" customHeight="1" x14ac:dyDescent="0.25">
      <c r="J980287" s="30"/>
    </row>
    <row r="980288" spans="10:10" ht="14.25" customHeight="1" x14ac:dyDescent="0.25">
      <c r="J980288" s="30"/>
    </row>
    <row r="980289" spans="10:10" ht="14.25" customHeight="1" x14ac:dyDescent="0.25">
      <c r="J980289" s="30"/>
    </row>
    <row r="980290" spans="10:10" ht="14.25" customHeight="1" x14ac:dyDescent="0.25">
      <c r="J980290" s="30"/>
    </row>
    <row r="980291" spans="10:10" ht="14.25" customHeight="1" x14ac:dyDescent="0.25">
      <c r="J980291" s="30"/>
    </row>
    <row r="980292" spans="10:10" ht="14.25" customHeight="1" x14ac:dyDescent="0.25">
      <c r="J980292" s="30"/>
    </row>
    <row r="980293" spans="10:10" ht="14.25" customHeight="1" x14ac:dyDescent="0.25">
      <c r="J980293" s="30"/>
    </row>
    <row r="980294" spans="10:10" ht="14.25" customHeight="1" x14ac:dyDescent="0.25">
      <c r="J980294" s="30"/>
    </row>
    <row r="980295" spans="10:10" ht="14.25" customHeight="1" x14ac:dyDescent="0.25">
      <c r="J980295" s="30"/>
    </row>
    <row r="980296" spans="10:10" ht="14.25" customHeight="1" x14ac:dyDescent="0.25">
      <c r="J980296" s="30"/>
    </row>
    <row r="980297" spans="10:10" ht="14.25" customHeight="1" x14ac:dyDescent="0.25">
      <c r="J980297" s="30"/>
    </row>
    <row r="980298" spans="10:10" ht="14.25" customHeight="1" x14ac:dyDescent="0.25">
      <c r="J980298" s="30"/>
    </row>
    <row r="980299" spans="10:10" ht="14.25" customHeight="1" x14ac:dyDescent="0.25">
      <c r="J980299" s="30"/>
    </row>
    <row r="980300" spans="10:10" ht="14.25" customHeight="1" x14ac:dyDescent="0.25">
      <c r="J980300" s="30"/>
    </row>
    <row r="980301" spans="10:10" ht="14.25" customHeight="1" x14ac:dyDescent="0.25">
      <c r="J980301" s="30"/>
    </row>
    <row r="980302" spans="10:10" ht="14.25" customHeight="1" x14ac:dyDescent="0.25">
      <c r="J980302" s="30"/>
    </row>
    <row r="980303" spans="10:10" ht="14.25" customHeight="1" x14ac:dyDescent="0.25">
      <c r="J980303" s="30"/>
    </row>
    <row r="980304" spans="10:10" ht="14.25" customHeight="1" x14ac:dyDescent="0.25">
      <c r="J980304" s="30"/>
    </row>
    <row r="980305" spans="10:10" ht="14.25" customHeight="1" x14ac:dyDescent="0.25">
      <c r="J980305" s="30"/>
    </row>
    <row r="980306" spans="10:10" ht="14.25" customHeight="1" x14ac:dyDescent="0.25">
      <c r="J980306" s="30"/>
    </row>
    <row r="980307" spans="10:10" ht="14.25" customHeight="1" x14ac:dyDescent="0.25">
      <c r="J980307" s="30"/>
    </row>
    <row r="980308" spans="10:10" ht="14.25" customHeight="1" x14ac:dyDescent="0.25">
      <c r="J980308" s="30"/>
    </row>
    <row r="980309" spans="10:10" ht="14.25" customHeight="1" x14ac:dyDescent="0.25">
      <c r="J980309" s="30"/>
    </row>
    <row r="980310" spans="10:10" ht="14.25" customHeight="1" x14ac:dyDescent="0.25">
      <c r="J980310" s="30"/>
    </row>
    <row r="980311" spans="10:10" ht="14.25" customHeight="1" x14ac:dyDescent="0.25">
      <c r="J980311" s="30"/>
    </row>
    <row r="980312" spans="10:10" ht="14.25" customHeight="1" x14ac:dyDescent="0.25">
      <c r="J980312" s="30"/>
    </row>
    <row r="980313" spans="10:10" ht="14.25" customHeight="1" x14ac:dyDescent="0.25">
      <c r="J980313" s="30"/>
    </row>
    <row r="980314" spans="10:10" ht="14.25" customHeight="1" x14ac:dyDescent="0.25">
      <c r="J980314" s="30"/>
    </row>
    <row r="980315" spans="10:10" ht="14.25" customHeight="1" x14ac:dyDescent="0.25">
      <c r="J980315" s="30"/>
    </row>
    <row r="980316" spans="10:10" ht="14.25" customHeight="1" x14ac:dyDescent="0.25">
      <c r="J980316" s="30"/>
    </row>
    <row r="980317" spans="10:10" ht="14.25" customHeight="1" x14ac:dyDescent="0.25">
      <c r="J980317" s="30"/>
    </row>
    <row r="980318" spans="10:10" ht="14.25" customHeight="1" x14ac:dyDescent="0.25">
      <c r="J980318" s="30"/>
    </row>
    <row r="980319" spans="10:10" ht="14.25" customHeight="1" x14ac:dyDescent="0.25">
      <c r="J980319" s="30"/>
    </row>
    <row r="980320" spans="10:10" ht="14.25" customHeight="1" x14ac:dyDescent="0.25">
      <c r="J980320" s="30"/>
    </row>
    <row r="980321" spans="10:10" ht="14.25" customHeight="1" x14ac:dyDescent="0.25">
      <c r="J980321" s="30"/>
    </row>
    <row r="980322" spans="10:10" ht="14.25" customHeight="1" x14ac:dyDescent="0.25">
      <c r="J980322" s="30"/>
    </row>
    <row r="980323" spans="10:10" ht="14.25" customHeight="1" x14ac:dyDescent="0.25">
      <c r="J980323" s="30"/>
    </row>
    <row r="980324" spans="10:10" ht="14.25" customHeight="1" x14ac:dyDescent="0.25">
      <c r="J980324" s="30"/>
    </row>
    <row r="980325" spans="10:10" ht="14.25" customHeight="1" x14ac:dyDescent="0.25">
      <c r="J980325" s="30"/>
    </row>
    <row r="980326" spans="10:10" ht="14.25" customHeight="1" x14ac:dyDescent="0.25">
      <c r="J980326" s="30"/>
    </row>
    <row r="980327" spans="10:10" ht="14.25" customHeight="1" x14ac:dyDescent="0.25">
      <c r="J980327" s="30"/>
    </row>
    <row r="980328" spans="10:10" ht="14.25" customHeight="1" x14ac:dyDescent="0.25">
      <c r="J980328" s="30"/>
    </row>
    <row r="980329" spans="10:10" ht="14.25" customHeight="1" x14ac:dyDescent="0.25">
      <c r="J980329" s="30"/>
    </row>
    <row r="980330" spans="10:10" ht="14.25" customHeight="1" x14ac:dyDescent="0.25">
      <c r="J980330" s="30"/>
    </row>
    <row r="980331" spans="10:10" ht="14.25" customHeight="1" x14ac:dyDescent="0.25">
      <c r="J980331" s="30"/>
    </row>
    <row r="980332" spans="10:10" ht="14.25" customHeight="1" x14ac:dyDescent="0.25">
      <c r="J980332" s="30"/>
    </row>
    <row r="980333" spans="10:10" ht="14.25" customHeight="1" x14ac:dyDescent="0.25">
      <c r="J980333" s="30"/>
    </row>
    <row r="980334" spans="10:10" ht="14.25" customHeight="1" x14ac:dyDescent="0.25">
      <c r="J980334" s="30"/>
    </row>
    <row r="980335" spans="10:10" ht="14.25" customHeight="1" x14ac:dyDescent="0.25">
      <c r="J980335" s="30"/>
    </row>
    <row r="980336" spans="10:10" ht="14.25" customHeight="1" x14ac:dyDescent="0.25">
      <c r="J980336" s="30"/>
    </row>
    <row r="980337" spans="10:10" ht="14.25" customHeight="1" x14ac:dyDescent="0.25">
      <c r="J980337" s="30"/>
    </row>
    <row r="980338" spans="10:10" ht="14.25" customHeight="1" x14ac:dyDescent="0.25">
      <c r="J980338" s="30"/>
    </row>
    <row r="980339" spans="10:10" ht="14.25" customHeight="1" x14ac:dyDescent="0.25">
      <c r="J980339" s="30"/>
    </row>
    <row r="980340" spans="10:10" ht="14.25" customHeight="1" x14ac:dyDescent="0.25">
      <c r="J980340" s="30"/>
    </row>
    <row r="980341" spans="10:10" ht="14.25" customHeight="1" x14ac:dyDescent="0.25">
      <c r="J980341" s="30"/>
    </row>
    <row r="980342" spans="10:10" ht="14.25" customHeight="1" x14ac:dyDescent="0.25">
      <c r="J980342" s="30"/>
    </row>
    <row r="980343" spans="10:10" ht="14.25" customHeight="1" x14ac:dyDescent="0.25">
      <c r="J980343" s="30"/>
    </row>
    <row r="980344" spans="10:10" ht="14.25" customHeight="1" x14ac:dyDescent="0.25">
      <c r="J980344" s="30"/>
    </row>
    <row r="980345" spans="10:10" ht="14.25" customHeight="1" x14ac:dyDescent="0.25">
      <c r="J980345" s="30"/>
    </row>
    <row r="980346" spans="10:10" ht="14.25" customHeight="1" x14ac:dyDescent="0.25">
      <c r="J980346" s="30"/>
    </row>
    <row r="980347" spans="10:10" ht="14.25" customHeight="1" x14ac:dyDescent="0.25">
      <c r="J980347" s="30"/>
    </row>
    <row r="980348" spans="10:10" ht="14.25" customHeight="1" x14ac:dyDescent="0.25">
      <c r="J980348" s="30"/>
    </row>
    <row r="980349" spans="10:10" ht="14.25" customHeight="1" x14ac:dyDescent="0.25">
      <c r="J980349" s="30"/>
    </row>
    <row r="980350" spans="10:10" ht="14.25" customHeight="1" x14ac:dyDescent="0.25">
      <c r="J980350" s="30"/>
    </row>
    <row r="980351" spans="10:10" ht="14.25" customHeight="1" x14ac:dyDescent="0.25">
      <c r="J980351" s="30"/>
    </row>
    <row r="980352" spans="10:10" ht="14.25" customHeight="1" x14ac:dyDescent="0.25">
      <c r="J980352" s="30"/>
    </row>
    <row r="980353" spans="10:10" ht="14.25" customHeight="1" x14ac:dyDescent="0.25">
      <c r="J980353" s="30"/>
    </row>
    <row r="980354" spans="10:10" ht="14.25" customHeight="1" x14ac:dyDescent="0.25">
      <c r="J980354" s="30"/>
    </row>
    <row r="980355" spans="10:10" ht="14.25" customHeight="1" x14ac:dyDescent="0.25">
      <c r="J980355" s="30"/>
    </row>
    <row r="980356" spans="10:10" ht="14.25" customHeight="1" x14ac:dyDescent="0.25">
      <c r="J980356" s="30"/>
    </row>
    <row r="980357" spans="10:10" ht="14.25" customHeight="1" x14ac:dyDescent="0.25">
      <c r="J980357" s="30"/>
    </row>
    <row r="980358" spans="10:10" ht="14.25" customHeight="1" x14ac:dyDescent="0.25">
      <c r="J980358" s="30"/>
    </row>
    <row r="980359" spans="10:10" ht="14.25" customHeight="1" x14ac:dyDescent="0.25">
      <c r="J980359" s="30"/>
    </row>
    <row r="980360" spans="10:10" ht="14.25" customHeight="1" x14ac:dyDescent="0.25">
      <c r="J980360" s="30"/>
    </row>
    <row r="980361" spans="10:10" ht="14.25" customHeight="1" x14ac:dyDescent="0.25">
      <c r="J980361" s="30"/>
    </row>
    <row r="980362" spans="10:10" ht="14.25" customHeight="1" x14ac:dyDescent="0.25">
      <c r="J980362" s="30"/>
    </row>
    <row r="980363" spans="10:10" ht="14.25" customHeight="1" x14ac:dyDescent="0.25">
      <c r="J980363" s="30"/>
    </row>
    <row r="980364" spans="10:10" ht="14.25" customHeight="1" x14ac:dyDescent="0.25">
      <c r="J980364" s="30"/>
    </row>
    <row r="980365" spans="10:10" ht="14.25" customHeight="1" x14ac:dyDescent="0.25">
      <c r="J980365" s="30"/>
    </row>
    <row r="980366" spans="10:10" ht="14.25" customHeight="1" x14ac:dyDescent="0.25">
      <c r="J980366" s="30"/>
    </row>
    <row r="980367" spans="10:10" ht="14.25" customHeight="1" x14ac:dyDescent="0.25">
      <c r="J980367" s="30"/>
    </row>
    <row r="980368" spans="10:10" ht="14.25" customHeight="1" x14ac:dyDescent="0.25">
      <c r="J980368" s="30"/>
    </row>
    <row r="980369" spans="10:10" ht="14.25" customHeight="1" x14ac:dyDescent="0.25">
      <c r="J980369" s="30"/>
    </row>
    <row r="980370" spans="10:10" ht="14.25" customHeight="1" x14ac:dyDescent="0.25">
      <c r="J980370" s="30"/>
    </row>
    <row r="980371" spans="10:10" ht="14.25" customHeight="1" x14ac:dyDescent="0.25">
      <c r="J980371" s="30"/>
    </row>
    <row r="980372" spans="10:10" ht="14.25" customHeight="1" x14ac:dyDescent="0.25">
      <c r="J980372" s="30"/>
    </row>
    <row r="980373" spans="10:10" ht="14.25" customHeight="1" x14ac:dyDescent="0.25">
      <c r="J980373" s="30"/>
    </row>
    <row r="980374" spans="10:10" ht="14.25" customHeight="1" x14ac:dyDescent="0.25">
      <c r="J980374" s="30"/>
    </row>
    <row r="980375" spans="10:10" ht="14.25" customHeight="1" x14ac:dyDescent="0.25">
      <c r="J980375" s="30"/>
    </row>
    <row r="980376" spans="10:10" ht="14.25" customHeight="1" x14ac:dyDescent="0.25">
      <c r="J980376" s="30"/>
    </row>
    <row r="980377" spans="10:10" ht="14.25" customHeight="1" x14ac:dyDescent="0.25">
      <c r="J980377" s="30"/>
    </row>
    <row r="980378" spans="10:10" ht="14.25" customHeight="1" x14ac:dyDescent="0.25">
      <c r="J980378" s="30"/>
    </row>
    <row r="980379" spans="10:10" ht="14.25" customHeight="1" x14ac:dyDescent="0.25">
      <c r="J980379" s="30"/>
    </row>
    <row r="980380" spans="10:10" ht="14.25" customHeight="1" x14ac:dyDescent="0.25">
      <c r="J980380" s="30"/>
    </row>
    <row r="980381" spans="10:10" ht="14.25" customHeight="1" x14ac:dyDescent="0.25">
      <c r="J980381" s="30"/>
    </row>
    <row r="980382" spans="10:10" ht="14.25" customHeight="1" x14ac:dyDescent="0.25">
      <c r="J980382" s="30"/>
    </row>
    <row r="980383" spans="10:10" ht="14.25" customHeight="1" x14ac:dyDescent="0.25">
      <c r="J980383" s="30"/>
    </row>
    <row r="980384" spans="10:10" ht="14.25" customHeight="1" x14ac:dyDescent="0.25">
      <c r="J980384" s="30"/>
    </row>
    <row r="980385" spans="10:10" ht="14.25" customHeight="1" x14ac:dyDescent="0.25">
      <c r="J980385" s="30"/>
    </row>
    <row r="980386" spans="10:10" ht="14.25" customHeight="1" x14ac:dyDescent="0.25">
      <c r="J980386" s="30"/>
    </row>
    <row r="980387" spans="10:10" ht="14.25" customHeight="1" x14ac:dyDescent="0.25">
      <c r="J980387" s="30"/>
    </row>
    <row r="980388" spans="10:10" ht="14.25" customHeight="1" x14ac:dyDescent="0.25">
      <c r="J980388" s="30"/>
    </row>
    <row r="980389" spans="10:10" ht="14.25" customHeight="1" x14ac:dyDescent="0.25">
      <c r="J980389" s="30"/>
    </row>
    <row r="980390" spans="10:10" ht="14.25" customHeight="1" x14ac:dyDescent="0.25">
      <c r="J980390" s="30"/>
    </row>
    <row r="980391" spans="10:10" ht="14.25" customHeight="1" x14ac:dyDescent="0.25">
      <c r="J980391" s="30"/>
    </row>
    <row r="980392" spans="10:10" ht="14.25" customHeight="1" x14ac:dyDescent="0.25">
      <c r="J980392" s="30"/>
    </row>
    <row r="980393" spans="10:10" ht="14.25" customHeight="1" x14ac:dyDescent="0.25">
      <c r="J980393" s="30"/>
    </row>
    <row r="980394" spans="10:10" ht="14.25" customHeight="1" x14ac:dyDescent="0.25">
      <c r="J980394" s="30"/>
    </row>
    <row r="980395" spans="10:10" ht="14.25" customHeight="1" x14ac:dyDescent="0.25">
      <c r="J980395" s="30"/>
    </row>
    <row r="980396" spans="10:10" ht="14.25" customHeight="1" x14ac:dyDescent="0.25">
      <c r="J980396" s="30"/>
    </row>
    <row r="980397" spans="10:10" ht="14.25" customHeight="1" x14ac:dyDescent="0.25">
      <c r="J980397" s="30"/>
    </row>
    <row r="980398" spans="10:10" ht="14.25" customHeight="1" x14ac:dyDescent="0.25">
      <c r="J980398" s="30"/>
    </row>
    <row r="980399" spans="10:10" ht="14.25" customHeight="1" x14ac:dyDescent="0.25">
      <c r="J980399" s="30"/>
    </row>
    <row r="980400" spans="10:10" ht="14.25" customHeight="1" x14ac:dyDescent="0.25">
      <c r="J980400" s="30"/>
    </row>
    <row r="980401" spans="10:10" ht="14.25" customHeight="1" x14ac:dyDescent="0.25">
      <c r="J980401" s="30"/>
    </row>
    <row r="980402" spans="10:10" ht="14.25" customHeight="1" x14ac:dyDescent="0.25">
      <c r="J980402" s="30"/>
    </row>
    <row r="980403" spans="10:10" ht="14.25" customHeight="1" x14ac:dyDescent="0.25">
      <c r="J980403" s="30"/>
    </row>
    <row r="980404" spans="10:10" ht="14.25" customHeight="1" x14ac:dyDescent="0.25">
      <c r="J980404" s="30"/>
    </row>
    <row r="980405" spans="10:10" ht="14.25" customHeight="1" x14ac:dyDescent="0.25">
      <c r="J980405" s="30"/>
    </row>
    <row r="980406" spans="10:10" ht="14.25" customHeight="1" x14ac:dyDescent="0.25">
      <c r="J980406" s="30"/>
    </row>
    <row r="980407" spans="10:10" ht="14.25" customHeight="1" x14ac:dyDescent="0.25">
      <c r="J980407" s="30"/>
    </row>
    <row r="980408" spans="10:10" ht="14.25" customHeight="1" x14ac:dyDescent="0.25">
      <c r="J980408" s="30"/>
    </row>
    <row r="980409" spans="10:10" ht="14.25" customHeight="1" x14ac:dyDescent="0.25">
      <c r="J980409" s="30"/>
    </row>
    <row r="980410" spans="10:10" ht="14.25" customHeight="1" x14ac:dyDescent="0.25">
      <c r="J980410" s="30"/>
    </row>
    <row r="980411" spans="10:10" ht="14.25" customHeight="1" x14ac:dyDescent="0.25">
      <c r="J980411" s="30"/>
    </row>
    <row r="980412" spans="10:10" ht="14.25" customHeight="1" x14ac:dyDescent="0.25">
      <c r="J980412" s="30"/>
    </row>
    <row r="980413" spans="10:10" ht="14.25" customHeight="1" x14ac:dyDescent="0.25">
      <c r="J980413" s="30"/>
    </row>
    <row r="980414" spans="10:10" ht="14.25" customHeight="1" x14ac:dyDescent="0.25">
      <c r="J980414" s="30"/>
    </row>
    <row r="980415" spans="10:10" ht="14.25" customHeight="1" x14ac:dyDescent="0.25">
      <c r="J980415" s="30"/>
    </row>
    <row r="980416" spans="10:10" ht="14.25" customHeight="1" x14ac:dyDescent="0.25">
      <c r="J980416" s="30"/>
    </row>
    <row r="980417" spans="10:10" ht="14.25" customHeight="1" x14ac:dyDescent="0.25">
      <c r="J980417" s="30"/>
    </row>
    <row r="980418" spans="10:10" ht="14.25" customHeight="1" x14ac:dyDescent="0.25">
      <c r="J980418" s="30"/>
    </row>
    <row r="980419" spans="10:10" ht="14.25" customHeight="1" x14ac:dyDescent="0.25">
      <c r="J980419" s="30"/>
    </row>
    <row r="980420" spans="10:10" ht="14.25" customHeight="1" x14ac:dyDescent="0.25">
      <c r="J980420" s="30"/>
    </row>
    <row r="980421" spans="10:10" ht="14.25" customHeight="1" x14ac:dyDescent="0.25">
      <c r="J980421" s="30"/>
    </row>
    <row r="980422" spans="10:10" ht="14.25" customHeight="1" x14ac:dyDescent="0.25">
      <c r="J980422" s="30"/>
    </row>
    <row r="980423" spans="10:10" ht="14.25" customHeight="1" x14ac:dyDescent="0.25">
      <c r="J980423" s="30"/>
    </row>
    <row r="980424" spans="10:10" ht="14.25" customHeight="1" x14ac:dyDescent="0.25">
      <c r="J980424" s="30"/>
    </row>
    <row r="980425" spans="10:10" ht="14.25" customHeight="1" x14ac:dyDescent="0.25">
      <c r="J980425" s="30"/>
    </row>
    <row r="980426" spans="10:10" ht="14.25" customHeight="1" x14ac:dyDescent="0.25">
      <c r="J980426" s="30"/>
    </row>
    <row r="980427" spans="10:10" ht="14.25" customHeight="1" x14ac:dyDescent="0.25">
      <c r="J980427" s="30"/>
    </row>
    <row r="980428" spans="10:10" ht="14.25" customHeight="1" x14ac:dyDescent="0.25">
      <c r="J980428" s="30"/>
    </row>
    <row r="980429" spans="10:10" ht="14.25" customHeight="1" x14ac:dyDescent="0.25">
      <c r="J980429" s="30"/>
    </row>
    <row r="980430" spans="10:10" ht="14.25" customHeight="1" x14ac:dyDescent="0.25">
      <c r="J980430" s="30"/>
    </row>
    <row r="980431" spans="10:10" ht="14.25" customHeight="1" x14ac:dyDescent="0.25">
      <c r="J980431" s="30"/>
    </row>
    <row r="980432" spans="10:10" ht="14.25" customHeight="1" x14ac:dyDescent="0.25">
      <c r="J980432" s="30"/>
    </row>
    <row r="980433" spans="10:10" ht="14.25" customHeight="1" x14ac:dyDescent="0.25">
      <c r="J980433" s="30"/>
    </row>
    <row r="980434" spans="10:10" ht="14.25" customHeight="1" x14ac:dyDescent="0.25">
      <c r="J980434" s="30"/>
    </row>
    <row r="980435" spans="10:10" ht="14.25" customHeight="1" x14ac:dyDescent="0.25">
      <c r="J980435" s="30"/>
    </row>
    <row r="980436" spans="10:10" ht="14.25" customHeight="1" x14ac:dyDescent="0.25">
      <c r="J980436" s="30"/>
    </row>
    <row r="980437" spans="10:10" ht="14.25" customHeight="1" x14ac:dyDescent="0.25">
      <c r="J980437" s="30"/>
    </row>
    <row r="980438" spans="10:10" ht="14.25" customHeight="1" x14ac:dyDescent="0.25">
      <c r="J980438" s="30"/>
    </row>
    <row r="980439" spans="10:10" ht="14.25" customHeight="1" x14ac:dyDescent="0.25">
      <c r="J980439" s="30"/>
    </row>
    <row r="980440" spans="10:10" ht="14.25" customHeight="1" x14ac:dyDescent="0.25">
      <c r="J980440" s="30"/>
    </row>
    <row r="980441" spans="10:10" ht="14.25" customHeight="1" x14ac:dyDescent="0.25">
      <c r="J980441" s="30"/>
    </row>
    <row r="980442" spans="10:10" ht="14.25" customHeight="1" x14ac:dyDescent="0.25">
      <c r="J980442" s="30"/>
    </row>
    <row r="980443" spans="10:10" ht="14.25" customHeight="1" x14ac:dyDescent="0.25">
      <c r="J980443" s="30"/>
    </row>
    <row r="980444" spans="10:10" ht="14.25" customHeight="1" x14ac:dyDescent="0.25">
      <c r="J980444" s="30"/>
    </row>
    <row r="980445" spans="10:10" ht="14.25" customHeight="1" x14ac:dyDescent="0.25">
      <c r="J980445" s="30"/>
    </row>
    <row r="980446" spans="10:10" ht="14.25" customHeight="1" x14ac:dyDescent="0.25">
      <c r="J980446" s="30"/>
    </row>
    <row r="980447" spans="10:10" ht="14.25" customHeight="1" x14ac:dyDescent="0.25">
      <c r="J980447" s="30"/>
    </row>
    <row r="980448" spans="10:10" ht="14.25" customHeight="1" x14ac:dyDescent="0.25">
      <c r="J980448" s="30"/>
    </row>
    <row r="980449" spans="10:10" ht="14.25" customHeight="1" x14ac:dyDescent="0.25">
      <c r="J980449" s="30"/>
    </row>
    <row r="980450" spans="10:10" ht="14.25" customHeight="1" x14ac:dyDescent="0.25">
      <c r="J980450" s="30"/>
    </row>
    <row r="980451" spans="10:10" ht="14.25" customHeight="1" x14ac:dyDescent="0.25">
      <c r="J980451" s="30"/>
    </row>
    <row r="980452" spans="10:10" ht="14.25" customHeight="1" x14ac:dyDescent="0.25">
      <c r="J980452" s="30"/>
    </row>
    <row r="980453" spans="10:10" ht="14.25" customHeight="1" x14ac:dyDescent="0.25">
      <c r="J980453" s="30"/>
    </row>
    <row r="980454" spans="10:10" ht="14.25" customHeight="1" x14ac:dyDescent="0.25">
      <c r="J980454" s="30"/>
    </row>
    <row r="980455" spans="10:10" ht="14.25" customHeight="1" x14ac:dyDescent="0.25">
      <c r="J980455" s="30"/>
    </row>
    <row r="980456" spans="10:10" ht="14.25" customHeight="1" x14ac:dyDescent="0.25">
      <c r="J980456" s="30"/>
    </row>
    <row r="980457" spans="10:10" ht="14.25" customHeight="1" x14ac:dyDescent="0.25">
      <c r="J980457" s="30"/>
    </row>
    <row r="980458" spans="10:10" ht="14.25" customHeight="1" x14ac:dyDescent="0.25">
      <c r="J980458" s="30"/>
    </row>
    <row r="980459" spans="10:10" ht="14.25" customHeight="1" x14ac:dyDescent="0.25">
      <c r="J980459" s="30"/>
    </row>
    <row r="980460" spans="10:10" ht="14.25" customHeight="1" x14ac:dyDescent="0.25">
      <c r="J980460" s="30"/>
    </row>
    <row r="980461" spans="10:10" ht="14.25" customHeight="1" x14ac:dyDescent="0.25">
      <c r="J980461" s="30"/>
    </row>
    <row r="980462" spans="10:10" ht="14.25" customHeight="1" x14ac:dyDescent="0.25">
      <c r="J980462" s="30"/>
    </row>
    <row r="980463" spans="10:10" ht="14.25" customHeight="1" x14ac:dyDescent="0.25">
      <c r="J980463" s="30"/>
    </row>
    <row r="980464" spans="10:10" ht="14.25" customHeight="1" x14ac:dyDescent="0.25">
      <c r="J980464" s="30"/>
    </row>
    <row r="980465" spans="10:10" ht="14.25" customHeight="1" x14ac:dyDescent="0.25">
      <c r="J980465" s="30"/>
    </row>
    <row r="980466" spans="10:10" ht="14.25" customHeight="1" x14ac:dyDescent="0.25">
      <c r="J980466" s="30"/>
    </row>
    <row r="980467" spans="10:10" ht="14.25" customHeight="1" x14ac:dyDescent="0.25">
      <c r="J980467" s="30"/>
    </row>
    <row r="980468" spans="10:10" ht="14.25" customHeight="1" x14ac:dyDescent="0.25">
      <c r="J980468" s="30"/>
    </row>
    <row r="980469" spans="10:10" ht="14.25" customHeight="1" x14ac:dyDescent="0.25">
      <c r="J980469" s="30"/>
    </row>
    <row r="980470" spans="10:10" ht="14.25" customHeight="1" x14ac:dyDescent="0.25">
      <c r="J980470" s="30"/>
    </row>
    <row r="980471" spans="10:10" ht="14.25" customHeight="1" x14ac:dyDescent="0.25">
      <c r="J980471" s="30"/>
    </row>
    <row r="980472" spans="10:10" ht="14.25" customHeight="1" x14ac:dyDescent="0.25">
      <c r="J980472" s="30"/>
    </row>
    <row r="980473" spans="10:10" ht="14.25" customHeight="1" x14ac:dyDescent="0.25">
      <c r="J980473" s="30"/>
    </row>
    <row r="980474" spans="10:10" ht="14.25" customHeight="1" x14ac:dyDescent="0.25">
      <c r="J980474" s="30"/>
    </row>
    <row r="980475" spans="10:10" ht="14.25" customHeight="1" x14ac:dyDescent="0.25">
      <c r="J980475" s="30"/>
    </row>
    <row r="980476" spans="10:10" ht="14.25" customHeight="1" x14ac:dyDescent="0.25">
      <c r="J980476" s="30"/>
    </row>
    <row r="980477" spans="10:10" ht="14.25" customHeight="1" x14ac:dyDescent="0.25">
      <c r="J980477" s="30"/>
    </row>
    <row r="980478" spans="10:10" ht="14.25" customHeight="1" x14ac:dyDescent="0.25">
      <c r="J980478" s="30"/>
    </row>
    <row r="980479" spans="10:10" ht="14.25" customHeight="1" x14ac:dyDescent="0.25">
      <c r="J980479" s="30"/>
    </row>
    <row r="980480" spans="10:10" ht="14.25" customHeight="1" x14ac:dyDescent="0.25">
      <c r="J980480" s="30"/>
    </row>
    <row r="980481" spans="10:10" ht="14.25" customHeight="1" x14ac:dyDescent="0.25">
      <c r="J980481" s="30"/>
    </row>
    <row r="980482" spans="10:10" ht="14.25" customHeight="1" x14ac:dyDescent="0.25">
      <c r="J980482" s="30"/>
    </row>
    <row r="980483" spans="10:10" ht="14.25" customHeight="1" x14ac:dyDescent="0.25">
      <c r="J980483" s="30"/>
    </row>
    <row r="980484" spans="10:10" ht="14.25" customHeight="1" x14ac:dyDescent="0.25">
      <c r="J980484" s="30"/>
    </row>
    <row r="980485" spans="10:10" ht="14.25" customHeight="1" x14ac:dyDescent="0.25">
      <c r="J980485" s="30"/>
    </row>
    <row r="980486" spans="10:10" ht="14.25" customHeight="1" x14ac:dyDescent="0.25">
      <c r="J980486" s="30"/>
    </row>
    <row r="980487" spans="10:10" ht="14.25" customHeight="1" x14ac:dyDescent="0.25">
      <c r="J980487" s="30"/>
    </row>
    <row r="980488" spans="10:10" ht="14.25" customHeight="1" x14ac:dyDescent="0.25">
      <c r="J980488" s="30"/>
    </row>
    <row r="980489" spans="10:10" ht="14.25" customHeight="1" x14ac:dyDescent="0.25">
      <c r="J980489" s="30"/>
    </row>
    <row r="980490" spans="10:10" ht="14.25" customHeight="1" x14ac:dyDescent="0.25">
      <c r="J980490" s="30"/>
    </row>
    <row r="980491" spans="10:10" ht="14.25" customHeight="1" x14ac:dyDescent="0.25">
      <c r="J980491" s="30"/>
    </row>
    <row r="980492" spans="10:10" ht="14.25" customHeight="1" x14ac:dyDescent="0.25">
      <c r="J980492" s="30"/>
    </row>
    <row r="980493" spans="10:10" ht="14.25" customHeight="1" x14ac:dyDescent="0.25">
      <c r="J980493" s="30"/>
    </row>
    <row r="980494" spans="10:10" ht="14.25" customHeight="1" x14ac:dyDescent="0.25">
      <c r="J980494" s="30"/>
    </row>
    <row r="980495" spans="10:10" ht="14.25" customHeight="1" x14ac:dyDescent="0.25">
      <c r="J980495" s="30"/>
    </row>
    <row r="980496" spans="10:10" ht="14.25" customHeight="1" x14ac:dyDescent="0.25">
      <c r="J980496" s="30"/>
    </row>
    <row r="980497" spans="10:10" ht="14.25" customHeight="1" x14ac:dyDescent="0.25">
      <c r="J980497" s="30"/>
    </row>
    <row r="980498" spans="10:10" ht="14.25" customHeight="1" x14ac:dyDescent="0.25">
      <c r="J980498" s="30"/>
    </row>
    <row r="980499" spans="10:10" ht="14.25" customHeight="1" x14ac:dyDescent="0.25">
      <c r="J980499" s="30"/>
    </row>
    <row r="980500" spans="10:10" ht="14.25" customHeight="1" x14ac:dyDescent="0.25">
      <c r="J980500" s="30"/>
    </row>
    <row r="980501" spans="10:10" ht="14.25" customHeight="1" x14ac:dyDescent="0.25">
      <c r="J980501" s="30"/>
    </row>
    <row r="980502" spans="10:10" ht="14.25" customHeight="1" x14ac:dyDescent="0.25">
      <c r="J980502" s="30"/>
    </row>
    <row r="980503" spans="10:10" ht="14.25" customHeight="1" x14ac:dyDescent="0.25">
      <c r="J980503" s="30"/>
    </row>
    <row r="980504" spans="10:10" ht="14.25" customHeight="1" x14ac:dyDescent="0.25">
      <c r="J980504" s="30"/>
    </row>
    <row r="980505" spans="10:10" ht="14.25" customHeight="1" x14ac:dyDescent="0.25">
      <c r="J980505" s="30"/>
    </row>
  </sheetData>
  <phoneticPr fontId="6" type="noConversion"/>
  <conditionalFormatting sqref="A2:A81">
    <cfRule type="duplicateValues" dxfId="16" priority="61"/>
  </conditionalFormatting>
  <conditionalFormatting sqref="A257:A506">
    <cfRule type="duplicateValues" dxfId="15" priority="72"/>
  </conditionalFormatting>
  <conditionalFormatting sqref="A642">
    <cfRule type="duplicateValues" dxfId="14" priority="6"/>
  </conditionalFormatting>
  <conditionalFormatting sqref="A643:A1048576 A1:A641">
    <cfRule type="duplicateValues" dxfId="13" priority="7"/>
  </conditionalFormatting>
  <conditionalFormatting sqref="G255:V255 I507:I537 F538 V776 X777:X1048576">
    <cfRule type="containsText" dxfId="12" priority="9" operator="containsText" text="EJECUTADO">
      <formula>NOT(ISERROR(SEARCH("EJECUTADO",F255)))</formula>
    </cfRule>
    <cfRule type="containsText" dxfId="11" priority="10" operator="containsText" text="A TIEMPO">
      <formula>NOT(ISERROR(SEARCH("A TIEMPO",F255)))</formula>
    </cfRule>
    <cfRule type="containsText" dxfId="10" priority="11" operator="containsText" text="ALERTA">
      <formula>NOT(ISERROR(SEARCH("ALERTA",F255)))</formula>
    </cfRule>
    <cfRule type="containsText" dxfId="9" priority="12" operator="containsText" text="ALETA">
      <formula>NOT(ISERROR(SEARCH("ALETA",F255)))</formula>
    </cfRule>
    <cfRule type="containsText" dxfId="8" priority="16" operator="containsText" text="VENCIDO">
      <formula>NOT(ISERROR(SEARCH("VENCIDO",F255)))</formula>
    </cfRule>
  </conditionalFormatting>
  <conditionalFormatting sqref="AE1:AE776 I539:I775">
    <cfRule type="containsText" dxfId="7" priority="1" operator="containsText" text="EJECUTADO">
      <formula>NOT(ISERROR(SEARCH("EJECUTADO",I1)))</formula>
    </cfRule>
    <cfRule type="containsText" dxfId="6" priority="2" operator="containsText" text="A TIEMPO">
      <formula>NOT(ISERROR(SEARCH("A TIEMPO",I1)))</formula>
    </cfRule>
    <cfRule type="containsText" dxfId="5" priority="3" operator="containsText" text="ALERTA">
      <formula>NOT(ISERROR(SEARCH("ALERTA",I1)))</formula>
    </cfRule>
    <cfRule type="containsText" dxfId="4" priority="4" operator="containsText" text="ALETA">
      <formula>NOT(ISERROR(SEARCH("ALETA",I1)))</formula>
    </cfRule>
    <cfRule type="containsText" dxfId="3" priority="5" operator="containsText" text="VENCIDO">
      <formula>NOT(ISERROR(SEARCH("VENCIDO",I1)))</formula>
    </cfRule>
  </conditionalFormatting>
  <conditionalFormatting sqref="AE3">
    <cfRule type="containsText" dxfId="2" priority="13" operator="containsText" text="ALERTA">
      <formula>NOT(ISERROR(SEARCH("ALERTA",AE3)))</formula>
    </cfRule>
    <cfRule type="containsText" dxfId="1" priority="15" operator="containsText" text="A TIEMPO">
      <formula>NOT(ISERROR(SEARCH("A TIEMPO",AE3)))</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8A6EF-18C8-47FB-AB7E-764D04D59923}">
  <sheetPr codeName="Hoja2" filterMode="1"/>
  <dimension ref="A1:HC206"/>
  <sheetViews>
    <sheetView topLeftCell="F1" workbookViewId="0">
      <selection activeCell="O48" sqref="O48"/>
    </sheetView>
  </sheetViews>
  <sheetFormatPr baseColWidth="10" defaultColWidth="11.42578125" defaultRowHeight="15" x14ac:dyDescent="0.25"/>
  <cols>
    <col min="1" max="2" width="9" style="2" bestFit="1" customWidth="1"/>
    <col min="3" max="3" width="10.5703125" style="2" bestFit="1" customWidth="1"/>
    <col min="4" max="4" width="8.7109375" style="2" bestFit="1" customWidth="1"/>
    <col min="5" max="6" width="18.42578125" style="2" bestFit="1" customWidth="1"/>
    <col min="7" max="7" width="55.140625" style="2" bestFit="1" customWidth="1"/>
    <col min="8" max="8" width="9.85546875" style="2" bestFit="1" customWidth="1"/>
    <col min="9" max="9" width="12.140625" style="2" bestFit="1" customWidth="1"/>
    <col min="10" max="10" width="9.28515625" style="2" bestFit="1" customWidth="1"/>
    <col min="11" max="11" width="15.140625" style="2" bestFit="1" customWidth="1"/>
    <col min="12" max="12" width="14.28515625" style="2" bestFit="1" customWidth="1"/>
    <col min="13" max="13" width="12" style="2" bestFit="1" customWidth="1"/>
    <col min="14" max="14" width="11.85546875" style="2" bestFit="1" customWidth="1"/>
    <col min="15" max="15" width="15.7109375" style="2" bestFit="1" customWidth="1"/>
    <col min="16" max="16" width="25.28515625" style="2" bestFit="1" customWidth="1"/>
    <col min="17" max="17" width="10.7109375" style="2" bestFit="1" customWidth="1"/>
    <col min="18" max="18" width="9.5703125" style="2" bestFit="1" customWidth="1"/>
    <col min="19" max="19" width="15.7109375" style="2" bestFit="1" customWidth="1"/>
    <col min="20" max="20" width="8.85546875" style="2" bestFit="1" customWidth="1"/>
    <col min="21" max="21" width="11.7109375" style="2" bestFit="1" customWidth="1"/>
    <col min="22" max="22" width="11" style="2" bestFit="1" customWidth="1"/>
    <col min="23" max="23" width="37.42578125" style="2" bestFit="1" customWidth="1"/>
    <col min="24" max="24" width="9" style="2" bestFit="1" customWidth="1"/>
    <col min="25" max="25" width="23.140625" style="2" bestFit="1" customWidth="1"/>
    <col min="26" max="26" width="19.7109375" style="2" bestFit="1" customWidth="1"/>
    <col min="27" max="27" width="21.28515625" style="2" bestFit="1" customWidth="1"/>
    <col min="28" max="28" width="14.28515625" style="2" bestFit="1" customWidth="1"/>
    <col min="29" max="29" width="12.5703125" style="2" bestFit="1" customWidth="1"/>
    <col min="30" max="30" width="25.85546875" style="2" bestFit="1" customWidth="1"/>
    <col min="31" max="31" width="11.7109375" style="2" bestFit="1" customWidth="1"/>
    <col min="32" max="32" width="7.140625" style="2" bestFit="1" customWidth="1"/>
    <col min="33" max="33" width="17.7109375" style="2" bestFit="1" customWidth="1"/>
    <col min="34" max="34" width="15.28515625" style="2" bestFit="1" customWidth="1"/>
    <col min="35" max="35" width="5.7109375" style="2" bestFit="1" customWidth="1"/>
    <col min="36" max="36" width="11.7109375" style="2" bestFit="1" customWidth="1"/>
    <col min="37" max="37" width="255.7109375" style="2" bestFit="1" customWidth="1"/>
    <col min="38" max="38" width="13.5703125" style="2" bestFit="1" customWidth="1"/>
    <col min="39" max="39" width="11.85546875" style="2" bestFit="1" customWidth="1"/>
    <col min="40" max="40" width="23" style="2" bestFit="1" customWidth="1"/>
    <col min="41" max="41" width="14.42578125" style="2" bestFit="1" customWidth="1"/>
    <col min="42" max="42" width="14.85546875" style="2" bestFit="1" customWidth="1"/>
    <col min="43" max="43" width="13.7109375" style="2" bestFit="1" customWidth="1"/>
    <col min="44" max="44" width="7.28515625" style="2" bestFit="1" customWidth="1"/>
    <col min="45" max="45" width="14.5703125" style="2" bestFit="1" customWidth="1"/>
    <col min="46" max="46" width="21" style="2" bestFit="1" customWidth="1"/>
    <col min="47" max="47" width="18" style="2" bestFit="1" customWidth="1"/>
    <col min="48" max="48" width="16.85546875" style="2" bestFit="1" customWidth="1"/>
    <col min="49" max="49" width="19.5703125" style="2" bestFit="1" customWidth="1"/>
    <col min="50" max="50" width="15.7109375" style="2" bestFit="1" customWidth="1"/>
    <col min="51" max="51" width="15.42578125" style="2" bestFit="1" customWidth="1"/>
    <col min="52" max="52" width="21.85546875" style="2" bestFit="1" customWidth="1"/>
    <col min="53" max="53" width="17" style="2" bestFit="1" customWidth="1"/>
    <col min="54" max="130" width="11.42578125" style="2"/>
    <col min="211" max="211" width="11.42578125" style="2"/>
  </cols>
  <sheetData>
    <row r="1" spans="1:211" x14ac:dyDescent="0.25">
      <c r="A1" t="s">
        <v>28</v>
      </c>
      <c r="B1"/>
      <c r="C1" t="s">
        <v>414</v>
      </c>
      <c r="D1" t="s">
        <v>415</v>
      </c>
      <c r="E1" t="s">
        <v>416</v>
      </c>
      <c r="F1" t="s">
        <v>50</v>
      </c>
      <c r="G1" t="s">
        <v>48</v>
      </c>
      <c r="H1" t="s">
        <v>417</v>
      </c>
      <c r="I1" t="s">
        <v>418</v>
      </c>
      <c r="J1" t="s">
        <v>419</v>
      </c>
      <c r="K1" t="s">
        <v>420</v>
      </c>
      <c r="L1" t="s">
        <v>421</v>
      </c>
      <c r="M1" t="s">
        <v>422</v>
      </c>
      <c r="N1" t="s">
        <v>423</v>
      </c>
      <c r="O1" t="s">
        <v>424</v>
      </c>
      <c r="P1" t="s">
        <v>425</v>
      </c>
      <c r="Q1" t="s">
        <v>426</v>
      </c>
      <c r="R1" t="s">
        <v>427</v>
      </c>
      <c r="S1" t="s">
        <v>428</v>
      </c>
      <c r="T1" t="s">
        <v>51</v>
      </c>
      <c r="U1" t="s">
        <v>429</v>
      </c>
      <c r="V1" t="s">
        <v>430</v>
      </c>
      <c r="W1" t="s">
        <v>431</v>
      </c>
      <c r="X1" t="s">
        <v>432</v>
      </c>
      <c r="Y1" t="s">
        <v>433</v>
      </c>
      <c r="Z1" t="s">
        <v>434</v>
      </c>
      <c r="AA1" t="s">
        <v>435</v>
      </c>
      <c r="AB1" t="s">
        <v>436</v>
      </c>
      <c r="AC1" t="s">
        <v>437</v>
      </c>
      <c r="AD1" t="s">
        <v>438</v>
      </c>
      <c r="AE1" t="s">
        <v>439</v>
      </c>
      <c r="AF1" t="s">
        <v>440</v>
      </c>
      <c r="AG1" t="s">
        <v>441</v>
      </c>
      <c r="AH1" t="s">
        <v>442</v>
      </c>
      <c r="AI1" t="s">
        <v>443</v>
      </c>
      <c r="AJ1" t="s">
        <v>444</v>
      </c>
      <c r="AK1" t="s">
        <v>445</v>
      </c>
      <c r="AL1" t="s">
        <v>446</v>
      </c>
      <c r="AM1" t="s">
        <v>447</v>
      </c>
      <c r="AN1" t="s">
        <v>448</v>
      </c>
      <c r="AO1" t="s">
        <v>449</v>
      </c>
      <c r="AP1" t="s">
        <v>450</v>
      </c>
      <c r="AQ1" t="s">
        <v>451</v>
      </c>
      <c r="AR1" t="s">
        <v>452</v>
      </c>
      <c r="AS1" t="s">
        <v>453</v>
      </c>
      <c r="AT1" t="s">
        <v>454</v>
      </c>
      <c r="AU1" t="s">
        <v>455</v>
      </c>
      <c r="AV1" t="s">
        <v>456</v>
      </c>
      <c r="AW1" t="s">
        <v>457</v>
      </c>
      <c r="AX1" t="s">
        <v>458</v>
      </c>
      <c r="AY1" t="s">
        <v>459</v>
      </c>
      <c r="AZ1" t="s">
        <v>460</v>
      </c>
      <c r="BA1" t="s">
        <v>461</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HC1"/>
    </row>
    <row r="2" spans="1:211" hidden="1" x14ac:dyDescent="0.25">
      <c r="A2">
        <v>23537655</v>
      </c>
      <c r="B2">
        <f>VLOOKUP(A2,BASE!A:A,1,0)</f>
        <v>23537655</v>
      </c>
      <c r="C2">
        <v>1</v>
      </c>
      <c r="D2">
        <v>2</v>
      </c>
      <c r="E2" t="s">
        <v>2953</v>
      </c>
      <c r="F2" t="s">
        <v>514</v>
      </c>
      <c r="G2" t="s">
        <v>2954</v>
      </c>
      <c r="H2" t="s">
        <v>539</v>
      </c>
      <c r="I2" t="s">
        <v>539</v>
      </c>
      <c r="J2" t="s">
        <v>17</v>
      </c>
      <c r="K2" t="s">
        <v>17</v>
      </c>
      <c r="L2" t="s">
        <v>464</v>
      </c>
      <c r="M2" t="s">
        <v>17</v>
      </c>
      <c r="N2" t="s">
        <v>465</v>
      </c>
      <c r="O2" s="54">
        <v>45912.402280092596</v>
      </c>
      <c r="P2" t="s">
        <v>17</v>
      </c>
      <c r="Q2" s="55">
        <v>45918</v>
      </c>
      <c r="R2" t="s">
        <v>17</v>
      </c>
      <c r="S2" s="54">
        <v>45918.478622685187</v>
      </c>
      <c r="T2" t="s">
        <v>3932</v>
      </c>
      <c r="U2">
        <v>1</v>
      </c>
      <c r="V2">
        <v>8163182</v>
      </c>
      <c r="W2" t="s">
        <v>2955</v>
      </c>
      <c r="X2" t="s">
        <v>17</v>
      </c>
      <c r="Y2" t="s">
        <v>2956</v>
      </c>
      <c r="Z2" t="s">
        <v>17</v>
      </c>
      <c r="AA2" t="s">
        <v>17</v>
      </c>
      <c r="AB2" t="s">
        <v>17</v>
      </c>
      <c r="AC2">
        <v>3014003094</v>
      </c>
      <c r="AD2" t="s">
        <v>468</v>
      </c>
      <c r="AE2" t="s">
        <v>15</v>
      </c>
      <c r="AF2">
        <v>2</v>
      </c>
      <c r="AG2" t="s">
        <v>17</v>
      </c>
      <c r="AH2" t="s">
        <v>469</v>
      </c>
      <c r="AI2" t="s">
        <v>17</v>
      </c>
      <c r="AJ2" t="s">
        <v>470</v>
      </c>
      <c r="AK2" t="s">
        <v>2957</v>
      </c>
      <c r="AL2" t="s">
        <v>16</v>
      </c>
      <c r="AM2" t="s">
        <v>17</v>
      </c>
      <c r="AN2" t="s">
        <v>17</v>
      </c>
      <c r="AO2" t="s">
        <v>17</v>
      </c>
      <c r="AP2" t="s">
        <v>17</v>
      </c>
      <c r="AQ2">
        <v>9</v>
      </c>
      <c r="AR2" t="s">
        <v>17</v>
      </c>
      <c r="AS2" t="s">
        <v>17</v>
      </c>
      <c r="AT2" t="s">
        <v>475</v>
      </c>
      <c r="AU2" t="s">
        <v>476</v>
      </c>
      <c r="AV2" t="s">
        <v>477</v>
      </c>
      <c r="AW2" t="s">
        <v>2958</v>
      </c>
      <c r="AX2" t="s">
        <v>17</v>
      </c>
      <c r="AY2" t="s">
        <v>17</v>
      </c>
      <c r="AZ2" t="s">
        <v>17</v>
      </c>
      <c r="BA2" t="s">
        <v>17</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HC2"/>
    </row>
    <row r="3" spans="1:211" hidden="1" x14ac:dyDescent="0.25">
      <c r="A3">
        <v>23527122</v>
      </c>
      <c r="B3">
        <f>VLOOKUP(A3,BASE!A:A,1,0)</f>
        <v>23527122</v>
      </c>
      <c r="C3">
        <v>1</v>
      </c>
      <c r="D3">
        <v>2</v>
      </c>
      <c r="E3" t="s">
        <v>2547</v>
      </c>
      <c r="F3" t="s">
        <v>462</v>
      </c>
      <c r="G3" t="s">
        <v>4214</v>
      </c>
      <c r="H3" t="s">
        <v>1508</v>
      </c>
      <c r="I3" t="s">
        <v>1508</v>
      </c>
      <c r="J3" t="s">
        <v>17</v>
      </c>
      <c r="K3" t="s">
        <v>17</v>
      </c>
      <c r="L3" t="s">
        <v>464</v>
      </c>
      <c r="M3" t="s">
        <v>17</v>
      </c>
      <c r="N3" t="s">
        <v>465</v>
      </c>
      <c r="O3" s="54">
        <v>45899.317708333336</v>
      </c>
      <c r="P3" t="s">
        <v>17</v>
      </c>
      <c r="Q3" s="55">
        <v>45922</v>
      </c>
      <c r="R3" s="56">
        <v>0</v>
      </c>
      <c r="S3" s="54">
        <v>45922.481099537035</v>
      </c>
      <c r="T3" t="s">
        <v>3331</v>
      </c>
      <c r="U3" t="s">
        <v>466</v>
      </c>
      <c r="V3">
        <v>42876852</v>
      </c>
      <c r="W3" t="s">
        <v>2543</v>
      </c>
      <c r="X3">
        <v>2765583</v>
      </c>
      <c r="Y3" t="s">
        <v>17</v>
      </c>
      <c r="Z3" t="s">
        <v>17</v>
      </c>
      <c r="AA3" t="s">
        <v>17</v>
      </c>
      <c r="AB3">
        <v>2765583</v>
      </c>
      <c r="AC3">
        <v>3002167890</v>
      </c>
      <c r="AD3" t="s">
        <v>468</v>
      </c>
      <c r="AE3" t="s">
        <v>15</v>
      </c>
      <c r="AF3">
        <v>0</v>
      </c>
      <c r="AG3" t="s">
        <v>17</v>
      </c>
      <c r="AH3" t="s">
        <v>469</v>
      </c>
      <c r="AI3" t="s">
        <v>17</v>
      </c>
      <c r="AJ3" t="s">
        <v>470</v>
      </c>
      <c r="AK3" t="s">
        <v>4215</v>
      </c>
      <c r="AL3" t="s">
        <v>16</v>
      </c>
      <c r="AM3" t="s">
        <v>17</v>
      </c>
      <c r="AN3" t="s">
        <v>17</v>
      </c>
      <c r="AO3" t="s">
        <v>17</v>
      </c>
      <c r="AP3" t="s">
        <v>17</v>
      </c>
      <c r="AQ3">
        <v>9</v>
      </c>
      <c r="AR3" t="s">
        <v>17</v>
      </c>
      <c r="AS3" t="s">
        <v>17</v>
      </c>
      <c r="AT3" t="s">
        <v>17</v>
      </c>
      <c r="AU3" t="s">
        <v>17</v>
      </c>
      <c r="AV3" t="s">
        <v>17</v>
      </c>
      <c r="AW3" t="s">
        <v>2545</v>
      </c>
      <c r="AX3" t="s">
        <v>17</v>
      </c>
      <c r="AY3" t="s">
        <v>17</v>
      </c>
      <c r="AZ3" t="s">
        <v>17</v>
      </c>
      <c r="BA3" t="s">
        <v>17</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HC3"/>
    </row>
    <row r="4" spans="1:211" hidden="1" x14ac:dyDescent="0.25">
      <c r="A4">
        <v>23452109</v>
      </c>
      <c r="B4">
        <f>VLOOKUP(A4,BASE!A:A,1,0)</f>
        <v>23452109</v>
      </c>
      <c r="C4">
        <v>1</v>
      </c>
      <c r="D4">
        <v>2</v>
      </c>
      <c r="E4" t="s">
        <v>3736</v>
      </c>
      <c r="F4" t="s">
        <v>514</v>
      </c>
      <c r="G4" t="s">
        <v>3737</v>
      </c>
      <c r="H4" t="s">
        <v>531</v>
      </c>
      <c r="I4" t="s">
        <v>531</v>
      </c>
      <c r="J4" t="s">
        <v>17</v>
      </c>
      <c r="K4" t="s">
        <v>17</v>
      </c>
      <c r="L4" t="s">
        <v>464</v>
      </c>
      <c r="M4" t="s">
        <v>17</v>
      </c>
      <c r="N4" t="s">
        <v>465</v>
      </c>
      <c r="O4" s="54">
        <v>45806.703009259261</v>
      </c>
      <c r="P4" t="s">
        <v>17</v>
      </c>
      <c r="Q4" s="55">
        <v>45861</v>
      </c>
      <c r="R4" s="56">
        <v>0</v>
      </c>
      <c r="S4" s="54">
        <v>45917.457013888888</v>
      </c>
      <c r="T4" t="s">
        <v>4556</v>
      </c>
      <c r="U4" t="s">
        <v>466</v>
      </c>
      <c r="V4">
        <v>8163410</v>
      </c>
      <c r="W4" t="s">
        <v>3738</v>
      </c>
      <c r="X4" t="s">
        <v>17</v>
      </c>
      <c r="Y4" t="s">
        <v>17</v>
      </c>
      <c r="Z4" t="s">
        <v>17</v>
      </c>
      <c r="AA4" t="s">
        <v>17</v>
      </c>
      <c r="AB4" t="s">
        <v>17</v>
      </c>
      <c r="AC4">
        <v>3003377648</v>
      </c>
      <c r="AD4" t="s">
        <v>468</v>
      </c>
      <c r="AE4" t="s">
        <v>15</v>
      </c>
      <c r="AF4" t="s">
        <v>17</v>
      </c>
      <c r="AG4" t="s">
        <v>17</v>
      </c>
      <c r="AH4" t="s">
        <v>469</v>
      </c>
      <c r="AI4" t="s">
        <v>17</v>
      </c>
      <c r="AJ4" t="s">
        <v>470</v>
      </c>
      <c r="AK4" t="s">
        <v>3739</v>
      </c>
      <c r="AL4" t="s">
        <v>16</v>
      </c>
      <c r="AM4" t="s">
        <v>17</v>
      </c>
      <c r="AN4" t="s">
        <v>17</v>
      </c>
      <c r="AO4" t="s">
        <v>17</v>
      </c>
      <c r="AP4" t="s">
        <v>17</v>
      </c>
      <c r="AQ4">
        <v>9</v>
      </c>
      <c r="AR4" t="s">
        <v>17</v>
      </c>
      <c r="AS4" t="s">
        <v>17</v>
      </c>
      <c r="AT4" t="s">
        <v>17</v>
      </c>
      <c r="AU4" t="s">
        <v>17</v>
      </c>
      <c r="AV4" t="s">
        <v>17</v>
      </c>
      <c r="AW4" t="s">
        <v>3740</v>
      </c>
      <c r="AX4" t="s">
        <v>17</v>
      </c>
      <c r="AY4" t="s">
        <v>17</v>
      </c>
      <c r="AZ4" t="s">
        <v>17</v>
      </c>
      <c r="BA4" t="s">
        <v>17</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HC4"/>
    </row>
    <row r="5" spans="1:211" hidden="1" x14ac:dyDescent="0.25">
      <c r="A5">
        <v>23541108</v>
      </c>
      <c r="B5">
        <f>VLOOKUP(A5,BASE!A:A,1,0)</f>
        <v>23541108</v>
      </c>
      <c r="C5">
        <v>1</v>
      </c>
      <c r="D5">
        <v>2</v>
      </c>
      <c r="E5" t="s">
        <v>3741</v>
      </c>
      <c r="F5" t="s">
        <v>462</v>
      </c>
      <c r="G5" t="s">
        <v>3742</v>
      </c>
      <c r="H5" t="s">
        <v>463</v>
      </c>
      <c r="I5" t="s">
        <v>463</v>
      </c>
      <c r="J5" t="s">
        <v>17</v>
      </c>
      <c r="K5" t="s">
        <v>17</v>
      </c>
      <c r="L5" t="s">
        <v>464</v>
      </c>
      <c r="M5" t="s">
        <v>17</v>
      </c>
      <c r="N5" t="s">
        <v>465</v>
      </c>
      <c r="O5" s="54">
        <v>45916.727175925924</v>
      </c>
      <c r="P5" t="s">
        <v>17</v>
      </c>
      <c r="Q5" s="55">
        <v>45917</v>
      </c>
      <c r="R5" s="56">
        <v>0</v>
      </c>
      <c r="S5" s="54">
        <v>45916.727210648147</v>
      </c>
      <c r="T5" t="s">
        <v>4705</v>
      </c>
      <c r="U5" t="s">
        <v>466</v>
      </c>
      <c r="V5">
        <v>1039464566</v>
      </c>
      <c r="W5" t="s">
        <v>3743</v>
      </c>
      <c r="X5" t="s">
        <v>17</v>
      </c>
      <c r="Y5" t="s">
        <v>17</v>
      </c>
      <c r="Z5" t="s">
        <v>17</v>
      </c>
      <c r="AA5" t="s">
        <v>17</v>
      </c>
      <c r="AB5" t="s">
        <v>17</v>
      </c>
      <c r="AC5">
        <v>3043227956</v>
      </c>
      <c r="AD5" t="s">
        <v>468</v>
      </c>
      <c r="AE5" t="s">
        <v>15</v>
      </c>
      <c r="AF5">
        <v>0</v>
      </c>
      <c r="AG5" t="s">
        <v>17</v>
      </c>
      <c r="AH5" t="s">
        <v>469</v>
      </c>
      <c r="AI5" t="s">
        <v>17</v>
      </c>
      <c r="AJ5" t="s">
        <v>470</v>
      </c>
      <c r="AK5" t="s">
        <v>3744</v>
      </c>
      <c r="AL5" t="s">
        <v>16</v>
      </c>
      <c r="AM5" t="s">
        <v>17</v>
      </c>
      <c r="AN5" t="s">
        <v>17</v>
      </c>
      <c r="AO5" t="s">
        <v>17</v>
      </c>
      <c r="AP5" t="s">
        <v>17</v>
      </c>
      <c r="AQ5">
        <v>9</v>
      </c>
      <c r="AR5" t="s">
        <v>17</v>
      </c>
      <c r="AS5" t="s">
        <v>17</v>
      </c>
      <c r="AT5" t="s">
        <v>17</v>
      </c>
      <c r="AU5" t="s">
        <v>17</v>
      </c>
      <c r="AV5" t="s">
        <v>17</v>
      </c>
      <c r="AW5" t="s">
        <v>3745</v>
      </c>
      <c r="AX5" t="s">
        <v>17</v>
      </c>
      <c r="AY5" t="s">
        <v>17</v>
      </c>
      <c r="AZ5" t="s">
        <v>17</v>
      </c>
      <c r="BA5" t="s">
        <v>17</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HC5"/>
    </row>
    <row r="6" spans="1:211" hidden="1" x14ac:dyDescent="0.25">
      <c r="A6">
        <v>23520369</v>
      </c>
      <c r="B6">
        <f>VLOOKUP(A6,BASE!A:A,1,0)</f>
        <v>23520369</v>
      </c>
      <c r="C6">
        <v>1</v>
      </c>
      <c r="D6">
        <v>2</v>
      </c>
      <c r="E6" t="s">
        <v>2000</v>
      </c>
      <c r="F6" t="s">
        <v>514</v>
      </c>
      <c r="G6" t="s">
        <v>3510</v>
      </c>
      <c r="H6" t="s">
        <v>463</v>
      </c>
      <c r="I6" t="s">
        <v>463</v>
      </c>
      <c r="J6" t="s">
        <v>17</v>
      </c>
      <c r="K6" t="s">
        <v>17</v>
      </c>
      <c r="L6" t="s">
        <v>464</v>
      </c>
      <c r="M6" t="s">
        <v>17</v>
      </c>
      <c r="N6" t="s">
        <v>465</v>
      </c>
      <c r="O6" s="54">
        <v>45891.658541666664</v>
      </c>
      <c r="P6" t="s">
        <v>17</v>
      </c>
      <c r="Q6" s="55">
        <v>45916</v>
      </c>
      <c r="R6" t="s">
        <v>17</v>
      </c>
      <c r="S6" s="54">
        <v>45916.557129629633</v>
      </c>
      <c r="T6" t="s">
        <v>4019</v>
      </c>
      <c r="U6" t="s">
        <v>466</v>
      </c>
      <c r="V6">
        <v>71795428</v>
      </c>
      <c r="W6" t="s">
        <v>3511</v>
      </c>
      <c r="X6" t="s">
        <v>17</v>
      </c>
      <c r="Y6" t="s">
        <v>1996</v>
      </c>
      <c r="Z6" t="s">
        <v>17</v>
      </c>
      <c r="AA6" t="s">
        <v>17</v>
      </c>
      <c r="AB6">
        <v>5963897</v>
      </c>
      <c r="AC6">
        <v>3177075279</v>
      </c>
      <c r="AD6" t="s">
        <v>468</v>
      </c>
      <c r="AE6" t="s">
        <v>15</v>
      </c>
      <c r="AF6">
        <v>0</v>
      </c>
      <c r="AG6" t="s">
        <v>17</v>
      </c>
      <c r="AH6" t="s">
        <v>469</v>
      </c>
      <c r="AI6" t="s">
        <v>17</v>
      </c>
      <c r="AJ6" t="s">
        <v>470</v>
      </c>
      <c r="AK6" t="s">
        <v>17</v>
      </c>
      <c r="AL6" t="s">
        <v>16</v>
      </c>
      <c r="AM6" t="s">
        <v>17</v>
      </c>
      <c r="AN6" t="s">
        <v>17</v>
      </c>
      <c r="AO6" t="s">
        <v>17</v>
      </c>
      <c r="AP6" t="s">
        <v>17</v>
      </c>
      <c r="AQ6">
        <v>9</v>
      </c>
      <c r="AR6" t="s">
        <v>17</v>
      </c>
      <c r="AS6" t="s">
        <v>17</v>
      </c>
      <c r="AT6" t="s">
        <v>17</v>
      </c>
      <c r="AU6" t="s">
        <v>17</v>
      </c>
      <c r="AV6" t="s">
        <v>17</v>
      </c>
      <c r="AW6" t="s">
        <v>1998</v>
      </c>
      <c r="AX6" t="s">
        <v>17</v>
      </c>
      <c r="AY6" t="s">
        <v>17</v>
      </c>
      <c r="AZ6" t="s">
        <v>17</v>
      </c>
      <c r="BA6" t="s">
        <v>17</v>
      </c>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HC6"/>
    </row>
    <row r="7" spans="1:211" hidden="1" x14ac:dyDescent="0.25">
      <c r="A7">
        <v>23540798</v>
      </c>
      <c r="B7">
        <f>VLOOKUP(A7,BASE!A:A,1,0)</f>
        <v>23540798</v>
      </c>
      <c r="C7">
        <v>1</v>
      </c>
      <c r="D7">
        <v>2</v>
      </c>
      <c r="E7" t="s">
        <v>3512</v>
      </c>
      <c r="F7" t="s">
        <v>514</v>
      </c>
      <c r="G7" t="s">
        <v>3513</v>
      </c>
      <c r="H7" t="s">
        <v>463</v>
      </c>
      <c r="I7" t="s">
        <v>463</v>
      </c>
      <c r="J7" t="s">
        <v>17</v>
      </c>
      <c r="K7" t="s">
        <v>17</v>
      </c>
      <c r="L7" t="s">
        <v>464</v>
      </c>
      <c r="M7" t="s">
        <v>17</v>
      </c>
      <c r="N7" t="s">
        <v>465</v>
      </c>
      <c r="O7" s="54">
        <v>45916.53224537037</v>
      </c>
      <c r="P7" t="s">
        <v>17</v>
      </c>
      <c r="Q7" s="55">
        <v>45919</v>
      </c>
      <c r="R7" t="s">
        <v>17</v>
      </c>
      <c r="S7" s="54">
        <v>45919.566759259258</v>
      </c>
      <c r="T7" t="s">
        <v>4706</v>
      </c>
      <c r="U7" t="s">
        <v>466</v>
      </c>
      <c r="V7">
        <v>71795428</v>
      </c>
      <c r="W7" t="s">
        <v>3511</v>
      </c>
      <c r="X7" t="s">
        <v>17</v>
      </c>
      <c r="Y7" t="s">
        <v>1996</v>
      </c>
      <c r="Z7" t="s">
        <v>17</v>
      </c>
      <c r="AA7" t="s">
        <v>17</v>
      </c>
      <c r="AB7" t="s">
        <v>17</v>
      </c>
      <c r="AC7">
        <v>3177075279</v>
      </c>
      <c r="AD7" t="s">
        <v>468</v>
      </c>
      <c r="AE7" t="s">
        <v>15</v>
      </c>
      <c r="AF7">
        <v>0</v>
      </c>
      <c r="AG7" t="s">
        <v>17</v>
      </c>
      <c r="AH7" t="s">
        <v>469</v>
      </c>
      <c r="AI7" t="s">
        <v>17</v>
      </c>
      <c r="AJ7" t="s">
        <v>470</v>
      </c>
      <c r="AK7" t="s">
        <v>3514</v>
      </c>
      <c r="AL7" t="s">
        <v>16</v>
      </c>
      <c r="AM7" t="s">
        <v>17</v>
      </c>
      <c r="AN7" t="s">
        <v>17</v>
      </c>
      <c r="AO7" t="s">
        <v>17</v>
      </c>
      <c r="AP7" t="s">
        <v>17</v>
      </c>
      <c r="AQ7">
        <v>9</v>
      </c>
      <c r="AR7" t="s">
        <v>17</v>
      </c>
      <c r="AS7" t="s">
        <v>17</v>
      </c>
      <c r="AT7" t="s">
        <v>17</v>
      </c>
      <c r="AU7" t="s">
        <v>17</v>
      </c>
      <c r="AV7" t="s">
        <v>17</v>
      </c>
      <c r="AW7" t="s">
        <v>3515</v>
      </c>
      <c r="AX7" t="s">
        <v>17</v>
      </c>
      <c r="AY7" t="s">
        <v>17</v>
      </c>
      <c r="AZ7" t="s">
        <v>17</v>
      </c>
      <c r="BA7" t="s">
        <v>17</v>
      </c>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HC7"/>
    </row>
    <row r="8" spans="1:211" hidden="1" x14ac:dyDescent="0.25">
      <c r="A8">
        <v>23545380</v>
      </c>
      <c r="B8">
        <f>VLOOKUP(A8,BASE!A:A,1,0)</f>
        <v>23545380</v>
      </c>
      <c r="C8">
        <v>1</v>
      </c>
      <c r="D8">
        <v>2</v>
      </c>
      <c r="E8" t="s">
        <v>4217</v>
      </c>
      <c r="F8" t="s">
        <v>462</v>
      </c>
      <c r="G8" t="s">
        <v>4218</v>
      </c>
      <c r="H8" t="s">
        <v>463</v>
      </c>
      <c r="I8" t="s">
        <v>463</v>
      </c>
      <c r="J8" t="s">
        <v>17</v>
      </c>
      <c r="K8" t="s">
        <v>17</v>
      </c>
      <c r="L8" t="s">
        <v>464</v>
      </c>
      <c r="M8" t="s">
        <v>17</v>
      </c>
      <c r="N8" t="s">
        <v>465</v>
      </c>
      <c r="O8" s="54">
        <v>45922.368067129632</v>
      </c>
      <c r="P8" t="s">
        <v>17</v>
      </c>
      <c r="Q8" s="55">
        <v>45922</v>
      </c>
      <c r="R8" s="56">
        <v>0</v>
      </c>
      <c r="S8" s="54">
        <v>45922.368113425924</v>
      </c>
      <c r="T8" t="s">
        <v>3754</v>
      </c>
      <c r="U8" t="s">
        <v>466</v>
      </c>
      <c r="V8">
        <v>1022034121</v>
      </c>
      <c r="W8" t="s">
        <v>4219</v>
      </c>
      <c r="X8" t="s">
        <v>17</v>
      </c>
      <c r="Y8" t="s">
        <v>4220</v>
      </c>
      <c r="Z8" t="s">
        <v>17</v>
      </c>
      <c r="AA8" t="s">
        <v>17</v>
      </c>
      <c r="AB8" t="s">
        <v>17</v>
      </c>
      <c r="AC8">
        <v>3104258055</v>
      </c>
      <c r="AD8" t="s">
        <v>468</v>
      </c>
      <c r="AE8" t="s">
        <v>15</v>
      </c>
      <c r="AF8">
        <v>0</v>
      </c>
      <c r="AG8" t="s">
        <v>17</v>
      </c>
      <c r="AH8" t="s">
        <v>469</v>
      </c>
      <c r="AI8" t="s">
        <v>17</v>
      </c>
      <c r="AJ8" t="s">
        <v>470</v>
      </c>
      <c r="AK8" t="s">
        <v>4221</v>
      </c>
      <c r="AL8" t="s">
        <v>16</v>
      </c>
      <c r="AM8" t="s">
        <v>17</v>
      </c>
      <c r="AN8" t="s">
        <v>17</v>
      </c>
      <c r="AO8" t="s">
        <v>17</v>
      </c>
      <c r="AP8" t="s">
        <v>17</v>
      </c>
      <c r="AQ8" t="s">
        <v>472</v>
      </c>
      <c r="AR8" t="s">
        <v>17</v>
      </c>
      <c r="AS8" t="s">
        <v>17</v>
      </c>
      <c r="AT8" t="s">
        <v>17</v>
      </c>
      <c r="AU8" t="s">
        <v>17</v>
      </c>
      <c r="AV8" t="s">
        <v>17</v>
      </c>
      <c r="AW8" t="s">
        <v>4222</v>
      </c>
      <c r="AX8" t="s">
        <v>17</v>
      </c>
      <c r="AY8" t="s">
        <v>17</v>
      </c>
      <c r="AZ8" t="s">
        <v>17</v>
      </c>
      <c r="BA8" t="s">
        <v>17</v>
      </c>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HC8"/>
    </row>
    <row r="9" spans="1:211" hidden="1" x14ac:dyDescent="0.25">
      <c r="A9">
        <v>23510280</v>
      </c>
      <c r="B9">
        <f>VLOOKUP(A9,BASE!A:A,1,0)</f>
        <v>23510280</v>
      </c>
      <c r="C9">
        <v>1</v>
      </c>
      <c r="D9">
        <v>2</v>
      </c>
      <c r="E9" t="s">
        <v>3516</v>
      </c>
      <c r="F9" t="s">
        <v>514</v>
      </c>
      <c r="G9" t="s">
        <v>3517</v>
      </c>
      <c r="H9" t="s">
        <v>463</v>
      </c>
      <c r="I9" t="s">
        <v>463</v>
      </c>
      <c r="J9" t="s">
        <v>17</v>
      </c>
      <c r="K9" t="s">
        <v>17</v>
      </c>
      <c r="L9" t="s">
        <v>464</v>
      </c>
      <c r="M9" t="s">
        <v>17</v>
      </c>
      <c r="N9" t="s">
        <v>465</v>
      </c>
      <c r="O9" s="54">
        <v>45880.685706018521</v>
      </c>
      <c r="P9" t="s">
        <v>17</v>
      </c>
      <c r="Q9" s="55">
        <v>45895</v>
      </c>
      <c r="R9" s="56">
        <v>0</v>
      </c>
      <c r="S9" s="54">
        <v>45916.54996527778</v>
      </c>
      <c r="T9" t="s">
        <v>4308</v>
      </c>
      <c r="U9" t="s">
        <v>466</v>
      </c>
      <c r="V9">
        <v>21854607</v>
      </c>
      <c r="W9" t="s">
        <v>3518</v>
      </c>
      <c r="X9" t="s">
        <v>17</v>
      </c>
      <c r="Y9" t="s">
        <v>17</v>
      </c>
      <c r="Z9" t="s">
        <v>17</v>
      </c>
      <c r="AA9" t="s">
        <v>17</v>
      </c>
      <c r="AB9" t="s">
        <v>17</v>
      </c>
      <c r="AC9">
        <v>3127786299</v>
      </c>
      <c r="AD9" t="s">
        <v>468</v>
      </c>
      <c r="AE9" t="s">
        <v>15</v>
      </c>
      <c r="AF9">
        <v>0</v>
      </c>
      <c r="AG9" t="s">
        <v>17</v>
      </c>
      <c r="AH9" t="s">
        <v>469</v>
      </c>
      <c r="AI9" t="s">
        <v>17</v>
      </c>
      <c r="AJ9" t="s">
        <v>470</v>
      </c>
      <c r="AK9" t="s">
        <v>3519</v>
      </c>
      <c r="AL9" t="s">
        <v>16</v>
      </c>
      <c r="AM9" t="s">
        <v>17</v>
      </c>
      <c r="AN9" t="s">
        <v>17</v>
      </c>
      <c r="AO9" t="s">
        <v>17</v>
      </c>
      <c r="AP9" t="s">
        <v>17</v>
      </c>
      <c r="AQ9">
        <v>9</v>
      </c>
      <c r="AR9" t="s">
        <v>17</v>
      </c>
      <c r="AS9" t="s">
        <v>17</v>
      </c>
      <c r="AT9" t="s">
        <v>17</v>
      </c>
      <c r="AU9" t="s">
        <v>17</v>
      </c>
      <c r="AV9" t="s">
        <v>17</v>
      </c>
      <c r="AW9" t="s">
        <v>1676</v>
      </c>
      <c r="AX9" t="s">
        <v>17</v>
      </c>
      <c r="AY9" t="s">
        <v>17</v>
      </c>
      <c r="AZ9" t="s">
        <v>17</v>
      </c>
      <c r="BA9" t="s">
        <v>17</v>
      </c>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HC9"/>
    </row>
    <row r="10" spans="1:211" hidden="1" x14ac:dyDescent="0.25">
      <c r="A10">
        <v>23545371</v>
      </c>
      <c r="B10">
        <f>VLOOKUP(A10,BASE!A:A,1,0)</f>
        <v>23545371</v>
      </c>
      <c r="C10">
        <v>1</v>
      </c>
      <c r="D10">
        <v>2</v>
      </c>
      <c r="E10" t="s">
        <v>4226</v>
      </c>
      <c r="F10" t="s">
        <v>462</v>
      </c>
      <c r="G10" t="s">
        <v>4227</v>
      </c>
      <c r="H10" t="s">
        <v>463</v>
      </c>
      <c r="I10" t="s">
        <v>463</v>
      </c>
      <c r="J10" t="s">
        <v>17</v>
      </c>
      <c r="K10" t="s">
        <v>17</v>
      </c>
      <c r="L10" t="s">
        <v>464</v>
      </c>
      <c r="M10" t="s">
        <v>17</v>
      </c>
      <c r="N10" t="s">
        <v>465</v>
      </c>
      <c r="O10" s="54">
        <v>45922.36451388889</v>
      </c>
      <c r="P10" t="s">
        <v>17</v>
      </c>
      <c r="Q10" s="55">
        <v>45922</v>
      </c>
      <c r="R10" s="56">
        <v>0</v>
      </c>
      <c r="S10" s="54">
        <v>45922.364548611113</v>
      </c>
      <c r="T10" t="s">
        <v>3754</v>
      </c>
      <c r="U10" t="s">
        <v>480</v>
      </c>
      <c r="V10">
        <v>1037645271</v>
      </c>
      <c r="W10" t="s">
        <v>4707</v>
      </c>
      <c r="X10" t="s">
        <v>17</v>
      </c>
      <c r="Y10" t="s">
        <v>4228</v>
      </c>
      <c r="Z10" t="s">
        <v>17</v>
      </c>
      <c r="AA10" t="s">
        <v>17</v>
      </c>
      <c r="AB10" t="s">
        <v>17</v>
      </c>
      <c r="AC10">
        <v>3002369610</v>
      </c>
      <c r="AD10" t="s">
        <v>468</v>
      </c>
      <c r="AE10" t="s">
        <v>15</v>
      </c>
      <c r="AF10">
        <v>0</v>
      </c>
      <c r="AG10" t="s">
        <v>17</v>
      </c>
      <c r="AH10" t="s">
        <v>469</v>
      </c>
      <c r="AI10" t="s">
        <v>17</v>
      </c>
      <c r="AJ10" t="s">
        <v>470</v>
      </c>
      <c r="AK10" t="s">
        <v>4229</v>
      </c>
      <c r="AL10" t="s">
        <v>16</v>
      </c>
      <c r="AM10" t="s">
        <v>17</v>
      </c>
      <c r="AN10" t="s">
        <v>17</v>
      </c>
      <c r="AO10" t="s">
        <v>17</v>
      </c>
      <c r="AP10" t="s">
        <v>17</v>
      </c>
      <c r="AQ10">
        <v>9</v>
      </c>
      <c r="AR10" t="s">
        <v>17</v>
      </c>
      <c r="AS10" t="s">
        <v>17</v>
      </c>
      <c r="AT10" t="s">
        <v>475</v>
      </c>
      <c r="AU10" t="s">
        <v>476</v>
      </c>
      <c r="AV10" t="s">
        <v>477</v>
      </c>
      <c r="AW10" t="s">
        <v>4230</v>
      </c>
      <c r="AX10" t="s">
        <v>17</v>
      </c>
      <c r="AY10" t="s">
        <v>17</v>
      </c>
      <c r="AZ10" t="s">
        <v>17</v>
      </c>
      <c r="BA10" t="s">
        <v>17</v>
      </c>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HC10"/>
    </row>
    <row r="11" spans="1:211" hidden="1" x14ac:dyDescent="0.25">
      <c r="A11">
        <v>23545870</v>
      </c>
      <c r="B11">
        <f>VLOOKUP(A11,BASE!A:A,1,0)</f>
        <v>23545870</v>
      </c>
      <c r="C11">
        <v>1</v>
      </c>
      <c r="D11">
        <v>2</v>
      </c>
      <c r="E11" t="s">
        <v>4232</v>
      </c>
      <c r="F11" t="s">
        <v>462</v>
      </c>
      <c r="G11" t="s">
        <v>4233</v>
      </c>
      <c r="H11" t="s">
        <v>463</v>
      </c>
      <c r="I11" t="s">
        <v>463</v>
      </c>
      <c r="J11" t="s">
        <v>17</v>
      </c>
      <c r="K11" t="s">
        <v>17</v>
      </c>
      <c r="L11" t="s">
        <v>464</v>
      </c>
      <c r="M11" t="s">
        <v>17</v>
      </c>
      <c r="N11" t="s">
        <v>465</v>
      </c>
      <c r="O11" s="54">
        <v>45922.603877314818</v>
      </c>
      <c r="P11" t="s">
        <v>17</v>
      </c>
      <c r="Q11" s="55">
        <v>45922</v>
      </c>
      <c r="R11" s="56">
        <v>0</v>
      </c>
      <c r="S11" s="54">
        <v>45922.603912037041</v>
      </c>
      <c r="T11" t="s">
        <v>4708</v>
      </c>
      <c r="U11" t="s">
        <v>466</v>
      </c>
      <c r="V11">
        <v>1152689616</v>
      </c>
      <c r="W11" t="s">
        <v>4235</v>
      </c>
      <c r="X11" t="s">
        <v>17</v>
      </c>
      <c r="Y11" t="s">
        <v>17</v>
      </c>
      <c r="Z11" t="s">
        <v>17</v>
      </c>
      <c r="AA11" t="s">
        <v>17</v>
      </c>
      <c r="AB11" t="s">
        <v>17</v>
      </c>
      <c r="AC11">
        <v>3245757632</v>
      </c>
      <c r="AD11" t="s">
        <v>468</v>
      </c>
      <c r="AE11" t="s">
        <v>15</v>
      </c>
      <c r="AF11">
        <v>0</v>
      </c>
      <c r="AG11" t="s">
        <v>17</v>
      </c>
      <c r="AH11" t="s">
        <v>469</v>
      </c>
      <c r="AI11" t="s">
        <v>17</v>
      </c>
      <c r="AJ11" t="s">
        <v>470</v>
      </c>
      <c r="AK11" t="s">
        <v>4236</v>
      </c>
      <c r="AL11" t="s">
        <v>16</v>
      </c>
      <c r="AM11" t="s">
        <v>17</v>
      </c>
      <c r="AN11" t="s">
        <v>17</v>
      </c>
      <c r="AO11" t="s">
        <v>17</v>
      </c>
      <c r="AP11" t="s">
        <v>17</v>
      </c>
      <c r="AQ11">
        <v>9</v>
      </c>
      <c r="AR11" t="s">
        <v>17</v>
      </c>
      <c r="AS11" t="s">
        <v>17</v>
      </c>
      <c r="AT11" t="s">
        <v>17</v>
      </c>
      <c r="AU11" t="s">
        <v>17</v>
      </c>
      <c r="AV11" t="s">
        <v>17</v>
      </c>
      <c r="AW11" t="s">
        <v>4237</v>
      </c>
      <c r="AX11" t="s">
        <v>17</v>
      </c>
      <c r="AY11" t="s">
        <v>17</v>
      </c>
      <c r="AZ11" t="s">
        <v>17</v>
      </c>
      <c r="BA11" t="s">
        <v>17</v>
      </c>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HC11"/>
    </row>
    <row r="12" spans="1:211" hidden="1" x14ac:dyDescent="0.25">
      <c r="A12">
        <v>23525156</v>
      </c>
      <c r="B12">
        <f>VLOOKUP(A12,BASE!A:A,1,0)</f>
        <v>23525156</v>
      </c>
      <c r="C12">
        <v>1</v>
      </c>
      <c r="D12">
        <v>2</v>
      </c>
      <c r="E12" t="s">
        <v>2383</v>
      </c>
      <c r="F12" t="s">
        <v>514</v>
      </c>
      <c r="G12" t="s">
        <v>4709</v>
      </c>
      <c r="H12" t="s">
        <v>463</v>
      </c>
      <c r="I12" t="s">
        <v>463</v>
      </c>
      <c r="J12" t="s">
        <v>17</v>
      </c>
      <c r="K12" t="s">
        <v>17</v>
      </c>
      <c r="L12" t="s">
        <v>464</v>
      </c>
      <c r="M12" t="s">
        <v>17</v>
      </c>
      <c r="N12" t="s">
        <v>465</v>
      </c>
      <c r="O12" s="54">
        <v>45897.384201388886</v>
      </c>
      <c r="P12" t="s">
        <v>17</v>
      </c>
      <c r="Q12" s="55">
        <v>45831</v>
      </c>
      <c r="R12" t="s">
        <v>17</v>
      </c>
      <c r="S12" s="54">
        <v>45923.582870370374</v>
      </c>
      <c r="T12" t="s">
        <v>4234</v>
      </c>
      <c r="U12" t="s">
        <v>466</v>
      </c>
      <c r="V12">
        <v>1152469560</v>
      </c>
      <c r="W12" t="s">
        <v>4710</v>
      </c>
      <c r="X12" t="s">
        <v>17</v>
      </c>
      <c r="Y12" t="s">
        <v>17</v>
      </c>
      <c r="Z12" t="s">
        <v>17</v>
      </c>
      <c r="AA12" t="s">
        <v>17</v>
      </c>
      <c r="AB12" t="s">
        <v>17</v>
      </c>
      <c r="AC12">
        <v>3022837929</v>
      </c>
      <c r="AD12" t="s">
        <v>468</v>
      </c>
      <c r="AE12" t="s">
        <v>15</v>
      </c>
      <c r="AF12">
        <v>0</v>
      </c>
      <c r="AG12" t="s">
        <v>17</v>
      </c>
      <c r="AH12" t="s">
        <v>469</v>
      </c>
      <c r="AI12" t="s">
        <v>17</v>
      </c>
      <c r="AJ12" t="s">
        <v>470</v>
      </c>
      <c r="AK12" t="s">
        <v>4711</v>
      </c>
      <c r="AL12" t="s">
        <v>16</v>
      </c>
      <c r="AM12" t="s">
        <v>17</v>
      </c>
      <c r="AN12" t="s">
        <v>17</v>
      </c>
      <c r="AO12" t="s">
        <v>17</v>
      </c>
      <c r="AP12" t="s">
        <v>17</v>
      </c>
      <c r="AQ12">
        <v>10</v>
      </c>
      <c r="AR12" t="s">
        <v>17</v>
      </c>
      <c r="AS12" t="s">
        <v>17</v>
      </c>
      <c r="AT12" t="s">
        <v>17</v>
      </c>
      <c r="AU12" t="s">
        <v>17</v>
      </c>
      <c r="AV12" t="s">
        <v>17</v>
      </c>
      <c r="AW12" t="s">
        <v>2381</v>
      </c>
      <c r="AX12" t="s">
        <v>17</v>
      </c>
      <c r="AY12" t="s">
        <v>17</v>
      </c>
      <c r="AZ12" t="s">
        <v>17</v>
      </c>
      <c r="BA12" t="s">
        <v>17</v>
      </c>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HC12"/>
    </row>
    <row r="13" spans="1:211" hidden="1" x14ac:dyDescent="0.25">
      <c r="A13">
        <v>23545580</v>
      </c>
      <c r="B13">
        <f>VLOOKUP(A13,BASE!A:A,1,0)</f>
        <v>23545580</v>
      </c>
      <c r="C13">
        <v>1</v>
      </c>
      <c r="D13">
        <v>2</v>
      </c>
      <c r="E13" t="s">
        <v>4238</v>
      </c>
      <c r="F13" t="s">
        <v>462</v>
      </c>
      <c r="G13" t="s">
        <v>4239</v>
      </c>
      <c r="H13" t="s">
        <v>463</v>
      </c>
      <c r="I13" t="s">
        <v>463</v>
      </c>
      <c r="J13" t="s">
        <v>17</v>
      </c>
      <c r="K13" t="s">
        <v>17</v>
      </c>
      <c r="L13" t="s">
        <v>464</v>
      </c>
      <c r="M13" t="s">
        <v>17</v>
      </c>
      <c r="N13" t="s">
        <v>465</v>
      </c>
      <c r="O13" s="54">
        <v>45922.441620370373</v>
      </c>
      <c r="P13" t="s">
        <v>17</v>
      </c>
      <c r="Q13" s="55">
        <v>45922</v>
      </c>
      <c r="R13" s="56">
        <v>0</v>
      </c>
      <c r="S13" s="54">
        <v>45922.441643518519</v>
      </c>
      <c r="T13" t="s">
        <v>4712</v>
      </c>
      <c r="U13" t="s">
        <v>466</v>
      </c>
      <c r="V13">
        <v>1017268925</v>
      </c>
      <c r="W13" t="s">
        <v>4241</v>
      </c>
      <c r="X13" t="s">
        <v>17</v>
      </c>
      <c r="Y13" t="s">
        <v>17</v>
      </c>
      <c r="Z13" t="s">
        <v>17</v>
      </c>
      <c r="AA13" t="s">
        <v>17</v>
      </c>
      <c r="AB13" t="s">
        <v>17</v>
      </c>
      <c r="AC13">
        <v>3172756895</v>
      </c>
      <c r="AD13" t="s">
        <v>468</v>
      </c>
      <c r="AE13" t="s">
        <v>15</v>
      </c>
      <c r="AF13">
        <v>0</v>
      </c>
      <c r="AG13" t="s">
        <v>17</v>
      </c>
      <c r="AH13" t="s">
        <v>469</v>
      </c>
      <c r="AI13" t="s">
        <v>17</v>
      </c>
      <c r="AJ13" t="s">
        <v>470</v>
      </c>
      <c r="AK13" t="s">
        <v>4242</v>
      </c>
      <c r="AL13" t="s">
        <v>16</v>
      </c>
      <c r="AM13" t="s">
        <v>17</v>
      </c>
      <c r="AN13" t="s">
        <v>17</v>
      </c>
      <c r="AO13" t="s">
        <v>17</v>
      </c>
      <c r="AP13" t="s">
        <v>17</v>
      </c>
      <c r="AQ13">
        <v>5</v>
      </c>
      <c r="AR13" t="s">
        <v>17</v>
      </c>
      <c r="AS13" t="s">
        <v>17</v>
      </c>
      <c r="AT13" t="s">
        <v>17</v>
      </c>
      <c r="AU13" t="s">
        <v>17</v>
      </c>
      <c r="AV13" t="s">
        <v>17</v>
      </c>
      <c r="AW13" t="s">
        <v>4243</v>
      </c>
      <c r="AX13" t="s">
        <v>17</v>
      </c>
      <c r="AY13" t="s">
        <v>17</v>
      </c>
      <c r="AZ13" t="s">
        <v>17</v>
      </c>
      <c r="BA13" t="s">
        <v>17</v>
      </c>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HC13"/>
    </row>
    <row r="14" spans="1:211" hidden="1" x14ac:dyDescent="0.25">
      <c r="A14">
        <v>23538251</v>
      </c>
      <c r="B14">
        <f>VLOOKUP(A14,BASE!A:A,1,0)</f>
        <v>23538251</v>
      </c>
      <c r="C14">
        <v>1</v>
      </c>
      <c r="D14">
        <v>2</v>
      </c>
      <c r="E14" t="s">
        <v>3272</v>
      </c>
      <c r="F14" t="s">
        <v>514</v>
      </c>
      <c r="G14" t="s">
        <v>3273</v>
      </c>
      <c r="H14" t="s">
        <v>463</v>
      </c>
      <c r="I14" t="s">
        <v>463</v>
      </c>
      <c r="J14" t="s">
        <v>17</v>
      </c>
      <c r="K14" t="s">
        <v>17</v>
      </c>
      <c r="L14" t="s">
        <v>464</v>
      </c>
      <c r="M14" t="s">
        <v>17</v>
      </c>
      <c r="N14" t="s">
        <v>465</v>
      </c>
      <c r="O14" s="54">
        <v>45912.678368055553</v>
      </c>
      <c r="P14" t="s">
        <v>17</v>
      </c>
      <c r="Q14" s="55">
        <v>45919</v>
      </c>
      <c r="R14" t="s">
        <v>17</v>
      </c>
      <c r="S14" s="54">
        <v>45919.564837962964</v>
      </c>
      <c r="T14" t="s">
        <v>4706</v>
      </c>
      <c r="U14" t="s">
        <v>480</v>
      </c>
      <c r="V14">
        <v>1045080861</v>
      </c>
      <c r="W14" t="s">
        <v>3274</v>
      </c>
      <c r="X14" t="s">
        <v>17</v>
      </c>
      <c r="Y14" t="s">
        <v>17</v>
      </c>
      <c r="Z14" t="s">
        <v>17</v>
      </c>
      <c r="AA14" t="s">
        <v>17</v>
      </c>
      <c r="AB14" t="s">
        <v>17</v>
      </c>
      <c r="AC14">
        <v>3155815983</v>
      </c>
      <c r="AD14" t="s">
        <v>468</v>
      </c>
      <c r="AE14" t="s">
        <v>15</v>
      </c>
      <c r="AF14">
        <v>0</v>
      </c>
      <c r="AG14" t="s">
        <v>17</v>
      </c>
      <c r="AH14" t="s">
        <v>469</v>
      </c>
      <c r="AI14" t="s">
        <v>17</v>
      </c>
      <c r="AJ14" t="s">
        <v>470</v>
      </c>
      <c r="AK14" t="s">
        <v>3275</v>
      </c>
      <c r="AL14" t="s">
        <v>16</v>
      </c>
      <c r="AM14" t="s">
        <v>17</v>
      </c>
      <c r="AN14" t="s">
        <v>17</v>
      </c>
      <c r="AO14" t="s">
        <v>17</v>
      </c>
      <c r="AP14" t="s">
        <v>17</v>
      </c>
      <c r="AQ14">
        <v>9</v>
      </c>
      <c r="AR14" t="s">
        <v>17</v>
      </c>
      <c r="AS14" t="s">
        <v>17</v>
      </c>
      <c r="AT14" t="s">
        <v>475</v>
      </c>
      <c r="AU14" t="s">
        <v>476</v>
      </c>
      <c r="AV14" t="s">
        <v>477</v>
      </c>
      <c r="AW14" t="s">
        <v>3276</v>
      </c>
      <c r="AX14" t="s">
        <v>17</v>
      </c>
      <c r="AY14" t="s">
        <v>17</v>
      </c>
      <c r="AZ14" t="s">
        <v>17</v>
      </c>
      <c r="BA14" t="s">
        <v>17</v>
      </c>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HC14"/>
    </row>
    <row r="15" spans="1:211" hidden="1" x14ac:dyDescent="0.25">
      <c r="A15">
        <v>23448942</v>
      </c>
      <c r="B15">
        <f>VLOOKUP(A15,BASE!A:A,1,0)</f>
        <v>23448942</v>
      </c>
      <c r="C15">
        <v>1</v>
      </c>
      <c r="D15">
        <v>2</v>
      </c>
      <c r="E15" t="s">
        <v>4244</v>
      </c>
      <c r="F15" t="s">
        <v>514</v>
      </c>
      <c r="G15" t="s">
        <v>4245</v>
      </c>
      <c r="H15" t="s">
        <v>463</v>
      </c>
      <c r="I15" t="s">
        <v>463</v>
      </c>
      <c r="J15" t="s">
        <v>17</v>
      </c>
      <c r="K15" t="s">
        <v>17</v>
      </c>
      <c r="L15" t="s">
        <v>464</v>
      </c>
      <c r="M15" t="s">
        <v>17</v>
      </c>
      <c r="N15" t="s">
        <v>465</v>
      </c>
      <c r="O15" s="54">
        <v>45804.373692129629</v>
      </c>
      <c r="P15" t="s">
        <v>17</v>
      </c>
      <c r="Q15" s="55">
        <v>45810</v>
      </c>
      <c r="R15" s="56">
        <v>0</v>
      </c>
      <c r="S15" s="54">
        <v>45922.341631944444</v>
      </c>
      <c r="T15" t="s">
        <v>4713</v>
      </c>
      <c r="U15" t="s">
        <v>466</v>
      </c>
      <c r="V15">
        <v>43989924</v>
      </c>
      <c r="W15" t="s">
        <v>4246</v>
      </c>
      <c r="X15" t="s">
        <v>17</v>
      </c>
      <c r="Y15" t="s">
        <v>17</v>
      </c>
      <c r="Z15" t="s">
        <v>17</v>
      </c>
      <c r="AA15" t="s">
        <v>17</v>
      </c>
      <c r="AB15" t="s">
        <v>17</v>
      </c>
      <c r="AC15">
        <v>3108390241</v>
      </c>
      <c r="AD15" t="s">
        <v>468</v>
      </c>
      <c r="AE15" t="s">
        <v>15</v>
      </c>
      <c r="AF15" t="s">
        <v>17</v>
      </c>
      <c r="AG15" t="s">
        <v>17</v>
      </c>
      <c r="AH15" t="s">
        <v>469</v>
      </c>
      <c r="AI15" t="s">
        <v>17</v>
      </c>
      <c r="AJ15" t="s">
        <v>470</v>
      </c>
      <c r="AK15" t="s">
        <v>4247</v>
      </c>
      <c r="AL15" t="s">
        <v>16</v>
      </c>
      <c r="AM15" t="s">
        <v>17</v>
      </c>
      <c r="AN15" t="s">
        <v>17</v>
      </c>
      <c r="AO15" t="s">
        <v>17</v>
      </c>
      <c r="AP15" t="s">
        <v>17</v>
      </c>
      <c r="AQ15" t="s">
        <v>472</v>
      </c>
      <c r="AR15" t="s">
        <v>17</v>
      </c>
      <c r="AS15" t="s">
        <v>17</v>
      </c>
      <c r="AT15" t="s">
        <v>17</v>
      </c>
      <c r="AU15" t="s">
        <v>17</v>
      </c>
      <c r="AV15" t="s">
        <v>17</v>
      </c>
      <c r="AW15" t="s">
        <v>4248</v>
      </c>
      <c r="AX15" t="s">
        <v>17</v>
      </c>
      <c r="AY15" t="s">
        <v>17</v>
      </c>
      <c r="AZ15" t="s">
        <v>17</v>
      </c>
      <c r="BA15" t="s">
        <v>17</v>
      </c>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HC15"/>
    </row>
    <row r="16" spans="1:211" hidden="1" x14ac:dyDescent="0.25">
      <c r="A16">
        <v>23545707</v>
      </c>
      <c r="B16">
        <f>VLOOKUP(A16,BASE!A:A,1,0)</f>
        <v>23545707</v>
      </c>
      <c r="C16">
        <v>1</v>
      </c>
      <c r="D16">
        <v>2</v>
      </c>
      <c r="E16" t="s">
        <v>4249</v>
      </c>
      <c r="F16" t="s">
        <v>462</v>
      </c>
      <c r="G16" t="s">
        <v>4250</v>
      </c>
      <c r="H16" t="s">
        <v>463</v>
      </c>
      <c r="I16" t="s">
        <v>463</v>
      </c>
      <c r="J16" t="s">
        <v>17</v>
      </c>
      <c r="K16" t="s">
        <v>17</v>
      </c>
      <c r="L16" t="s">
        <v>464</v>
      </c>
      <c r="M16" t="s">
        <v>17</v>
      </c>
      <c r="N16" t="s">
        <v>465</v>
      </c>
      <c r="O16" s="54">
        <v>45922.491805555554</v>
      </c>
      <c r="P16" t="s">
        <v>17</v>
      </c>
      <c r="Q16" s="55">
        <v>45922</v>
      </c>
      <c r="R16" s="56">
        <v>0</v>
      </c>
      <c r="S16" s="54">
        <v>45922.491828703707</v>
      </c>
      <c r="T16" t="s">
        <v>3509</v>
      </c>
      <c r="U16" t="s">
        <v>466</v>
      </c>
      <c r="V16">
        <v>43274390</v>
      </c>
      <c r="W16" t="s">
        <v>4251</v>
      </c>
      <c r="X16" t="s">
        <v>17</v>
      </c>
      <c r="Y16" t="s">
        <v>17</v>
      </c>
      <c r="Z16" t="s">
        <v>17</v>
      </c>
      <c r="AA16" t="s">
        <v>17</v>
      </c>
      <c r="AB16" t="s">
        <v>17</v>
      </c>
      <c r="AC16">
        <v>3117827634</v>
      </c>
      <c r="AD16" t="s">
        <v>468</v>
      </c>
      <c r="AE16" t="s">
        <v>15</v>
      </c>
      <c r="AF16">
        <v>0</v>
      </c>
      <c r="AG16" t="s">
        <v>17</v>
      </c>
      <c r="AH16" t="s">
        <v>469</v>
      </c>
      <c r="AI16" t="s">
        <v>17</v>
      </c>
      <c r="AJ16" t="s">
        <v>470</v>
      </c>
      <c r="AK16" t="s">
        <v>4252</v>
      </c>
      <c r="AL16" t="s">
        <v>16</v>
      </c>
      <c r="AM16" t="s">
        <v>17</v>
      </c>
      <c r="AN16" t="s">
        <v>17</v>
      </c>
      <c r="AO16" t="s">
        <v>17</v>
      </c>
      <c r="AP16" t="s">
        <v>17</v>
      </c>
      <c r="AQ16" t="s">
        <v>472</v>
      </c>
      <c r="AR16" t="s">
        <v>17</v>
      </c>
      <c r="AS16" t="s">
        <v>17</v>
      </c>
      <c r="AT16" t="s">
        <v>475</v>
      </c>
      <c r="AU16" t="s">
        <v>476</v>
      </c>
      <c r="AV16" t="s">
        <v>477</v>
      </c>
      <c r="AW16" t="s">
        <v>4253</v>
      </c>
      <c r="AX16" t="s">
        <v>17</v>
      </c>
      <c r="AY16" t="s">
        <v>17</v>
      </c>
      <c r="AZ16" t="s">
        <v>17</v>
      </c>
      <c r="BA16" t="s">
        <v>17</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HC16"/>
    </row>
    <row r="17" spans="1:211" hidden="1" x14ac:dyDescent="0.25">
      <c r="A17">
        <v>23545718</v>
      </c>
      <c r="B17">
        <f>VLOOKUP(A17,BASE!A:A,1,0)</f>
        <v>23545718</v>
      </c>
      <c r="C17">
        <v>1</v>
      </c>
      <c r="D17">
        <v>2</v>
      </c>
      <c r="E17" t="s">
        <v>4254</v>
      </c>
      <c r="F17" t="s">
        <v>462</v>
      </c>
      <c r="G17" t="s">
        <v>4255</v>
      </c>
      <c r="H17" t="s">
        <v>463</v>
      </c>
      <c r="I17" t="s">
        <v>463</v>
      </c>
      <c r="J17" t="s">
        <v>17</v>
      </c>
      <c r="K17" t="s">
        <v>17</v>
      </c>
      <c r="L17" t="s">
        <v>464</v>
      </c>
      <c r="M17" t="s">
        <v>17</v>
      </c>
      <c r="N17" t="s">
        <v>465</v>
      </c>
      <c r="O17" s="54">
        <v>45922.493796296294</v>
      </c>
      <c r="P17" t="s">
        <v>17</v>
      </c>
      <c r="Q17" s="55">
        <v>45922</v>
      </c>
      <c r="R17" s="56">
        <v>0</v>
      </c>
      <c r="S17" s="54">
        <v>45922.493831018517</v>
      </c>
      <c r="T17" t="s">
        <v>3509</v>
      </c>
      <c r="U17" t="s">
        <v>466</v>
      </c>
      <c r="V17">
        <v>43274390</v>
      </c>
      <c r="W17" t="s">
        <v>4251</v>
      </c>
      <c r="X17" t="s">
        <v>17</v>
      </c>
      <c r="Y17" t="s">
        <v>17</v>
      </c>
      <c r="Z17" t="s">
        <v>17</v>
      </c>
      <c r="AA17" t="s">
        <v>17</v>
      </c>
      <c r="AB17" t="s">
        <v>17</v>
      </c>
      <c r="AC17">
        <v>3117827634</v>
      </c>
      <c r="AD17" t="s">
        <v>468</v>
      </c>
      <c r="AE17" t="s">
        <v>15</v>
      </c>
      <c r="AF17">
        <v>0</v>
      </c>
      <c r="AG17" t="s">
        <v>17</v>
      </c>
      <c r="AH17" t="s">
        <v>469</v>
      </c>
      <c r="AI17" t="s">
        <v>17</v>
      </c>
      <c r="AJ17" t="s">
        <v>470</v>
      </c>
      <c r="AK17" t="s">
        <v>4256</v>
      </c>
      <c r="AL17" t="s">
        <v>16</v>
      </c>
      <c r="AM17" t="s">
        <v>17</v>
      </c>
      <c r="AN17" t="s">
        <v>17</v>
      </c>
      <c r="AO17" t="s">
        <v>17</v>
      </c>
      <c r="AP17" t="s">
        <v>17</v>
      </c>
      <c r="AQ17" t="s">
        <v>472</v>
      </c>
      <c r="AR17" t="s">
        <v>17</v>
      </c>
      <c r="AS17" t="s">
        <v>17</v>
      </c>
      <c r="AT17" t="s">
        <v>475</v>
      </c>
      <c r="AU17" t="s">
        <v>476</v>
      </c>
      <c r="AV17" t="s">
        <v>477</v>
      </c>
      <c r="AW17" t="s">
        <v>4257</v>
      </c>
      <c r="AX17" t="s">
        <v>17</v>
      </c>
      <c r="AY17" t="s">
        <v>17</v>
      </c>
      <c r="AZ17" t="s">
        <v>17</v>
      </c>
      <c r="BA17" t="s">
        <v>17</v>
      </c>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HC17"/>
    </row>
    <row r="18" spans="1:211" hidden="1" x14ac:dyDescent="0.25">
      <c r="A18">
        <v>23513160</v>
      </c>
      <c r="B18">
        <f>VLOOKUP(A18,BASE!A:A,1,0)</f>
        <v>23513160</v>
      </c>
      <c r="C18">
        <v>1</v>
      </c>
      <c r="D18">
        <v>2</v>
      </c>
      <c r="E18" t="s">
        <v>1740</v>
      </c>
      <c r="F18" t="s">
        <v>462</v>
      </c>
      <c r="G18" t="s">
        <v>4258</v>
      </c>
      <c r="H18" t="s">
        <v>463</v>
      </c>
      <c r="I18" t="s">
        <v>463</v>
      </c>
      <c r="J18" t="s">
        <v>17</v>
      </c>
      <c r="K18" t="s">
        <v>17</v>
      </c>
      <c r="L18" t="s">
        <v>464</v>
      </c>
      <c r="M18" t="s">
        <v>17</v>
      </c>
      <c r="N18" t="s">
        <v>465</v>
      </c>
      <c r="O18" s="54">
        <v>45883.482824074075</v>
      </c>
      <c r="P18" t="s">
        <v>17</v>
      </c>
      <c r="Q18" s="55">
        <v>45883</v>
      </c>
      <c r="R18" s="56">
        <v>0</v>
      </c>
      <c r="S18" s="54">
        <v>45922.5858912037</v>
      </c>
      <c r="T18" t="s">
        <v>4714</v>
      </c>
      <c r="U18" t="s">
        <v>466</v>
      </c>
      <c r="V18">
        <v>22174339</v>
      </c>
      <c r="W18" t="s">
        <v>4259</v>
      </c>
      <c r="X18" t="s">
        <v>17</v>
      </c>
      <c r="Y18" t="s">
        <v>17</v>
      </c>
      <c r="Z18" t="s">
        <v>17</v>
      </c>
      <c r="AA18" t="s">
        <v>17</v>
      </c>
      <c r="AB18" t="s">
        <v>17</v>
      </c>
      <c r="AC18">
        <v>3126120587</v>
      </c>
      <c r="AD18" t="s">
        <v>468</v>
      </c>
      <c r="AE18" t="s">
        <v>15</v>
      </c>
      <c r="AF18">
        <v>0</v>
      </c>
      <c r="AG18" t="s">
        <v>17</v>
      </c>
      <c r="AH18" t="s">
        <v>469</v>
      </c>
      <c r="AI18" t="s">
        <v>17</v>
      </c>
      <c r="AJ18" t="s">
        <v>470</v>
      </c>
      <c r="AK18" t="s">
        <v>4260</v>
      </c>
      <c r="AL18" t="s">
        <v>16</v>
      </c>
      <c r="AM18" t="s">
        <v>17</v>
      </c>
      <c r="AN18" t="s">
        <v>17</v>
      </c>
      <c r="AO18" t="s">
        <v>17</v>
      </c>
      <c r="AP18" t="s">
        <v>17</v>
      </c>
      <c r="AQ18" t="s">
        <v>472</v>
      </c>
      <c r="AR18" t="s">
        <v>17</v>
      </c>
      <c r="AS18" t="s">
        <v>17</v>
      </c>
      <c r="AT18" t="s">
        <v>475</v>
      </c>
      <c r="AU18" t="s">
        <v>476</v>
      </c>
      <c r="AV18" t="s">
        <v>477</v>
      </c>
      <c r="AW18" t="s">
        <v>1738</v>
      </c>
      <c r="AX18" t="s">
        <v>17</v>
      </c>
      <c r="AY18" t="s">
        <v>17</v>
      </c>
      <c r="AZ18" t="s">
        <v>17</v>
      </c>
      <c r="BA18" t="s">
        <v>17</v>
      </c>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HC18"/>
    </row>
    <row r="19" spans="1:211" hidden="1" x14ac:dyDescent="0.25">
      <c r="A19">
        <v>23526501</v>
      </c>
      <c r="B19">
        <f>VLOOKUP(A19,BASE!A:A,1,0)</f>
        <v>23526501</v>
      </c>
      <c r="C19">
        <v>1</v>
      </c>
      <c r="D19">
        <v>2</v>
      </c>
      <c r="E19" t="s">
        <v>2481</v>
      </c>
      <c r="F19" t="s">
        <v>462</v>
      </c>
      <c r="G19" t="s">
        <v>3747</v>
      </c>
      <c r="H19" t="s">
        <v>463</v>
      </c>
      <c r="I19" t="s">
        <v>463</v>
      </c>
      <c r="J19" t="s">
        <v>17</v>
      </c>
      <c r="K19" t="s">
        <v>17</v>
      </c>
      <c r="L19" t="s">
        <v>464</v>
      </c>
      <c r="M19" t="s">
        <v>17</v>
      </c>
      <c r="N19" t="s">
        <v>465</v>
      </c>
      <c r="O19" s="54">
        <v>45898.454247685186</v>
      </c>
      <c r="P19" t="s">
        <v>17</v>
      </c>
      <c r="Q19" s="55">
        <v>45917</v>
      </c>
      <c r="R19" s="56">
        <v>0</v>
      </c>
      <c r="S19" s="54">
        <v>45917.609409722223</v>
      </c>
      <c r="T19" t="s">
        <v>4715</v>
      </c>
      <c r="U19" t="s">
        <v>466</v>
      </c>
      <c r="V19">
        <v>98633492</v>
      </c>
      <c r="W19" t="s">
        <v>3748</v>
      </c>
      <c r="X19" t="s">
        <v>17</v>
      </c>
      <c r="Y19" t="s">
        <v>17</v>
      </c>
      <c r="Z19" t="s">
        <v>17</v>
      </c>
      <c r="AA19" t="s">
        <v>17</v>
      </c>
      <c r="AB19">
        <v>2359943</v>
      </c>
      <c r="AC19">
        <v>3012734126</v>
      </c>
      <c r="AD19" t="s">
        <v>468</v>
      </c>
      <c r="AE19" t="s">
        <v>15</v>
      </c>
      <c r="AF19">
        <v>3</v>
      </c>
      <c r="AG19" t="s">
        <v>17</v>
      </c>
      <c r="AH19" t="s">
        <v>469</v>
      </c>
      <c r="AI19" t="s">
        <v>17</v>
      </c>
      <c r="AJ19" t="s">
        <v>470</v>
      </c>
      <c r="AK19" t="s">
        <v>3749</v>
      </c>
      <c r="AL19" t="s">
        <v>16</v>
      </c>
      <c r="AM19" t="s">
        <v>17</v>
      </c>
      <c r="AN19" t="s">
        <v>17</v>
      </c>
      <c r="AO19" t="s">
        <v>17</v>
      </c>
      <c r="AP19" t="s">
        <v>17</v>
      </c>
      <c r="AQ19" t="s">
        <v>472</v>
      </c>
      <c r="AR19" t="s">
        <v>17</v>
      </c>
      <c r="AS19" t="s">
        <v>17</v>
      </c>
      <c r="AT19" t="s">
        <v>17</v>
      </c>
      <c r="AU19" t="s">
        <v>17</v>
      </c>
      <c r="AV19" t="s">
        <v>17</v>
      </c>
      <c r="AW19" t="s">
        <v>2479</v>
      </c>
      <c r="AX19" t="s">
        <v>17</v>
      </c>
      <c r="AY19" t="s">
        <v>17</v>
      </c>
      <c r="AZ19" t="s">
        <v>17</v>
      </c>
      <c r="BA19" t="s">
        <v>17</v>
      </c>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HC19"/>
    </row>
    <row r="20" spans="1:211" hidden="1" x14ac:dyDescent="0.25">
      <c r="A20">
        <v>23537589</v>
      </c>
      <c r="B20">
        <f>VLOOKUP(A20,BASE!A:A,1,0)</f>
        <v>23537589</v>
      </c>
      <c r="C20">
        <v>1</v>
      </c>
      <c r="D20">
        <v>2</v>
      </c>
      <c r="E20" t="s">
        <v>2959</v>
      </c>
      <c r="F20" t="s">
        <v>462</v>
      </c>
      <c r="G20" t="s">
        <v>2960</v>
      </c>
      <c r="H20" t="s">
        <v>463</v>
      </c>
      <c r="I20" t="s">
        <v>463</v>
      </c>
      <c r="J20" t="s">
        <v>17</v>
      </c>
      <c r="K20" t="s">
        <v>17</v>
      </c>
      <c r="L20" t="s">
        <v>464</v>
      </c>
      <c r="M20" t="s">
        <v>17</v>
      </c>
      <c r="N20" t="s">
        <v>465</v>
      </c>
      <c r="O20" s="54">
        <v>45912.35701388889</v>
      </c>
      <c r="P20" t="s">
        <v>17</v>
      </c>
      <c r="Q20" s="55">
        <v>45912</v>
      </c>
      <c r="R20" s="56">
        <v>0</v>
      </c>
      <c r="S20" s="54">
        <v>45912.357175925928</v>
      </c>
      <c r="T20" t="s">
        <v>4716</v>
      </c>
      <c r="U20" t="s">
        <v>466</v>
      </c>
      <c r="V20">
        <v>8036523</v>
      </c>
      <c r="W20" t="s">
        <v>2961</v>
      </c>
      <c r="X20" t="s">
        <v>17</v>
      </c>
      <c r="Y20" t="s">
        <v>17</v>
      </c>
      <c r="Z20" t="s">
        <v>17</v>
      </c>
      <c r="AA20" t="s">
        <v>17</v>
      </c>
      <c r="AB20" t="s">
        <v>17</v>
      </c>
      <c r="AC20">
        <v>3218221541</v>
      </c>
      <c r="AD20" t="s">
        <v>468</v>
      </c>
      <c r="AE20" t="s">
        <v>15</v>
      </c>
      <c r="AF20">
        <v>0</v>
      </c>
      <c r="AG20" t="s">
        <v>17</v>
      </c>
      <c r="AH20" t="s">
        <v>469</v>
      </c>
      <c r="AI20" t="s">
        <v>17</v>
      </c>
      <c r="AJ20" t="s">
        <v>470</v>
      </c>
      <c r="AK20" t="s">
        <v>2962</v>
      </c>
      <c r="AL20" t="s">
        <v>16</v>
      </c>
      <c r="AM20" t="s">
        <v>17</v>
      </c>
      <c r="AN20" t="s">
        <v>17</v>
      </c>
      <c r="AO20" t="s">
        <v>17</v>
      </c>
      <c r="AP20" t="s">
        <v>17</v>
      </c>
      <c r="AQ20">
        <v>9</v>
      </c>
      <c r="AR20" t="s">
        <v>17</v>
      </c>
      <c r="AS20" t="s">
        <v>17</v>
      </c>
      <c r="AT20" t="s">
        <v>17</v>
      </c>
      <c r="AU20" t="s">
        <v>17</v>
      </c>
      <c r="AV20" t="s">
        <v>17</v>
      </c>
      <c r="AW20" t="s">
        <v>2963</v>
      </c>
      <c r="AX20" t="s">
        <v>17</v>
      </c>
      <c r="AY20" t="s">
        <v>17</v>
      </c>
      <c r="AZ20" t="s">
        <v>17</v>
      </c>
      <c r="BA20" t="s">
        <v>17</v>
      </c>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HC20"/>
    </row>
    <row r="21" spans="1:211" hidden="1" x14ac:dyDescent="0.25">
      <c r="A21">
        <v>23524410</v>
      </c>
      <c r="B21">
        <f>VLOOKUP(A21,BASE!A:A,1,0)</f>
        <v>23524410</v>
      </c>
      <c r="C21">
        <v>2</v>
      </c>
      <c r="D21">
        <v>2</v>
      </c>
      <c r="E21" t="s">
        <v>4261</v>
      </c>
      <c r="F21" t="s">
        <v>514</v>
      </c>
      <c r="G21" t="s">
        <v>4262</v>
      </c>
      <c r="H21" t="s">
        <v>463</v>
      </c>
      <c r="I21" t="s">
        <v>463</v>
      </c>
      <c r="J21" t="s">
        <v>17</v>
      </c>
      <c r="K21" t="s">
        <v>4263</v>
      </c>
      <c r="L21" t="s">
        <v>464</v>
      </c>
      <c r="M21" t="s">
        <v>17</v>
      </c>
      <c r="N21" t="s">
        <v>465</v>
      </c>
      <c r="O21" s="54">
        <v>45896.574282407404</v>
      </c>
      <c r="P21" t="s">
        <v>17</v>
      </c>
      <c r="Q21"/>
      <c r="R21" t="s">
        <v>17</v>
      </c>
      <c r="S21" s="54">
        <v>45896.574328703704</v>
      </c>
      <c r="T21" t="s">
        <v>4717</v>
      </c>
      <c r="U21" t="s">
        <v>466</v>
      </c>
      <c r="V21">
        <v>43732765</v>
      </c>
      <c r="W21" t="s">
        <v>4264</v>
      </c>
      <c r="X21" t="s">
        <v>17</v>
      </c>
      <c r="Y21" t="s">
        <v>17</v>
      </c>
      <c r="Z21" t="s">
        <v>17</v>
      </c>
      <c r="AA21" t="s">
        <v>17</v>
      </c>
      <c r="AB21" t="s">
        <v>17</v>
      </c>
      <c r="AC21">
        <v>3147599443</v>
      </c>
      <c r="AD21" t="s">
        <v>468</v>
      </c>
      <c r="AE21" t="s">
        <v>15</v>
      </c>
      <c r="AF21">
        <v>2</v>
      </c>
      <c r="AG21" t="s">
        <v>17</v>
      </c>
      <c r="AH21" t="s">
        <v>469</v>
      </c>
      <c r="AI21">
        <v>1</v>
      </c>
      <c r="AJ21" t="s">
        <v>470</v>
      </c>
      <c r="AK21" t="s">
        <v>4265</v>
      </c>
      <c r="AL21" t="s">
        <v>16</v>
      </c>
      <c r="AM21" t="s">
        <v>17</v>
      </c>
      <c r="AN21" t="s">
        <v>17</v>
      </c>
      <c r="AO21" t="s">
        <v>17</v>
      </c>
      <c r="AP21" t="s">
        <v>17</v>
      </c>
      <c r="AQ21">
        <v>9.6</v>
      </c>
      <c r="AR21" t="s">
        <v>17</v>
      </c>
      <c r="AS21" t="s">
        <v>17</v>
      </c>
      <c r="AT21" t="s">
        <v>475</v>
      </c>
      <c r="AU21" t="s">
        <v>476</v>
      </c>
      <c r="AV21" t="s">
        <v>477</v>
      </c>
      <c r="AW21" t="s">
        <v>4266</v>
      </c>
      <c r="AX21" t="s">
        <v>17</v>
      </c>
      <c r="AY21" t="s">
        <v>17</v>
      </c>
      <c r="AZ21" t="s">
        <v>17</v>
      </c>
      <c r="BA21" t="s">
        <v>17</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HC21"/>
    </row>
    <row r="22" spans="1:211" hidden="1" x14ac:dyDescent="0.25">
      <c r="A22">
        <v>23514843</v>
      </c>
      <c r="B22">
        <f>VLOOKUP(A22,BASE!A:A,1,0)</f>
        <v>23514843</v>
      </c>
      <c r="C22">
        <v>1</v>
      </c>
      <c r="D22">
        <v>2</v>
      </c>
      <c r="E22" t="s">
        <v>4718</v>
      </c>
      <c r="F22" t="s">
        <v>514</v>
      </c>
      <c r="G22" t="s">
        <v>4719</v>
      </c>
      <c r="H22" t="s">
        <v>463</v>
      </c>
      <c r="I22" t="s">
        <v>463</v>
      </c>
      <c r="J22" t="s">
        <v>17</v>
      </c>
      <c r="K22" t="s">
        <v>17</v>
      </c>
      <c r="L22" t="s">
        <v>464</v>
      </c>
      <c r="M22" t="s">
        <v>17</v>
      </c>
      <c r="N22" t="s">
        <v>465</v>
      </c>
      <c r="O22" s="54">
        <v>45884.738530092596</v>
      </c>
      <c r="P22" t="s">
        <v>17</v>
      </c>
      <c r="Q22" s="55">
        <v>45889</v>
      </c>
      <c r="R22" s="56">
        <v>0</v>
      </c>
      <c r="S22" s="54">
        <v>45888.598923611113</v>
      </c>
      <c r="T22" t="s">
        <v>4720</v>
      </c>
      <c r="U22" t="s">
        <v>466</v>
      </c>
      <c r="V22">
        <v>1152444747</v>
      </c>
      <c r="W22" t="s">
        <v>4721</v>
      </c>
      <c r="X22" t="s">
        <v>17</v>
      </c>
      <c r="Y22" t="s">
        <v>17</v>
      </c>
      <c r="Z22" t="s">
        <v>17</v>
      </c>
      <c r="AA22" t="s">
        <v>17</v>
      </c>
      <c r="AB22">
        <v>3877563</v>
      </c>
      <c r="AC22">
        <v>3233085374</v>
      </c>
      <c r="AD22" t="s">
        <v>468</v>
      </c>
      <c r="AE22" t="s">
        <v>15</v>
      </c>
      <c r="AF22">
        <v>0</v>
      </c>
      <c r="AG22" t="s">
        <v>17</v>
      </c>
      <c r="AH22" t="s">
        <v>469</v>
      </c>
      <c r="AI22" t="s">
        <v>17</v>
      </c>
      <c r="AJ22" t="s">
        <v>470</v>
      </c>
      <c r="AK22" t="s">
        <v>4722</v>
      </c>
      <c r="AL22" t="s">
        <v>16</v>
      </c>
      <c r="AM22" t="s">
        <v>17</v>
      </c>
      <c r="AN22" t="s">
        <v>17</v>
      </c>
      <c r="AO22" t="s">
        <v>17</v>
      </c>
      <c r="AP22" t="s">
        <v>17</v>
      </c>
      <c r="AQ22">
        <v>9</v>
      </c>
      <c r="AR22" t="s">
        <v>17</v>
      </c>
      <c r="AS22" t="s">
        <v>17</v>
      </c>
      <c r="AT22" t="s">
        <v>17</v>
      </c>
      <c r="AU22" t="s">
        <v>17</v>
      </c>
      <c r="AV22" t="s">
        <v>17</v>
      </c>
      <c r="AW22" t="s">
        <v>4723</v>
      </c>
      <c r="AX22" t="s">
        <v>17</v>
      </c>
      <c r="AY22" t="s">
        <v>17</v>
      </c>
      <c r="AZ22" t="s">
        <v>17</v>
      </c>
      <c r="BA22" t="s">
        <v>17</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HC22"/>
    </row>
    <row r="23" spans="1:211" hidden="1" x14ac:dyDescent="0.25">
      <c r="A23">
        <v>23524320</v>
      </c>
      <c r="B23">
        <f>VLOOKUP(A23,BASE!A:A,1,0)</f>
        <v>23524320</v>
      </c>
      <c r="C23">
        <v>1</v>
      </c>
      <c r="D23">
        <v>2</v>
      </c>
      <c r="E23" t="s">
        <v>2299</v>
      </c>
      <c r="F23" t="s">
        <v>514</v>
      </c>
      <c r="G23" t="s">
        <v>4724</v>
      </c>
      <c r="H23" t="s">
        <v>463</v>
      </c>
      <c r="I23" t="s">
        <v>463</v>
      </c>
      <c r="J23" t="s">
        <v>17</v>
      </c>
      <c r="K23" t="s">
        <v>17</v>
      </c>
      <c r="L23" t="s">
        <v>464</v>
      </c>
      <c r="M23" t="s">
        <v>17</v>
      </c>
      <c r="N23" t="s">
        <v>465</v>
      </c>
      <c r="O23" s="54">
        <v>45896.528449074074</v>
      </c>
      <c r="P23" t="s">
        <v>17</v>
      </c>
      <c r="Q23" s="55">
        <v>45923</v>
      </c>
      <c r="R23" t="s">
        <v>17</v>
      </c>
      <c r="S23" s="54">
        <v>45923.576874999999</v>
      </c>
      <c r="T23" t="s">
        <v>4282</v>
      </c>
      <c r="U23" t="s">
        <v>480</v>
      </c>
      <c r="V23">
        <v>98533076</v>
      </c>
      <c r="W23" t="s">
        <v>4725</v>
      </c>
      <c r="X23" t="s">
        <v>17</v>
      </c>
      <c r="Y23" t="s">
        <v>17</v>
      </c>
      <c r="Z23" t="s">
        <v>17</v>
      </c>
      <c r="AA23" t="s">
        <v>17</v>
      </c>
      <c r="AB23" t="s">
        <v>17</v>
      </c>
      <c r="AC23">
        <v>3217515081</v>
      </c>
      <c r="AD23" t="s">
        <v>468</v>
      </c>
      <c r="AE23" t="s">
        <v>15</v>
      </c>
      <c r="AF23">
        <v>0</v>
      </c>
      <c r="AG23" t="s">
        <v>17</v>
      </c>
      <c r="AH23" t="s">
        <v>469</v>
      </c>
      <c r="AI23" t="s">
        <v>17</v>
      </c>
      <c r="AJ23" t="s">
        <v>470</v>
      </c>
      <c r="AK23" t="s">
        <v>4726</v>
      </c>
      <c r="AL23" t="s">
        <v>16</v>
      </c>
      <c r="AM23" t="s">
        <v>17</v>
      </c>
      <c r="AN23" t="s">
        <v>17</v>
      </c>
      <c r="AO23" t="s">
        <v>17</v>
      </c>
      <c r="AP23" t="s">
        <v>17</v>
      </c>
      <c r="AQ23">
        <v>9</v>
      </c>
      <c r="AR23" t="s">
        <v>17</v>
      </c>
      <c r="AS23" t="s">
        <v>17</v>
      </c>
      <c r="AT23" t="s">
        <v>475</v>
      </c>
      <c r="AU23" t="s">
        <v>476</v>
      </c>
      <c r="AV23" t="s">
        <v>477</v>
      </c>
      <c r="AW23" t="s">
        <v>2297</v>
      </c>
      <c r="AX23" t="s">
        <v>17</v>
      </c>
      <c r="AY23" t="s">
        <v>17</v>
      </c>
      <c r="AZ23" t="s">
        <v>17</v>
      </c>
      <c r="BA23" t="s">
        <v>17</v>
      </c>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HC23"/>
    </row>
    <row r="24" spans="1:211" hidden="1" x14ac:dyDescent="0.25">
      <c r="A24">
        <v>23543622</v>
      </c>
      <c r="B24">
        <f>VLOOKUP(A24,BASE!A:A,1,0)</f>
        <v>23543622</v>
      </c>
      <c r="C24">
        <v>1</v>
      </c>
      <c r="D24">
        <v>2</v>
      </c>
      <c r="E24" t="s">
        <v>4267</v>
      </c>
      <c r="F24" t="s">
        <v>462</v>
      </c>
      <c r="G24" t="s">
        <v>4268</v>
      </c>
      <c r="H24" t="s">
        <v>463</v>
      </c>
      <c r="I24" t="s">
        <v>463</v>
      </c>
      <c r="J24" t="s">
        <v>17</v>
      </c>
      <c r="K24" t="s">
        <v>17</v>
      </c>
      <c r="L24" t="s">
        <v>464</v>
      </c>
      <c r="M24" t="s">
        <v>17</v>
      </c>
      <c r="N24" t="s">
        <v>465</v>
      </c>
      <c r="O24" s="54">
        <v>45919.497094907405</v>
      </c>
      <c r="P24" t="s">
        <v>17</v>
      </c>
      <c r="Q24" s="55">
        <v>45919</v>
      </c>
      <c r="R24" s="56">
        <v>0</v>
      </c>
      <c r="S24" s="54">
        <v>45919.497129629628</v>
      </c>
      <c r="T24" t="s">
        <v>4514</v>
      </c>
      <c r="U24" t="s">
        <v>466</v>
      </c>
      <c r="V24">
        <v>3428969</v>
      </c>
      <c r="W24" t="s">
        <v>4269</v>
      </c>
      <c r="X24" t="s">
        <v>17</v>
      </c>
      <c r="Y24" t="s">
        <v>17</v>
      </c>
      <c r="Z24" t="s">
        <v>17</v>
      </c>
      <c r="AA24" t="s">
        <v>17</v>
      </c>
      <c r="AB24" t="s">
        <v>17</v>
      </c>
      <c r="AC24">
        <v>3207446279</v>
      </c>
      <c r="AD24" t="s">
        <v>468</v>
      </c>
      <c r="AE24" t="s">
        <v>15</v>
      </c>
      <c r="AF24">
        <v>0</v>
      </c>
      <c r="AG24" t="s">
        <v>17</v>
      </c>
      <c r="AH24" t="s">
        <v>469</v>
      </c>
      <c r="AI24" t="s">
        <v>17</v>
      </c>
      <c r="AJ24" t="s">
        <v>470</v>
      </c>
      <c r="AK24" t="s">
        <v>4270</v>
      </c>
      <c r="AL24" t="s">
        <v>16</v>
      </c>
      <c r="AM24" t="s">
        <v>17</v>
      </c>
      <c r="AN24" t="s">
        <v>17</v>
      </c>
      <c r="AO24" t="s">
        <v>17</v>
      </c>
      <c r="AP24" t="s">
        <v>17</v>
      </c>
      <c r="AQ24">
        <v>9</v>
      </c>
      <c r="AR24" t="s">
        <v>17</v>
      </c>
      <c r="AS24" t="s">
        <v>17</v>
      </c>
      <c r="AT24" t="s">
        <v>17</v>
      </c>
      <c r="AU24" t="s">
        <v>17</v>
      </c>
      <c r="AV24" t="s">
        <v>17</v>
      </c>
      <c r="AW24" t="s">
        <v>4271</v>
      </c>
      <c r="AX24" t="s">
        <v>17</v>
      </c>
      <c r="AY24" t="s">
        <v>17</v>
      </c>
      <c r="AZ24" t="s">
        <v>17</v>
      </c>
      <c r="BA24" t="s">
        <v>17</v>
      </c>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HC24"/>
    </row>
    <row r="25" spans="1:211" hidden="1" x14ac:dyDescent="0.25">
      <c r="A25">
        <v>23546721</v>
      </c>
      <c r="B25">
        <f>VLOOKUP(A25,BASE!A:A,1,0)</f>
        <v>23546721</v>
      </c>
      <c r="C25">
        <v>1</v>
      </c>
      <c r="D25">
        <v>2</v>
      </c>
      <c r="E25" t="s">
        <v>4727</v>
      </c>
      <c r="F25" t="s">
        <v>462</v>
      </c>
      <c r="G25" t="s">
        <v>4728</v>
      </c>
      <c r="H25" t="s">
        <v>463</v>
      </c>
      <c r="I25" t="s">
        <v>463</v>
      </c>
      <c r="J25" t="s">
        <v>17</v>
      </c>
      <c r="K25" t="s">
        <v>17</v>
      </c>
      <c r="L25" t="s">
        <v>464</v>
      </c>
      <c r="M25" t="s">
        <v>17</v>
      </c>
      <c r="N25" t="s">
        <v>465</v>
      </c>
      <c r="O25" s="54">
        <v>45923.446666666663</v>
      </c>
      <c r="P25" t="s">
        <v>17</v>
      </c>
      <c r="Q25" s="55">
        <v>45923</v>
      </c>
      <c r="R25" s="56">
        <v>0</v>
      </c>
      <c r="S25" s="54">
        <v>45923.446701388886</v>
      </c>
      <c r="T25" t="s">
        <v>980</v>
      </c>
      <c r="U25" t="s">
        <v>466</v>
      </c>
      <c r="V25">
        <v>21652549</v>
      </c>
      <c r="W25" t="s">
        <v>4729</v>
      </c>
      <c r="X25" t="s">
        <v>17</v>
      </c>
      <c r="Y25" t="s">
        <v>4730</v>
      </c>
      <c r="Z25" t="s">
        <v>17</v>
      </c>
      <c r="AA25" t="s">
        <v>17</v>
      </c>
      <c r="AB25" t="s">
        <v>17</v>
      </c>
      <c r="AC25">
        <v>3197477697</v>
      </c>
      <c r="AD25" t="s">
        <v>468</v>
      </c>
      <c r="AE25" t="s">
        <v>15</v>
      </c>
      <c r="AF25">
        <v>2</v>
      </c>
      <c r="AG25" t="s">
        <v>17</v>
      </c>
      <c r="AH25" t="s">
        <v>469</v>
      </c>
      <c r="AI25" t="s">
        <v>17</v>
      </c>
      <c r="AJ25" t="s">
        <v>470</v>
      </c>
      <c r="AK25" t="s">
        <v>4731</v>
      </c>
      <c r="AL25" t="s">
        <v>16</v>
      </c>
      <c r="AM25" t="s">
        <v>17</v>
      </c>
      <c r="AN25" t="s">
        <v>17</v>
      </c>
      <c r="AO25" t="s">
        <v>17</v>
      </c>
      <c r="AP25" t="s">
        <v>17</v>
      </c>
      <c r="AQ25">
        <v>9</v>
      </c>
      <c r="AR25" t="s">
        <v>17</v>
      </c>
      <c r="AS25" t="s">
        <v>17</v>
      </c>
      <c r="AT25" t="s">
        <v>475</v>
      </c>
      <c r="AU25" t="s">
        <v>476</v>
      </c>
      <c r="AV25" t="s">
        <v>477</v>
      </c>
      <c r="AW25" t="s">
        <v>4732</v>
      </c>
      <c r="AX25" t="s">
        <v>17</v>
      </c>
      <c r="AY25" t="s">
        <v>17</v>
      </c>
      <c r="AZ25" t="s">
        <v>17</v>
      </c>
      <c r="BA25" t="s">
        <v>17</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HC25"/>
    </row>
    <row r="26" spans="1:211" hidden="1" x14ac:dyDescent="0.25">
      <c r="A26">
        <v>23334563</v>
      </c>
      <c r="B26">
        <f>VLOOKUP(A26,BASE!A:A,1,0)</f>
        <v>23334563</v>
      </c>
      <c r="C26">
        <v>1</v>
      </c>
      <c r="D26">
        <v>2</v>
      </c>
      <c r="E26" t="s">
        <v>1370</v>
      </c>
      <c r="F26" t="s">
        <v>462</v>
      </c>
      <c r="G26" t="s">
        <v>3279</v>
      </c>
      <c r="H26" t="s">
        <v>463</v>
      </c>
      <c r="I26" t="s">
        <v>463</v>
      </c>
      <c r="J26" t="s">
        <v>17</v>
      </c>
      <c r="K26" t="s">
        <v>17</v>
      </c>
      <c r="L26" t="s">
        <v>464</v>
      </c>
      <c r="M26" t="s">
        <v>17</v>
      </c>
      <c r="N26" t="s">
        <v>465</v>
      </c>
      <c r="O26" s="54">
        <v>45678.613877314812</v>
      </c>
      <c r="P26" t="s">
        <v>17</v>
      </c>
      <c r="Q26" s="55">
        <v>45678</v>
      </c>
      <c r="R26" s="56">
        <v>0</v>
      </c>
      <c r="S26" s="54">
        <v>45915.548831018517</v>
      </c>
      <c r="T26" t="s">
        <v>4733</v>
      </c>
      <c r="U26" t="s">
        <v>466</v>
      </c>
      <c r="V26">
        <v>1017122510</v>
      </c>
      <c r="W26" t="s">
        <v>1365</v>
      </c>
      <c r="X26" t="s">
        <v>17</v>
      </c>
      <c r="Y26" t="s">
        <v>17</v>
      </c>
      <c r="Z26" t="s">
        <v>17</v>
      </c>
      <c r="AA26" t="s">
        <v>17</v>
      </c>
      <c r="AB26">
        <v>2282818</v>
      </c>
      <c r="AC26">
        <v>3046648411</v>
      </c>
      <c r="AD26" t="s">
        <v>468</v>
      </c>
      <c r="AE26" t="s">
        <v>15</v>
      </c>
      <c r="AF26">
        <v>1</v>
      </c>
      <c r="AG26" t="s">
        <v>17</v>
      </c>
      <c r="AH26" t="s">
        <v>469</v>
      </c>
      <c r="AI26" t="s">
        <v>17</v>
      </c>
      <c r="AJ26" t="s">
        <v>470</v>
      </c>
      <c r="AK26" t="s">
        <v>3280</v>
      </c>
      <c r="AL26" t="s">
        <v>16</v>
      </c>
      <c r="AM26" t="s">
        <v>17</v>
      </c>
      <c r="AN26" t="s">
        <v>17</v>
      </c>
      <c r="AO26" t="s">
        <v>17</v>
      </c>
      <c r="AP26" t="s">
        <v>17</v>
      </c>
      <c r="AQ26">
        <v>9</v>
      </c>
      <c r="AR26" t="s">
        <v>17</v>
      </c>
      <c r="AS26" t="s">
        <v>17</v>
      </c>
      <c r="AT26" t="s">
        <v>17</v>
      </c>
      <c r="AU26" t="s">
        <v>17</v>
      </c>
      <c r="AV26" t="s">
        <v>17</v>
      </c>
      <c r="AW26" t="s">
        <v>1368</v>
      </c>
      <c r="AX26" t="s">
        <v>17</v>
      </c>
      <c r="AY26" t="s">
        <v>17</v>
      </c>
      <c r="AZ26" t="s">
        <v>17</v>
      </c>
      <c r="BA26" t="s">
        <v>17</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HC26"/>
    </row>
    <row r="27" spans="1:211" hidden="1" x14ac:dyDescent="0.25">
      <c r="A27">
        <v>23546661</v>
      </c>
      <c r="B27">
        <f>VLOOKUP(A27,BASE!A:A,1,0)</f>
        <v>23546661</v>
      </c>
      <c r="C27">
        <v>1</v>
      </c>
      <c r="D27">
        <v>2</v>
      </c>
      <c r="E27" t="s">
        <v>4734</v>
      </c>
      <c r="F27" t="s">
        <v>462</v>
      </c>
      <c r="G27" t="s">
        <v>4735</v>
      </c>
      <c r="H27" t="s">
        <v>463</v>
      </c>
      <c r="I27" t="s">
        <v>463</v>
      </c>
      <c r="J27" t="s">
        <v>17</v>
      </c>
      <c r="K27" t="s">
        <v>17</v>
      </c>
      <c r="L27" t="s">
        <v>464</v>
      </c>
      <c r="M27" t="s">
        <v>17</v>
      </c>
      <c r="N27" t="s">
        <v>465</v>
      </c>
      <c r="O27" s="54">
        <v>45923.424849537034</v>
      </c>
      <c r="P27" t="s">
        <v>17</v>
      </c>
      <c r="Q27" s="55">
        <v>45923</v>
      </c>
      <c r="R27" s="56">
        <v>0</v>
      </c>
      <c r="S27" s="54">
        <v>45923.424884259257</v>
      </c>
      <c r="T27" t="s">
        <v>4240</v>
      </c>
      <c r="U27" t="s">
        <v>466</v>
      </c>
      <c r="V27">
        <v>15903104</v>
      </c>
      <c r="W27" t="s">
        <v>4736</v>
      </c>
      <c r="X27" t="s">
        <v>17</v>
      </c>
      <c r="Y27" t="s">
        <v>17</v>
      </c>
      <c r="Z27" t="s">
        <v>17</v>
      </c>
      <c r="AA27" t="s">
        <v>17</v>
      </c>
      <c r="AB27" t="s">
        <v>17</v>
      </c>
      <c r="AC27">
        <v>3105012678</v>
      </c>
      <c r="AD27" t="s">
        <v>468</v>
      </c>
      <c r="AE27" t="s">
        <v>15</v>
      </c>
      <c r="AF27">
        <v>0</v>
      </c>
      <c r="AG27" t="s">
        <v>17</v>
      </c>
      <c r="AH27" t="s">
        <v>469</v>
      </c>
      <c r="AI27" t="s">
        <v>17</v>
      </c>
      <c r="AJ27" t="s">
        <v>470</v>
      </c>
      <c r="AK27" t="s">
        <v>4737</v>
      </c>
      <c r="AL27" t="s">
        <v>16</v>
      </c>
      <c r="AM27" t="s">
        <v>17</v>
      </c>
      <c r="AN27" t="s">
        <v>17</v>
      </c>
      <c r="AO27" t="s">
        <v>17</v>
      </c>
      <c r="AP27" t="s">
        <v>17</v>
      </c>
      <c r="AQ27">
        <v>9</v>
      </c>
      <c r="AR27" t="s">
        <v>17</v>
      </c>
      <c r="AS27" t="s">
        <v>17</v>
      </c>
      <c r="AT27" t="s">
        <v>17</v>
      </c>
      <c r="AU27" t="s">
        <v>17</v>
      </c>
      <c r="AV27" t="s">
        <v>17</v>
      </c>
      <c r="AW27" t="s">
        <v>4738</v>
      </c>
      <c r="AX27" t="s">
        <v>17</v>
      </c>
      <c r="AY27" t="s">
        <v>17</v>
      </c>
      <c r="AZ27" t="s">
        <v>17</v>
      </c>
      <c r="BA27" t="s">
        <v>17</v>
      </c>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HC27"/>
    </row>
    <row r="28" spans="1:211" hidden="1" x14ac:dyDescent="0.25">
      <c r="A28">
        <v>23449069</v>
      </c>
      <c r="B28">
        <f>VLOOKUP(A28,BASE!A:A,1,0)</f>
        <v>23449069</v>
      </c>
      <c r="C28">
        <v>1</v>
      </c>
      <c r="D28">
        <v>2</v>
      </c>
      <c r="E28" t="s">
        <v>4739</v>
      </c>
      <c r="F28" t="s">
        <v>462</v>
      </c>
      <c r="G28" t="s">
        <v>4740</v>
      </c>
      <c r="H28" t="s">
        <v>463</v>
      </c>
      <c r="I28" t="s">
        <v>463</v>
      </c>
      <c r="J28" t="s">
        <v>17</v>
      </c>
      <c r="K28" t="s">
        <v>17</v>
      </c>
      <c r="L28" t="s">
        <v>464</v>
      </c>
      <c r="M28" t="s">
        <v>17</v>
      </c>
      <c r="N28" t="s">
        <v>465</v>
      </c>
      <c r="O28" s="54">
        <v>45804.438807870371</v>
      </c>
      <c r="P28" t="s">
        <v>17</v>
      </c>
      <c r="Q28" s="55">
        <v>45804</v>
      </c>
      <c r="R28" s="56">
        <v>0</v>
      </c>
      <c r="S28" s="54">
        <v>45923.264293981483</v>
      </c>
      <c r="T28" t="s">
        <v>4741</v>
      </c>
      <c r="U28" t="s">
        <v>466</v>
      </c>
      <c r="V28">
        <v>3572985</v>
      </c>
      <c r="W28" t="s">
        <v>4742</v>
      </c>
      <c r="X28" t="s">
        <v>17</v>
      </c>
      <c r="Y28" t="s">
        <v>17</v>
      </c>
      <c r="Z28" t="s">
        <v>4743</v>
      </c>
      <c r="AA28" t="s">
        <v>76</v>
      </c>
      <c r="AB28" t="s">
        <v>17</v>
      </c>
      <c r="AC28">
        <v>3107907309</v>
      </c>
      <c r="AD28" t="s">
        <v>468</v>
      </c>
      <c r="AE28" t="s">
        <v>15</v>
      </c>
      <c r="AF28">
        <v>2</v>
      </c>
      <c r="AG28" t="s">
        <v>17</v>
      </c>
      <c r="AH28" t="s">
        <v>469</v>
      </c>
      <c r="AI28" t="s">
        <v>17</v>
      </c>
      <c r="AJ28" t="s">
        <v>470</v>
      </c>
      <c r="AK28" t="s">
        <v>4744</v>
      </c>
      <c r="AL28" t="s">
        <v>16</v>
      </c>
      <c r="AM28" t="s">
        <v>17</v>
      </c>
      <c r="AN28" t="s">
        <v>17</v>
      </c>
      <c r="AO28" t="s">
        <v>17</v>
      </c>
      <c r="AP28" t="s">
        <v>17</v>
      </c>
      <c r="AQ28">
        <v>9</v>
      </c>
      <c r="AR28" t="s">
        <v>17</v>
      </c>
      <c r="AS28" t="s">
        <v>17</v>
      </c>
      <c r="AT28" t="s">
        <v>475</v>
      </c>
      <c r="AU28" t="s">
        <v>476</v>
      </c>
      <c r="AV28" t="s">
        <v>477</v>
      </c>
      <c r="AW28" t="s">
        <v>4745</v>
      </c>
      <c r="AX28" t="s">
        <v>17</v>
      </c>
      <c r="AY28" t="s">
        <v>17</v>
      </c>
      <c r="AZ28" t="s">
        <v>17</v>
      </c>
      <c r="BA28" t="s">
        <v>17</v>
      </c>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HC28"/>
    </row>
    <row r="29" spans="1:211" hidden="1" x14ac:dyDescent="0.25">
      <c r="A29">
        <v>23252866</v>
      </c>
      <c r="B29">
        <f>VLOOKUP(A29,BASE!A:A,1,0)</f>
        <v>23252866</v>
      </c>
      <c r="C29">
        <v>1</v>
      </c>
      <c r="D29">
        <v>2</v>
      </c>
      <c r="E29" t="s">
        <v>4746</v>
      </c>
      <c r="F29" t="s">
        <v>462</v>
      </c>
      <c r="G29" t="s">
        <v>4747</v>
      </c>
      <c r="H29" t="s">
        <v>463</v>
      </c>
      <c r="I29" t="s">
        <v>463</v>
      </c>
      <c r="J29" t="s">
        <v>17</v>
      </c>
      <c r="K29" t="s">
        <v>17</v>
      </c>
      <c r="L29" t="s">
        <v>464</v>
      </c>
      <c r="M29" t="s">
        <v>17</v>
      </c>
      <c r="N29" t="s">
        <v>465</v>
      </c>
      <c r="O29" s="54">
        <v>45587.633784722224</v>
      </c>
      <c r="P29" t="s">
        <v>17</v>
      </c>
      <c r="Q29" s="55">
        <v>45588</v>
      </c>
      <c r="R29" s="56">
        <v>0</v>
      </c>
      <c r="S29" s="54">
        <v>45923.262129629627</v>
      </c>
      <c r="T29" t="s">
        <v>4741</v>
      </c>
      <c r="U29" t="s">
        <v>466</v>
      </c>
      <c r="V29">
        <v>98584619</v>
      </c>
      <c r="W29" t="s">
        <v>4748</v>
      </c>
      <c r="X29" t="s">
        <v>17</v>
      </c>
      <c r="Y29" t="s">
        <v>17</v>
      </c>
      <c r="Z29" t="s">
        <v>17</v>
      </c>
      <c r="AA29" t="s">
        <v>17</v>
      </c>
      <c r="AB29" t="s">
        <v>17</v>
      </c>
      <c r="AC29">
        <v>3002300945</v>
      </c>
      <c r="AD29" t="s">
        <v>468</v>
      </c>
      <c r="AE29" t="s">
        <v>15</v>
      </c>
      <c r="AF29">
        <v>0</v>
      </c>
      <c r="AG29" t="s">
        <v>17</v>
      </c>
      <c r="AH29" t="s">
        <v>469</v>
      </c>
      <c r="AI29" t="s">
        <v>17</v>
      </c>
      <c r="AJ29" t="s">
        <v>470</v>
      </c>
      <c r="AK29" t="s">
        <v>4749</v>
      </c>
      <c r="AL29" t="s">
        <v>16</v>
      </c>
      <c r="AM29" t="s">
        <v>17</v>
      </c>
      <c r="AN29" t="s">
        <v>17</v>
      </c>
      <c r="AO29" t="s">
        <v>17</v>
      </c>
      <c r="AP29" t="s">
        <v>17</v>
      </c>
      <c r="AQ29">
        <v>9</v>
      </c>
      <c r="AR29" t="s">
        <v>17</v>
      </c>
      <c r="AS29" t="s">
        <v>17</v>
      </c>
      <c r="AT29" t="s">
        <v>475</v>
      </c>
      <c r="AU29" t="s">
        <v>476</v>
      </c>
      <c r="AV29" t="s">
        <v>477</v>
      </c>
      <c r="AW29" t="s">
        <v>4750</v>
      </c>
      <c r="AX29" t="s">
        <v>17</v>
      </c>
      <c r="AY29" t="s">
        <v>17</v>
      </c>
      <c r="AZ29" t="s">
        <v>17</v>
      </c>
      <c r="BA29" t="s">
        <v>17</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HC29"/>
    </row>
    <row r="30" spans="1:211" hidden="1" x14ac:dyDescent="0.25">
      <c r="A30">
        <v>23252867</v>
      </c>
      <c r="B30">
        <f>VLOOKUP(A30,BASE!A:A,1,0)</f>
        <v>23252867</v>
      </c>
      <c r="C30">
        <v>1</v>
      </c>
      <c r="D30">
        <v>2</v>
      </c>
      <c r="E30" t="s">
        <v>4751</v>
      </c>
      <c r="F30" t="s">
        <v>462</v>
      </c>
      <c r="G30" t="s">
        <v>4752</v>
      </c>
      <c r="H30" t="s">
        <v>463</v>
      </c>
      <c r="I30" t="s">
        <v>463</v>
      </c>
      <c r="J30" t="s">
        <v>17</v>
      </c>
      <c r="K30" t="s">
        <v>17</v>
      </c>
      <c r="L30" t="s">
        <v>464</v>
      </c>
      <c r="M30" t="s">
        <v>17</v>
      </c>
      <c r="N30" t="s">
        <v>465</v>
      </c>
      <c r="O30" s="54">
        <v>45587.635312500002</v>
      </c>
      <c r="P30" t="s">
        <v>17</v>
      </c>
      <c r="Q30" s="55">
        <v>45588</v>
      </c>
      <c r="R30" s="56">
        <v>0</v>
      </c>
      <c r="S30" s="54">
        <v>45923.262418981481</v>
      </c>
      <c r="T30" t="s">
        <v>4741</v>
      </c>
      <c r="U30" t="s">
        <v>466</v>
      </c>
      <c r="V30">
        <v>98584619</v>
      </c>
      <c r="W30" t="s">
        <v>4748</v>
      </c>
      <c r="X30" t="s">
        <v>17</v>
      </c>
      <c r="Y30" t="s">
        <v>17</v>
      </c>
      <c r="Z30" t="s">
        <v>17</v>
      </c>
      <c r="AA30" t="s">
        <v>17</v>
      </c>
      <c r="AB30" t="s">
        <v>17</v>
      </c>
      <c r="AC30">
        <v>3002300945</v>
      </c>
      <c r="AD30" t="s">
        <v>468</v>
      </c>
      <c r="AE30" t="s">
        <v>15</v>
      </c>
      <c r="AF30">
        <v>0</v>
      </c>
      <c r="AG30" t="s">
        <v>17</v>
      </c>
      <c r="AH30" t="s">
        <v>469</v>
      </c>
      <c r="AI30" t="s">
        <v>17</v>
      </c>
      <c r="AJ30" t="s">
        <v>470</v>
      </c>
      <c r="AK30" t="s">
        <v>4753</v>
      </c>
      <c r="AL30" t="s">
        <v>16</v>
      </c>
      <c r="AM30" t="s">
        <v>17</v>
      </c>
      <c r="AN30" t="s">
        <v>17</v>
      </c>
      <c r="AO30" t="s">
        <v>17</v>
      </c>
      <c r="AP30" t="s">
        <v>17</v>
      </c>
      <c r="AQ30">
        <v>9</v>
      </c>
      <c r="AR30" t="s">
        <v>17</v>
      </c>
      <c r="AS30" t="s">
        <v>17</v>
      </c>
      <c r="AT30" t="s">
        <v>475</v>
      </c>
      <c r="AU30" t="s">
        <v>476</v>
      </c>
      <c r="AV30" t="s">
        <v>477</v>
      </c>
      <c r="AW30" t="s">
        <v>4754</v>
      </c>
      <c r="AX30" t="s">
        <v>17</v>
      </c>
      <c r="AY30" t="s">
        <v>17</v>
      </c>
      <c r="AZ30" t="s">
        <v>17</v>
      </c>
      <c r="BA30" t="s">
        <v>17</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HC30"/>
    </row>
    <row r="31" spans="1:211" hidden="1" x14ac:dyDescent="0.25">
      <c r="A31">
        <v>23252893</v>
      </c>
      <c r="B31">
        <f>VLOOKUP(A31,BASE!A:A,1,0)</f>
        <v>23252893</v>
      </c>
      <c r="C31">
        <v>1</v>
      </c>
      <c r="D31">
        <v>2</v>
      </c>
      <c r="E31" t="s">
        <v>4755</v>
      </c>
      <c r="F31" t="s">
        <v>462</v>
      </c>
      <c r="G31" t="s">
        <v>4756</v>
      </c>
      <c r="H31" t="s">
        <v>463</v>
      </c>
      <c r="I31" t="s">
        <v>463</v>
      </c>
      <c r="J31" t="s">
        <v>17</v>
      </c>
      <c r="K31" t="s">
        <v>17</v>
      </c>
      <c r="L31" t="s">
        <v>464</v>
      </c>
      <c r="M31" t="s">
        <v>17</v>
      </c>
      <c r="N31" t="s">
        <v>465</v>
      </c>
      <c r="O31" s="54">
        <v>45587.647245370368</v>
      </c>
      <c r="P31" t="s">
        <v>17</v>
      </c>
      <c r="Q31" s="55">
        <v>45588</v>
      </c>
      <c r="R31" s="56">
        <v>0</v>
      </c>
      <c r="S31" s="54">
        <v>45923.262673611112</v>
      </c>
      <c r="T31" t="s">
        <v>4741</v>
      </c>
      <c r="U31" t="s">
        <v>466</v>
      </c>
      <c r="V31">
        <v>98584619</v>
      </c>
      <c r="W31" t="s">
        <v>4748</v>
      </c>
      <c r="X31" t="s">
        <v>17</v>
      </c>
      <c r="Y31" t="s">
        <v>17</v>
      </c>
      <c r="Z31" t="s">
        <v>17</v>
      </c>
      <c r="AA31" t="s">
        <v>17</v>
      </c>
      <c r="AB31" t="s">
        <v>17</v>
      </c>
      <c r="AC31">
        <v>3002300945</v>
      </c>
      <c r="AD31" t="s">
        <v>468</v>
      </c>
      <c r="AE31" t="s">
        <v>15</v>
      </c>
      <c r="AF31">
        <v>0</v>
      </c>
      <c r="AG31" t="s">
        <v>17</v>
      </c>
      <c r="AH31" t="s">
        <v>469</v>
      </c>
      <c r="AI31" t="s">
        <v>17</v>
      </c>
      <c r="AJ31" t="s">
        <v>470</v>
      </c>
      <c r="AK31" t="s">
        <v>4757</v>
      </c>
      <c r="AL31" t="s">
        <v>16</v>
      </c>
      <c r="AM31" t="s">
        <v>17</v>
      </c>
      <c r="AN31" t="s">
        <v>17</v>
      </c>
      <c r="AO31" t="s">
        <v>17</v>
      </c>
      <c r="AP31" t="s">
        <v>17</v>
      </c>
      <c r="AQ31">
        <v>9</v>
      </c>
      <c r="AR31" t="s">
        <v>17</v>
      </c>
      <c r="AS31" t="s">
        <v>17</v>
      </c>
      <c r="AT31" t="s">
        <v>475</v>
      </c>
      <c r="AU31" t="s">
        <v>476</v>
      </c>
      <c r="AV31" t="s">
        <v>477</v>
      </c>
      <c r="AW31" t="s">
        <v>4758</v>
      </c>
      <c r="AX31" t="s">
        <v>17</v>
      </c>
      <c r="AY31" t="s">
        <v>17</v>
      </c>
      <c r="AZ31" t="s">
        <v>17</v>
      </c>
      <c r="BA31" t="s">
        <v>17</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HC31"/>
    </row>
    <row r="32" spans="1:211" hidden="1" x14ac:dyDescent="0.25">
      <c r="A32">
        <v>23252901</v>
      </c>
      <c r="B32">
        <f>VLOOKUP(A32,BASE!A:A,1,0)</f>
        <v>23252901</v>
      </c>
      <c r="C32">
        <v>1</v>
      </c>
      <c r="D32">
        <v>2</v>
      </c>
      <c r="E32" t="s">
        <v>4759</v>
      </c>
      <c r="F32" t="s">
        <v>462</v>
      </c>
      <c r="G32" t="s">
        <v>4760</v>
      </c>
      <c r="H32" t="s">
        <v>463</v>
      </c>
      <c r="I32" t="s">
        <v>463</v>
      </c>
      <c r="J32" t="s">
        <v>17</v>
      </c>
      <c r="K32" t="s">
        <v>17</v>
      </c>
      <c r="L32" t="s">
        <v>464</v>
      </c>
      <c r="M32" t="s">
        <v>17</v>
      </c>
      <c r="N32" t="s">
        <v>465</v>
      </c>
      <c r="O32" s="54">
        <v>45587.650636574072</v>
      </c>
      <c r="P32" t="s">
        <v>17</v>
      </c>
      <c r="Q32" s="55">
        <v>45588</v>
      </c>
      <c r="R32" s="56">
        <v>0</v>
      </c>
      <c r="S32" s="54">
        <v>45923.263078703705</v>
      </c>
      <c r="T32" t="s">
        <v>4741</v>
      </c>
      <c r="U32" t="s">
        <v>466</v>
      </c>
      <c r="V32">
        <v>98584619</v>
      </c>
      <c r="W32" t="s">
        <v>4748</v>
      </c>
      <c r="X32" t="s">
        <v>17</v>
      </c>
      <c r="Y32" t="s">
        <v>17</v>
      </c>
      <c r="Z32" t="s">
        <v>17</v>
      </c>
      <c r="AA32" t="s">
        <v>17</v>
      </c>
      <c r="AB32" t="s">
        <v>17</v>
      </c>
      <c r="AC32">
        <v>3002300945</v>
      </c>
      <c r="AD32" t="s">
        <v>468</v>
      </c>
      <c r="AE32" t="s">
        <v>15</v>
      </c>
      <c r="AF32">
        <v>0</v>
      </c>
      <c r="AG32" t="s">
        <v>17</v>
      </c>
      <c r="AH32" t="s">
        <v>469</v>
      </c>
      <c r="AI32" t="s">
        <v>17</v>
      </c>
      <c r="AJ32" t="s">
        <v>470</v>
      </c>
      <c r="AK32" t="s">
        <v>4761</v>
      </c>
      <c r="AL32" t="s">
        <v>16</v>
      </c>
      <c r="AM32" t="s">
        <v>17</v>
      </c>
      <c r="AN32" t="s">
        <v>17</v>
      </c>
      <c r="AO32" t="s">
        <v>17</v>
      </c>
      <c r="AP32" t="s">
        <v>17</v>
      </c>
      <c r="AQ32">
        <v>9</v>
      </c>
      <c r="AR32" t="s">
        <v>17</v>
      </c>
      <c r="AS32" t="s">
        <v>17</v>
      </c>
      <c r="AT32" t="s">
        <v>475</v>
      </c>
      <c r="AU32" t="s">
        <v>476</v>
      </c>
      <c r="AV32" t="s">
        <v>477</v>
      </c>
      <c r="AW32" t="s">
        <v>4762</v>
      </c>
      <c r="AX32" t="s">
        <v>17</v>
      </c>
      <c r="AY32" t="s">
        <v>17</v>
      </c>
      <c r="AZ32" t="s">
        <v>17</v>
      </c>
      <c r="BA32" t="s">
        <v>17</v>
      </c>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HC32"/>
    </row>
    <row r="33" spans="1:211" hidden="1" x14ac:dyDescent="0.25">
      <c r="A33">
        <v>23252885</v>
      </c>
      <c r="B33">
        <f>VLOOKUP(A33,BASE!A:A,1,0)</f>
        <v>23252885</v>
      </c>
      <c r="C33">
        <v>1</v>
      </c>
      <c r="D33">
        <v>2</v>
      </c>
      <c r="E33" t="s">
        <v>4763</v>
      </c>
      <c r="F33" t="s">
        <v>462</v>
      </c>
      <c r="G33" t="s">
        <v>4764</v>
      </c>
      <c r="H33" t="s">
        <v>463</v>
      </c>
      <c r="I33" t="s">
        <v>463</v>
      </c>
      <c r="J33" t="s">
        <v>17</v>
      </c>
      <c r="K33" t="s">
        <v>17</v>
      </c>
      <c r="L33" t="s">
        <v>464</v>
      </c>
      <c r="M33" t="s">
        <v>17</v>
      </c>
      <c r="N33" t="s">
        <v>465</v>
      </c>
      <c r="O33" s="54">
        <v>45587.644444444442</v>
      </c>
      <c r="P33" t="s">
        <v>17</v>
      </c>
      <c r="Q33" s="55">
        <v>45588</v>
      </c>
      <c r="R33" s="56">
        <v>0</v>
      </c>
      <c r="S33" s="54">
        <v>45923.263310185182</v>
      </c>
      <c r="T33" t="s">
        <v>4741</v>
      </c>
      <c r="U33" t="s">
        <v>466</v>
      </c>
      <c r="V33">
        <v>98584619</v>
      </c>
      <c r="W33" t="s">
        <v>4748</v>
      </c>
      <c r="X33" t="s">
        <v>17</v>
      </c>
      <c r="Y33" t="s">
        <v>17</v>
      </c>
      <c r="Z33" t="s">
        <v>17</v>
      </c>
      <c r="AA33" t="s">
        <v>17</v>
      </c>
      <c r="AB33" t="s">
        <v>17</v>
      </c>
      <c r="AC33">
        <v>3002300945</v>
      </c>
      <c r="AD33" t="s">
        <v>468</v>
      </c>
      <c r="AE33" t="s">
        <v>15</v>
      </c>
      <c r="AF33">
        <v>0</v>
      </c>
      <c r="AG33" t="s">
        <v>17</v>
      </c>
      <c r="AH33" t="s">
        <v>469</v>
      </c>
      <c r="AI33" t="s">
        <v>17</v>
      </c>
      <c r="AJ33" t="s">
        <v>470</v>
      </c>
      <c r="AK33" t="s">
        <v>4765</v>
      </c>
      <c r="AL33" t="s">
        <v>16</v>
      </c>
      <c r="AM33" t="s">
        <v>17</v>
      </c>
      <c r="AN33" t="s">
        <v>17</v>
      </c>
      <c r="AO33" t="s">
        <v>17</v>
      </c>
      <c r="AP33" t="s">
        <v>17</v>
      </c>
      <c r="AQ33">
        <v>9</v>
      </c>
      <c r="AR33" t="s">
        <v>17</v>
      </c>
      <c r="AS33" t="s">
        <v>17</v>
      </c>
      <c r="AT33" t="s">
        <v>475</v>
      </c>
      <c r="AU33" t="s">
        <v>476</v>
      </c>
      <c r="AV33" t="s">
        <v>477</v>
      </c>
      <c r="AW33" t="s">
        <v>4766</v>
      </c>
      <c r="AX33" t="s">
        <v>17</v>
      </c>
      <c r="AY33" t="s">
        <v>17</v>
      </c>
      <c r="AZ33" t="s">
        <v>17</v>
      </c>
      <c r="BA33" t="s">
        <v>17</v>
      </c>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HC33"/>
    </row>
    <row r="34" spans="1:211" hidden="1" x14ac:dyDescent="0.25">
      <c r="A34">
        <v>23520541</v>
      </c>
      <c r="B34">
        <f>VLOOKUP(A34,BASE!A:A,1,0)</f>
        <v>23520541</v>
      </c>
      <c r="C34">
        <v>1</v>
      </c>
      <c r="D34">
        <v>2</v>
      </c>
      <c r="E34" t="s">
        <v>3281</v>
      </c>
      <c r="F34" t="s">
        <v>514</v>
      </c>
      <c r="G34" t="s">
        <v>3282</v>
      </c>
      <c r="H34" t="s">
        <v>463</v>
      </c>
      <c r="I34" t="s">
        <v>463</v>
      </c>
      <c r="J34" t="s">
        <v>17</v>
      </c>
      <c r="K34" t="s">
        <v>17</v>
      </c>
      <c r="L34" t="s">
        <v>464</v>
      </c>
      <c r="M34" t="s">
        <v>17</v>
      </c>
      <c r="N34" t="s">
        <v>465</v>
      </c>
      <c r="O34" s="54">
        <v>45891.784930555557</v>
      </c>
      <c r="P34" t="s">
        <v>17</v>
      </c>
      <c r="Q34" s="55">
        <v>45897</v>
      </c>
      <c r="R34" t="s">
        <v>17</v>
      </c>
      <c r="S34" s="54">
        <v>45915.551145833335</v>
      </c>
      <c r="T34" t="s">
        <v>4733</v>
      </c>
      <c r="U34" t="s">
        <v>466</v>
      </c>
      <c r="V34">
        <v>4826659</v>
      </c>
      <c r="W34" t="s">
        <v>3283</v>
      </c>
      <c r="X34" t="s">
        <v>17</v>
      </c>
      <c r="Y34" t="s">
        <v>17</v>
      </c>
      <c r="Z34" t="s">
        <v>17</v>
      </c>
      <c r="AA34" t="s">
        <v>17</v>
      </c>
      <c r="AB34" t="s">
        <v>17</v>
      </c>
      <c r="AC34">
        <v>3147965910</v>
      </c>
      <c r="AD34" t="s">
        <v>468</v>
      </c>
      <c r="AE34" t="s">
        <v>15</v>
      </c>
      <c r="AF34" t="s">
        <v>17</v>
      </c>
      <c r="AG34" t="s">
        <v>17</v>
      </c>
      <c r="AH34" t="s">
        <v>469</v>
      </c>
      <c r="AI34" t="s">
        <v>17</v>
      </c>
      <c r="AJ34" t="s">
        <v>470</v>
      </c>
      <c r="AK34" t="s">
        <v>3284</v>
      </c>
      <c r="AL34" t="s">
        <v>16</v>
      </c>
      <c r="AM34" t="s">
        <v>17</v>
      </c>
      <c r="AN34" t="s">
        <v>17</v>
      </c>
      <c r="AO34" t="s">
        <v>17</v>
      </c>
      <c r="AP34" t="s">
        <v>17</v>
      </c>
      <c r="AQ34" t="s">
        <v>472</v>
      </c>
      <c r="AR34" t="s">
        <v>17</v>
      </c>
      <c r="AS34" t="s">
        <v>17</v>
      </c>
      <c r="AT34" t="s">
        <v>475</v>
      </c>
      <c r="AU34" t="s">
        <v>476</v>
      </c>
      <c r="AV34" t="s">
        <v>477</v>
      </c>
      <c r="AW34" t="s">
        <v>2019</v>
      </c>
      <c r="AX34" t="s">
        <v>17</v>
      </c>
      <c r="AY34" t="s">
        <v>17</v>
      </c>
      <c r="AZ34" t="s">
        <v>17</v>
      </c>
      <c r="BA34" t="s">
        <v>17</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HC34"/>
    </row>
    <row r="35" spans="1:211" hidden="1" x14ac:dyDescent="0.25">
      <c r="A35">
        <v>23543022</v>
      </c>
      <c r="B35">
        <f>VLOOKUP(A35,BASE!A:A,1,0)</f>
        <v>23543022</v>
      </c>
      <c r="C35">
        <v>1</v>
      </c>
      <c r="D35">
        <v>2</v>
      </c>
      <c r="E35" t="s">
        <v>4272</v>
      </c>
      <c r="F35" t="s">
        <v>462</v>
      </c>
      <c r="G35" t="s">
        <v>4273</v>
      </c>
      <c r="H35" t="s">
        <v>463</v>
      </c>
      <c r="I35" t="s">
        <v>463</v>
      </c>
      <c r="J35" t="s">
        <v>17</v>
      </c>
      <c r="K35" t="s">
        <v>17</v>
      </c>
      <c r="L35" t="s">
        <v>464</v>
      </c>
      <c r="M35" t="s">
        <v>17</v>
      </c>
      <c r="N35" t="s">
        <v>465</v>
      </c>
      <c r="O35" s="54">
        <v>45918.711527777778</v>
      </c>
      <c r="P35" t="s">
        <v>17</v>
      </c>
      <c r="Q35" s="55">
        <v>45919</v>
      </c>
      <c r="R35" s="56">
        <v>0</v>
      </c>
      <c r="S35" s="54">
        <v>45918.711550925924</v>
      </c>
      <c r="T35" t="s">
        <v>4767</v>
      </c>
      <c r="U35" t="s">
        <v>466</v>
      </c>
      <c r="V35">
        <v>43207589</v>
      </c>
      <c r="W35" t="s">
        <v>4274</v>
      </c>
      <c r="X35" t="s">
        <v>17</v>
      </c>
      <c r="Y35" t="s">
        <v>17</v>
      </c>
      <c r="Z35" t="s">
        <v>17</v>
      </c>
      <c r="AA35" t="s">
        <v>17</v>
      </c>
      <c r="AB35">
        <v>2147606</v>
      </c>
      <c r="AC35">
        <v>3192639689</v>
      </c>
      <c r="AD35" t="s">
        <v>468</v>
      </c>
      <c r="AE35" t="s">
        <v>15</v>
      </c>
      <c r="AF35">
        <v>0</v>
      </c>
      <c r="AG35" t="s">
        <v>17</v>
      </c>
      <c r="AH35" t="s">
        <v>469</v>
      </c>
      <c r="AI35" t="s">
        <v>17</v>
      </c>
      <c r="AJ35" t="s">
        <v>470</v>
      </c>
      <c r="AK35" t="s">
        <v>4275</v>
      </c>
      <c r="AL35" t="s">
        <v>16</v>
      </c>
      <c r="AM35" t="s">
        <v>17</v>
      </c>
      <c r="AN35" t="s">
        <v>17</v>
      </c>
      <c r="AO35" t="s">
        <v>17</v>
      </c>
      <c r="AP35" t="s">
        <v>17</v>
      </c>
      <c r="AQ35">
        <v>9</v>
      </c>
      <c r="AR35" t="s">
        <v>17</v>
      </c>
      <c r="AS35" t="s">
        <v>17</v>
      </c>
      <c r="AT35" t="s">
        <v>475</v>
      </c>
      <c r="AU35" t="s">
        <v>476</v>
      </c>
      <c r="AV35" t="s">
        <v>477</v>
      </c>
      <c r="AW35" t="s">
        <v>4276</v>
      </c>
      <c r="AX35" t="s">
        <v>17</v>
      </c>
      <c r="AY35" t="s">
        <v>17</v>
      </c>
      <c r="AZ35" t="s">
        <v>17</v>
      </c>
      <c r="BA35" t="s">
        <v>17</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HC35"/>
    </row>
    <row r="36" spans="1:211" hidden="1" x14ac:dyDescent="0.25">
      <c r="A36">
        <v>23544178</v>
      </c>
      <c r="B36">
        <f>VLOOKUP(A36,BASE!A:A,1,0)</f>
        <v>23544178</v>
      </c>
      <c r="C36">
        <v>1</v>
      </c>
      <c r="D36">
        <v>2</v>
      </c>
      <c r="E36" t="s">
        <v>4277</v>
      </c>
      <c r="F36" t="s">
        <v>462</v>
      </c>
      <c r="G36" t="s">
        <v>4278</v>
      </c>
      <c r="H36" t="s">
        <v>463</v>
      </c>
      <c r="I36" t="s">
        <v>463</v>
      </c>
      <c r="J36" t="s">
        <v>17</v>
      </c>
      <c r="K36" t="s">
        <v>17</v>
      </c>
      <c r="L36" t="s">
        <v>464</v>
      </c>
      <c r="M36" t="s">
        <v>17</v>
      </c>
      <c r="N36" t="s">
        <v>465</v>
      </c>
      <c r="O36" s="54">
        <v>45919.791828703703</v>
      </c>
      <c r="P36" t="s">
        <v>17</v>
      </c>
      <c r="Q36" s="55">
        <v>45922</v>
      </c>
      <c r="R36" s="56">
        <v>0</v>
      </c>
      <c r="S36" s="54">
        <v>45919.791851851849</v>
      </c>
      <c r="T36" t="s">
        <v>4768</v>
      </c>
      <c r="U36" t="s">
        <v>466</v>
      </c>
      <c r="V36">
        <v>71740784</v>
      </c>
      <c r="W36" t="s">
        <v>4279</v>
      </c>
      <c r="X36" t="s">
        <v>17</v>
      </c>
      <c r="Y36" t="s">
        <v>17</v>
      </c>
      <c r="Z36" t="s">
        <v>17</v>
      </c>
      <c r="AA36" t="s">
        <v>17</v>
      </c>
      <c r="AB36">
        <v>2222173</v>
      </c>
      <c r="AC36">
        <v>3054840543</v>
      </c>
      <c r="AD36" t="s">
        <v>468</v>
      </c>
      <c r="AE36" t="s">
        <v>15</v>
      </c>
      <c r="AF36">
        <v>0</v>
      </c>
      <c r="AG36" t="s">
        <v>17</v>
      </c>
      <c r="AH36" t="s">
        <v>469</v>
      </c>
      <c r="AI36" t="s">
        <v>17</v>
      </c>
      <c r="AJ36" t="s">
        <v>470</v>
      </c>
      <c r="AK36" t="s">
        <v>4280</v>
      </c>
      <c r="AL36" t="s">
        <v>16</v>
      </c>
      <c r="AM36" t="s">
        <v>17</v>
      </c>
      <c r="AN36" t="s">
        <v>17</v>
      </c>
      <c r="AO36" t="s">
        <v>17</v>
      </c>
      <c r="AP36" t="s">
        <v>17</v>
      </c>
      <c r="AQ36">
        <v>9</v>
      </c>
      <c r="AR36" t="s">
        <v>17</v>
      </c>
      <c r="AS36" t="s">
        <v>17</v>
      </c>
      <c r="AT36" t="s">
        <v>17</v>
      </c>
      <c r="AU36" t="s">
        <v>17</v>
      </c>
      <c r="AV36" t="s">
        <v>17</v>
      </c>
      <c r="AW36" t="s">
        <v>4281</v>
      </c>
      <c r="AX36" t="s">
        <v>17</v>
      </c>
      <c r="AY36" t="s">
        <v>17</v>
      </c>
      <c r="AZ36" t="s">
        <v>17</v>
      </c>
      <c r="BA36" t="s">
        <v>17</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HC36"/>
    </row>
    <row r="37" spans="1:211" hidden="1" x14ac:dyDescent="0.25">
      <c r="A37">
        <v>23540402</v>
      </c>
      <c r="B37">
        <f>VLOOKUP(A37,BASE!A:A,1,0)</f>
        <v>23540402</v>
      </c>
      <c r="C37">
        <v>1</v>
      </c>
      <c r="D37">
        <v>2</v>
      </c>
      <c r="E37" t="s">
        <v>3524</v>
      </c>
      <c r="F37" t="s">
        <v>462</v>
      </c>
      <c r="G37" t="s">
        <v>3525</v>
      </c>
      <c r="H37" t="s">
        <v>463</v>
      </c>
      <c r="I37" t="s">
        <v>463</v>
      </c>
      <c r="J37" t="s">
        <v>17</v>
      </c>
      <c r="K37" t="s">
        <v>17</v>
      </c>
      <c r="L37" t="s">
        <v>464</v>
      </c>
      <c r="M37" t="s">
        <v>17</v>
      </c>
      <c r="N37" t="s">
        <v>465</v>
      </c>
      <c r="O37" s="54">
        <v>45916.372025462966</v>
      </c>
      <c r="P37" t="s">
        <v>17</v>
      </c>
      <c r="Q37" s="55">
        <v>45916</v>
      </c>
      <c r="R37" s="56">
        <v>0</v>
      </c>
      <c r="S37" s="54">
        <v>45922.601215277777</v>
      </c>
      <c r="T37" t="s">
        <v>4769</v>
      </c>
      <c r="U37" t="s">
        <v>466</v>
      </c>
      <c r="V37">
        <v>71731627</v>
      </c>
      <c r="W37" t="s">
        <v>3526</v>
      </c>
      <c r="X37" t="s">
        <v>17</v>
      </c>
      <c r="Y37" t="s">
        <v>17</v>
      </c>
      <c r="Z37" t="s">
        <v>17</v>
      </c>
      <c r="AA37" t="s">
        <v>17</v>
      </c>
      <c r="AB37" t="s">
        <v>17</v>
      </c>
      <c r="AC37">
        <v>3016372073</v>
      </c>
      <c r="AD37" t="s">
        <v>468</v>
      </c>
      <c r="AE37" t="s">
        <v>15</v>
      </c>
      <c r="AF37">
        <v>0</v>
      </c>
      <c r="AG37" t="s">
        <v>17</v>
      </c>
      <c r="AH37" t="s">
        <v>469</v>
      </c>
      <c r="AI37" t="s">
        <v>17</v>
      </c>
      <c r="AJ37" t="s">
        <v>470</v>
      </c>
      <c r="AK37" t="s">
        <v>4283</v>
      </c>
      <c r="AL37" t="s">
        <v>16</v>
      </c>
      <c r="AM37" t="s">
        <v>17</v>
      </c>
      <c r="AN37" t="s">
        <v>17</v>
      </c>
      <c r="AO37" t="s">
        <v>17</v>
      </c>
      <c r="AP37" t="s">
        <v>17</v>
      </c>
      <c r="AQ37" t="s">
        <v>472</v>
      </c>
      <c r="AR37" t="s">
        <v>17</v>
      </c>
      <c r="AS37" t="s">
        <v>17</v>
      </c>
      <c r="AT37" t="s">
        <v>475</v>
      </c>
      <c r="AU37" t="s">
        <v>476</v>
      </c>
      <c r="AV37" t="s">
        <v>477</v>
      </c>
      <c r="AW37" t="s">
        <v>3528</v>
      </c>
      <c r="AX37" t="s">
        <v>17</v>
      </c>
      <c r="AY37" t="s">
        <v>17</v>
      </c>
      <c r="AZ37" t="s">
        <v>17</v>
      </c>
      <c r="BA37" t="s">
        <v>17</v>
      </c>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HC37"/>
    </row>
    <row r="38" spans="1:211" hidden="1" x14ac:dyDescent="0.25">
      <c r="A38">
        <v>23540430</v>
      </c>
      <c r="B38">
        <f>VLOOKUP(A38,BASE!A:A,1,0)</f>
        <v>23540430</v>
      </c>
      <c r="C38">
        <v>1</v>
      </c>
      <c r="D38">
        <v>2</v>
      </c>
      <c r="E38" t="s">
        <v>3529</v>
      </c>
      <c r="F38" t="s">
        <v>462</v>
      </c>
      <c r="G38" t="s">
        <v>3530</v>
      </c>
      <c r="H38" t="s">
        <v>463</v>
      </c>
      <c r="I38" t="s">
        <v>463</v>
      </c>
      <c r="J38" t="s">
        <v>17</v>
      </c>
      <c r="K38" t="s">
        <v>17</v>
      </c>
      <c r="L38" t="s">
        <v>464</v>
      </c>
      <c r="M38" t="s">
        <v>17</v>
      </c>
      <c r="N38" t="s">
        <v>465</v>
      </c>
      <c r="O38" s="54">
        <v>45916.38484953704</v>
      </c>
      <c r="P38" t="s">
        <v>17</v>
      </c>
      <c r="Q38" s="55">
        <v>45916</v>
      </c>
      <c r="R38" s="56">
        <v>0</v>
      </c>
      <c r="S38" s="54">
        <v>45922.599849537037</v>
      </c>
      <c r="T38" t="s">
        <v>4769</v>
      </c>
      <c r="U38" t="s">
        <v>466</v>
      </c>
      <c r="V38">
        <v>71731627</v>
      </c>
      <c r="W38" t="s">
        <v>3526</v>
      </c>
      <c r="X38" t="s">
        <v>17</v>
      </c>
      <c r="Y38" t="s">
        <v>17</v>
      </c>
      <c r="Z38" t="s">
        <v>17</v>
      </c>
      <c r="AA38" t="s">
        <v>17</v>
      </c>
      <c r="AB38" t="s">
        <v>17</v>
      </c>
      <c r="AC38">
        <v>3016372073</v>
      </c>
      <c r="AD38" t="s">
        <v>468</v>
      </c>
      <c r="AE38" t="s">
        <v>15</v>
      </c>
      <c r="AF38">
        <v>0</v>
      </c>
      <c r="AG38" t="s">
        <v>17</v>
      </c>
      <c r="AH38" t="s">
        <v>469</v>
      </c>
      <c r="AI38" t="s">
        <v>17</v>
      </c>
      <c r="AJ38" t="s">
        <v>470</v>
      </c>
      <c r="AK38" t="s">
        <v>4284</v>
      </c>
      <c r="AL38" t="s">
        <v>16</v>
      </c>
      <c r="AM38" t="s">
        <v>17</v>
      </c>
      <c r="AN38" t="s">
        <v>17</v>
      </c>
      <c r="AO38" t="s">
        <v>17</v>
      </c>
      <c r="AP38" t="s">
        <v>17</v>
      </c>
      <c r="AQ38" t="s">
        <v>472</v>
      </c>
      <c r="AR38" t="s">
        <v>17</v>
      </c>
      <c r="AS38" t="s">
        <v>17</v>
      </c>
      <c r="AT38" t="s">
        <v>475</v>
      </c>
      <c r="AU38" t="s">
        <v>476</v>
      </c>
      <c r="AV38" t="s">
        <v>477</v>
      </c>
      <c r="AW38" t="s">
        <v>3532</v>
      </c>
      <c r="AX38" t="s">
        <v>17</v>
      </c>
      <c r="AY38" t="s">
        <v>17</v>
      </c>
      <c r="AZ38" t="s">
        <v>17</v>
      </c>
      <c r="BA38" t="s">
        <v>17</v>
      </c>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HC38"/>
    </row>
    <row r="39" spans="1:211" hidden="1" x14ac:dyDescent="0.25">
      <c r="A39">
        <v>23530557</v>
      </c>
      <c r="B39">
        <f>VLOOKUP(A39,BASE!A:A,1,0)</f>
        <v>23530557</v>
      </c>
      <c r="C39">
        <v>1</v>
      </c>
      <c r="D39">
        <v>2</v>
      </c>
      <c r="E39" t="s">
        <v>3755</v>
      </c>
      <c r="F39" t="s">
        <v>514</v>
      </c>
      <c r="G39" t="s">
        <v>3756</v>
      </c>
      <c r="H39" t="s">
        <v>463</v>
      </c>
      <c r="I39" t="s">
        <v>463</v>
      </c>
      <c r="J39" t="s">
        <v>17</v>
      </c>
      <c r="K39" t="s">
        <v>17</v>
      </c>
      <c r="L39" t="s">
        <v>464</v>
      </c>
      <c r="M39" t="s">
        <v>17</v>
      </c>
      <c r="N39" t="s">
        <v>465</v>
      </c>
      <c r="O39" s="54">
        <v>45903.607048611113</v>
      </c>
      <c r="P39" t="s">
        <v>17</v>
      </c>
      <c r="Q39" s="55">
        <v>45908</v>
      </c>
      <c r="R39" t="s">
        <v>17</v>
      </c>
      <c r="S39" s="54">
        <v>45917.265300925923</v>
      </c>
      <c r="T39" t="s">
        <v>4770</v>
      </c>
      <c r="U39" t="s">
        <v>466</v>
      </c>
      <c r="V39">
        <v>8312328</v>
      </c>
      <c r="W39" t="s">
        <v>98</v>
      </c>
      <c r="X39" t="s">
        <v>17</v>
      </c>
      <c r="Y39" t="s">
        <v>17</v>
      </c>
      <c r="Z39" t="s">
        <v>17</v>
      </c>
      <c r="AA39" t="s">
        <v>17</v>
      </c>
      <c r="AB39" t="s">
        <v>17</v>
      </c>
      <c r="AC39">
        <v>3165129885</v>
      </c>
      <c r="AD39" t="s">
        <v>468</v>
      </c>
      <c r="AE39" t="s">
        <v>15</v>
      </c>
      <c r="AF39">
        <v>0</v>
      </c>
      <c r="AG39" t="s">
        <v>17</v>
      </c>
      <c r="AH39" t="s">
        <v>469</v>
      </c>
      <c r="AI39" t="s">
        <v>17</v>
      </c>
      <c r="AJ39" t="s">
        <v>470</v>
      </c>
      <c r="AK39" t="s">
        <v>99</v>
      </c>
      <c r="AL39" t="s">
        <v>16</v>
      </c>
      <c r="AM39" t="s">
        <v>17</v>
      </c>
      <c r="AN39" t="s">
        <v>17</v>
      </c>
      <c r="AO39" t="s">
        <v>17</v>
      </c>
      <c r="AP39" t="s">
        <v>17</v>
      </c>
      <c r="AQ39">
        <v>9</v>
      </c>
      <c r="AR39" t="s">
        <v>17</v>
      </c>
      <c r="AS39" t="s">
        <v>17</v>
      </c>
      <c r="AT39" t="s">
        <v>475</v>
      </c>
      <c r="AU39" t="s">
        <v>476</v>
      </c>
      <c r="AV39" t="s">
        <v>477</v>
      </c>
      <c r="AW39" t="s">
        <v>3757</v>
      </c>
      <c r="AX39" t="s">
        <v>17</v>
      </c>
      <c r="AY39" t="s">
        <v>17</v>
      </c>
      <c r="AZ39" t="s">
        <v>17</v>
      </c>
      <c r="BA39" t="s">
        <v>17</v>
      </c>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HC39"/>
    </row>
    <row r="40" spans="1:211" hidden="1" x14ac:dyDescent="0.25">
      <c r="A40">
        <v>23543412</v>
      </c>
      <c r="B40">
        <f>VLOOKUP(A40,BASE!A:A,1,0)</f>
        <v>23543412</v>
      </c>
      <c r="C40">
        <v>1</v>
      </c>
      <c r="D40">
        <v>2</v>
      </c>
      <c r="E40" t="s">
        <v>4285</v>
      </c>
      <c r="F40" t="s">
        <v>462</v>
      </c>
      <c r="G40" t="s">
        <v>4286</v>
      </c>
      <c r="H40" t="s">
        <v>463</v>
      </c>
      <c r="I40" t="s">
        <v>463</v>
      </c>
      <c r="J40" t="s">
        <v>17</v>
      </c>
      <c r="K40" t="s">
        <v>17</v>
      </c>
      <c r="L40" t="s">
        <v>464</v>
      </c>
      <c r="M40" t="s">
        <v>17</v>
      </c>
      <c r="N40" t="s">
        <v>465</v>
      </c>
      <c r="O40" s="54">
        <v>45919.394490740742</v>
      </c>
      <c r="P40" t="s">
        <v>17</v>
      </c>
      <c r="Q40" s="55">
        <v>45919</v>
      </c>
      <c r="R40" s="56">
        <v>0</v>
      </c>
      <c r="S40" s="54">
        <v>45919.394525462965</v>
      </c>
      <c r="T40" t="s">
        <v>4771</v>
      </c>
      <c r="U40">
        <v>2</v>
      </c>
      <c r="V40">
        <v>1128482955</v>
      </c>
      <c r="W40" t="s">
        <v>4288</v>
      </c>
      <c r="X40" t="s">
        <v>17</v>
      </c>
      <c r="Y40" t="s">
        <v>17</v>
      </c>
      <c r="Z40" t="s">
        <v>17</v>
      </c>
      <c r="AA40" t="s">
        <v>17</v>
      </c>
      <c r="AB40" t="s">
        <v>17</v>
      </c>
      <c r="AC40">
        <v>3214853206</v>
      </c>
      <c r="AD40" t="s">
        <v>468</v>
      </c>
      <c r="AE40" t="s">
        <v>15</v>
      </c>
      <c r="AF40">
        <v>0</v>
      </c>
      <c r="AG40" t="s">
        <v>17</v>
      </c>
      <c r="AH40" t="s">
        <v>469</v>
      </c>
      <c r="AI40" t="s">
        <v>17</v>
      </c>
      <c r="AJ40" t="s">
        <v>470</v>
      </c>
      <c r="AK40" t="s">
        <v>4289</v>
      </c>
      <c r="AL40" t="s">
        <v>16</v>
      </c>
      <c r="AM40" t="s">
        <v>17</v>
      </c>
      <c r="AN40" t="s">
        <v>17</v>
      </c>
      <c r="AO40" t="s">
        <v>17</v>
      </c>
      <c r="AP40" t="s">
        <v>17</v>
      </c>
      <c r="AQ40">
        <v>9</v>
      </c>
      <c r="AR40" t="s">
        <v>17</v>
      </c>
      <c r="AS40" t="s">
        <v>17</v>
      </c>
      <c r="AT40" t="s">
        <v>475</v>
      </c>
      <c r="AU40" t="s">
        <v>476</v>
      </c>
      <c r="AV40" t="s">
        <v>477</v>
      </c>
      <c r="AW40" t="s">
        <v>4290</v>
      </c>
      <c r="AX40" t="s">
        <v>17</v>
      </c>
      <c r="AY40" t="s">
        <v>17</v>
      </c>
      <c r="AZ40" t="s">
        <v>17</v>
      </c>
      <c r="BA40" t="s">
        <v>17</v>
      </c>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HC40"/>
    </row>
    <row r="41" spans="1:211" hidden="1" x14ac:dyDescent="0.25">
      <c r="A41">
        <v>23517054</v>
      </c>
      <c r="B41">
        <f>VLOOKUP(A41,BASE!A:A,1,0)</f>
        <v>23517054</v>
      </c>
      <c r="C41">
        <v>1</v>
      </c>
      <c r="D41">
        <v>2</v>
      </c>
      <c r="E41" t="s">
        <v>4291</v>
      </c>
      <c r="F41" t="s">
        <v>514</v>
      </c>
      <c r="G41" t="s">
        <v>4292</v>
      </c>
      <c r="H41" t="s">
        <v>463</v>
      </c>
      <c r="I41" t="s">
        <v>463</v>
      </c>
      <c r="J41" t="s">
        <v>17</v>
      </c>
      <c r="K41" t="s">
        <v>17</v>
      </c>
      <c r="L41" t="s">
        <v>464</v>
      </c>
      <c r="M41" t="s">
        <v>17</v>
      </c>
      <c r="N41" t="s">
        <v>465</v>
      </c>
      <c r="O41" s="54">
        <v>45889.457800925928</v>
      </c>
      <c r="P41" t="s">
        <v>17</v>
      </c>
      <c r="Q41" s="55">
        <v>45891</v>
      </c>
      <c r="R41" s="56">
        <v>0</v>
      </c>
      <c r="S41" s="54">
        <v>45919.659409722219</v>
      </c>
      <c r="T41" t="s">
        <v>3765</v>
      </c>
      <c r="U41" t="s">
        <v>466</v>
      </c>
      <c r="V41">
        <v>71747654</v>
      </c>
      <c r="W41" t="s">
        <v>4293</v>
      </c>
      <c r="X41" t="s">
        <v>17</v>
      </c>
      <c r="Y41" t="s">
        <v>17</v>
      </c>
      <c r="Z41" t="s">
        <v>17</v>
      </c>
      <c r="AA41" t="s">
        <v>17</v>
      </c>
      <c r="AB41" t="s">
        <v>17</v>
      </c>
      <c r="AC41">
        <v>3234898548</v>
      </c>
      <c r="AD41" t="s">
        <v>468</v>
      </c>
      <c r="AE41" t="s">
        <v>15</v>
      </c>
      <c r="AF41">
        <v>0</v>
      </c>
      <c r="AG41" t="s">
        <v>17</v>
      </c>
      <c r="AH41" t="s">
        <v>469</v>
      </c>
      <c r="AI41" t="s">
        <v>17</v>
      </c>
      <c r="AJ41" t="s">
        <v>470</v>
      </c>
      <c r="AK41" t="s">
        <v>4294</v>
      </c>
      <c r="AL41" t="s">
        <v>16</v>
      </c>
      <c r="AM41" t="s">
        <v>17</v>
      </c>
      <c r="AN41" t="s">
        <v>17</v>
      </c>
      <c r="AO41" t="s">
        <v>17</v>
      </c>
      <c r="AP41" t="s">
        <v>17</v>
      </c>
      <c r="AQ41">
        <v>9</v>
      </c>
      <c r="AR41" t="s">
        <v>17</v>
      </c>
      <c r="AS41" t="s">
        <v>17</v>
      </c>
      <c r="AT41" t="s">
        <v>475</v>
      </c>
      <c r="AU41" t="s">
        <v>476</v>
      </c>
      <c r="AV41" t="s">
        <v>477</v>
      </c>
      <c r="AW41" t="s">
        <v>4295</v>
      </c>
      <c r="AX41" t="s">
        <v>17</v>
      </c>
      <c r="AY41" t="s">
        <v>17</v>
      </c>
      <c r="AZ41" t="s">
        <v>17</v>
      </c>
      <c r="BA41" t="s">
        <v>17</v>
      </c>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HC41"/>
    </row>
    <row r="42" spans="1:211" hidden="1" x14ac:dyDescent="0.25">
      <c r="A42">
        <v>23546987</v>
      </c>
      <c r="B42">
        <f>VLOOKUP(A42,BASE!A:A,1,0)</f>
        <v>23546987</v>
      </c>
      <c r="C42">
        <v>1</v>
      </c>
      <c r="D42">
        <v>2</v>
      </c>
      <c r="E42" t="s">
        <v>4772</v>
      </c>
      <c r="F42" t="s">
        <v>462</v>
      </c>
      <c r="G42" t="s">
        <v>4773</v>
      </c>
      <c r="H42" t="s">
        <v>463</v>
      </c>
      <c r="I42" t="s">
        <v>463</v>
      </c>
      <c r="J42" t="s">
        <v>17</v>
      </c>
      <c r="K42" t="s">
        <v>17</v>
      </c>
      <c r="L42" t="s">
        <v>464</v>
      </c>
      <c r="M42" t="s">
        <v>17</v>
      </c>
      <c r="N42" t="s">
        <v>465</v>
      </c>
      <c r="O42" s="54">
        <v>45923.580960648149</v>
      </c>
      <c r="P42" t="s">
        <v>17</v>
      </c>
      <c r="Q42" s="55">
        <v>45923</v>
      </c>
      <c r="R42" s="56">
        <v>0</v>
      </c>
      <c r="S42" s="54">
        <v>45923.580983796295</v>
      </c>
      <c r="T42" t="s">
        <v>4282</v>
      </c>
      <c r="U42" t="s">
        <v>466</v>
      </c>
      <c r="V42">
        <v>21697028</v>
      </c>
      <c r="W42" t="s">
        <v>4774</v>
      </c>
      <c r="X42" t="s">
        <v>17</v>
      </c>
      <c r="Y42" t="s">
        <v>17</v>
      </c>
      <c r="Z42" t="s">
        <v>17</v>
      </c>
      <c r="AA42" t="s">
        <v>17</v>
      </c>
      <c r="AB42" t="s">
        <v>17</v>
      </c>
      <c r="AC42">
        <v>3205372718</v>
      </c>
      <c r="AD42" t="s">
        <v>468</v>
      </c>
      <c r="AE42" t="s">
        <v>15</v>
      </c>
      <c r="AF42">
        <v>0</v>
      </c>
      <c r="AG42" t="s">
        <v>17</v>
      </c>
      <c r="AH42" t="s">
        <v>469</v>
      </c>
      <c r="AI42" t="s">
        <v>17</v>
      </c>
      <c r="AJ42" t="s">
        <v>470</v>
      </c>
      <c r="AK42" t="s">
        <v>4775</v>
      </c>
      <c r="AL42" t="s">
        <v>16</v>
      </c>
      <c r="AM42" t="s">
        <v>17</v>
      </c>
      <c r="AN42" t="s">
        <v>17</v>
      </c>
      <c r="AO42" t="s">
        <v>17</v>
      </c>
      <c r="AP42" t="s">
        <v>17</v>
      </c>
      <c r="AQ42">
        <v>9</v>
      </c>
      <c r="AR42" t="s">
        <v>17</v>
      </c>
      <c r="AS42" t="s">
        <v>17</v>
      </c>
      <c r="AT42" t="s">
        <v>17</v>
      </c>
      <c r="AU42" t="s">
        <v>17</v>
      </c>
      <c r="AV42" t="s">
        <v>17</v>
      </c>
      <c r="AW42" t="s">
        <v>4776</v>
      </c>
      <c r="AX42" t="s">
        <v>17</v>
      </c>
      <c r="AY42" t="s">
        <v>17</v>
      </c>
      <c r="AZ42" t="s">
        <v>17</v>
      </c>
      <c r="BA42" t="s">
        <v>17</v>
      </c>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HC42"/>
    </row>
    <row r="43" spans="1:211" hidden="1" x14ac:dyDescent="0.25">
      <c r="A43">
        <v>23547003</v>
      </c>
      <c r="B43">
        <f>VLOOKUP(A43,BASE!A:A,1,0)</f>
        <v>23547003</v>
      </c>
      <c r="C43">
        <v>1</v>
      </c>
      <c r="D43">
        <v>2</v>
      </c>
      <c r="E43" t="s">
        <v>4777</v>
      </c>
      <c r="F43" t="s">
        <v>462</v>
      </c>
      <c r="G43" t="s">
        <v>4778</v>
      </c>
      <c r="H43" t="s">
        <v>463</v>
      </c>
      <c r="I43" t="s">
        <v>463</v>
      </c>
      <c r="J43" t="s">
        <v>17</v>
      </c>
      <c r="K43" t="s">
        <v>17</v>
      </c>
      <c r="L43" t="s">
        <v>464</v>
      </c>
      <c r="M43" t="s">
        <v>17</v>
      </c>
      <c r="N43" t="s">
        <v>465</v>
      </c>
      <c r="O43" s="54">
        <v>45923.589537037034</v>
      </c>
      <c r="P43" t="s">
        <v>17</v>
      </c>
      <c r="Q43" s="55">
        <v>45923</v>
      </c>
      <c r="R43" s="56">
        <v>0</v>
      </c>
      <c r="S43" s="54">
        <v>45923.589560185188</v>
      </c>
      <c r="T43" t="s">
        <v>4234</v>
      </c>
      <c r="U43" t="s">
        <v>466</v>
      </c>
      <c r="V43">
        <v>21697028</v>
      </c>
      <c r="W43" t="s">
        <v>4774</v>
      </c>
      <c r="X43" t="s">
        <v>17</v>
      </c>
      <c r="Y43" t="s">
        <v>17</v>
      </c>
      <c r="Z43" t="s">
        <v>17</v>
      </c>
      <c r="AA43" t="s">
        <v>17</v>
      </c>
      <c r="AB43" t="s">
        <v>17</v>
      </c>
      <c r="AC43">
        <v>3205372718</v>
      </c>
      <c r="AD43" t="s">
        <v>468</v>
      </c>
      <c r="AE43" t="s">
        <v>15</v>
      </c>
      <c r="AF43">
        <v>0</v>
      </c>
      <c r="AG43" t="s">
        <v>17</v>
      </c>
      <c r="AH43" t="s">
        <v>469</v>
      </c>
      <c r="AI43" t="s">
        <v>17</v>
      </c>
      <c r="AJ43" t="s">
        <v>470</v>
      </c>
      <c r="AK43" t="s">
        <v>4779</v>
      </c>
      <c r="AL43" t="s">
        <v>16</v>
      </c>
      <c r="AM43" t="s">
        <v>17</v>
      </c>
      <c r="AN43" t="s">
        <v>17</v>
      </c>
      <c r="AO43" t="s">
        <v>17</v>
      </c>
      <c r="AP43" t="s">
        <v>17</v>
      </c>
      <c r="AQ43">
        <v>9</v>
      </c>
      <c r="AR43" t="s">
        <v>17</v>
      </c>
      <c r="AS43" t="s">
        <v>17</v>
      </c>
      <c r="AT43" t="s">
        <v>17</v>
      </c>
      <c r="AU43" t="s">
        <v>17</v>
      </c>
      <c r="AV43" t="s">
        <v>17</v>
      </c>
      <c r="AW43" t="s">
        <v>4780</v>
      </c>
      <c r="AX43" t="s">
        <v>17</v>
      </c>
      <c r="AY43" t="s">
        <v>17</v>
      </c>
      <c r="AZ43" t="s">
        <v>17</v>
      </c>
      <c r="BA43" t="s">
        <v>17</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HC43"/>
    </row>
    <row r="44" spans="1:211" hidden="1" x14ac:dyDescent="0.25">
      <c r="A44">
        <v>23522655</v>
      </c>
      <c r="B44">
        <f>VLOOKUP(A44,BASE!A:A,1,0)</f>
        <v>23522655</v>
      </c>
      <c r="C44">
        <v>1</v>
      </c>
      <c r="D44">
        <v>2</v>
      </c>
      <c r="E44" t="s">
        <v>2121</v>
      </c>
      <c r="F44" t="s">
        <v>514</v>
      </c>
      <c r="G44" t="s">
        <v>4781</v>
      </c>
      <c r="H44" t="s">
        <v>463</v>
      </c>
      <c r="I44" t="s">
        <v>463</v>
      </c>
      <c r="J44" t="s">
        <v>17</v>
      </c>
      <c r="K44" t="s">
        <v>17</v>
      </c>
      <c r="L44" t="s">
        <v>464</v>
      </c>
      <c r="M44" t="s">
        <v>17</v>
      </c>
      <c r="N44" t="s">
        <v>465</v>
      </c>
      <c r="O44" s="54">
        <v>45895.423379629632</v>
      </c>
      <c r="P44" t="s">
        <v>17</v>
      </c>
      <c r="Q44" s="55">
        <v>45923</v>
      </c>
      <c r="R44" t="s">
        <v>17</v>
      </c>
      <c r="S44" s="54">
        <v>45923.575439814813</v>
      </c>
      <c r="T44" t="s">
        <v>4282</v>
      </c>
      <c r="U44" t="s">
        <v>466</v>
      </c>
      <c r="V44">
        <v>4556088</v>
      </c>
      <c r="W44" t="s">
        <v>4782</v>
      </c>
      <c r="X44" t="s">
        <v>17</v>
      </c>
      <c r="Y44" t="s">
        <v>17</v>
      </c>
      <c r="Z44" t="s">
        <v>17</v>
      </c>
      <c r="AA44" t="s">
        <v>17</v>
      </c>
      <c r="AB44" t="s">
        <v>17</v>
      </c>
      <c r="AC44">
        <v>3215159273</v>
      </c>
      <c r="AD44" t="s">
        <v>468</v>
      </c>
      <c r="AE44" t="s">
        <v>15</v>
      </c>
      <c r="AF44">
        <v>0</v>
      </c>
      <c r="AG44" t="s">
        <v>17</v>
      </c>
      <c r="AH44" t="s">
        <v>469</v>
      </c>
      <c r="AI44" t="s">
        <v>17</v>
      </c>
      <c r="AJ44" t="s">
        <v>470</v>
      </c>
      <c r="AK44" t="s">
        <v>4783</v>
      </c>
      <c r="AL44" t="s">
        <v>16</v>
      </c>
      <c r="AM44" t="s">
        <v>17</v>
      </c>
      <c r="AN44" t="s">
        <v>17</v>
      </c>
      <c r="AO44" t="s">
        <v>17</v>
      </c>
      <c r="AP44" t="s">
        <v>17</v>
      </c>
      <c r="AQ44">
        <v>9</v>
      </c>
      <c r="AR44" t="s">
        <v>17</v>
      </c>
      <c r="AS44" t="s">
        <v>17</v>
      </c>
      <c r="AT44" t="s">
        <v>17</v>
      </c>
      <c r="AU44" t="s">
        <v>17</v>
      </c>
      <c r="AV44" t="s">
        <v>17</v>
      </c>
      <c r="AW44" t="s">
        <v>2119</v>
      </c>
      <c r="AX44" t="s">
        <v>17</v>
      </c>
      <c r="AY44" t="s">
        <v>17</v>
      </c>
      <c r="AZ44" t="s">
        <v>17</v>
      </c>
      <c r="BA44" t="s">
        <v>17</v>
      </c>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HC44"/>
    </row>
    <row r="45" spans="1:211" hidden="1" x14ac:dyDescent="0.25">
      <c r="A45">
        <v>23542955</v>
      </c>
      <c r="B45">
        <f>VLOOKUP(A45,BASE!A:A,1,0)</f>
        <v>23542955</v>
      </c>
      <c r="C45">
        <v>1</v>
      </c>
      <c r="D45">
        <v>2</v>
      </c>
      <c r="E45" t="s">
        <v>4296</v>
      </c>
      <c r="F45" t="s">
        <v>462</v>
      </c>
      <c r="G45" t="s">
        <v>4297</v>
      </c>
      <c r="H45" t="s">
        <v>463</v>
      </c>
      <c r="I45" t="s">
        <v>463</v>
      </c>
      <c r="J45" t="s">
        <v>17</v>
      </c>
      <c r="K45" t="s">
        <v>17</v>
      </c>
      <c r="L45" t="s">
        <v>464</v>
      </c>
      <c r="M45" t="s">
        <v>17</v>
      </c>
      <c r="N45" t="s">
        <v>465</v>
      </c>
      <c r="O45" s="54">
        <v>45918.672627314816</v>
      </c>
      <c r="P45" t="s">
        <v>17</v>
      </c>
      <c r="Q45" s="55">
        <v>45919</v>
      </c>
      <c r="R45" s="56">
        <v>0</v>
      </c>
      <c r="S45" s="54">
        <v>45918.672662037039</v>
      </c>
      <c r="T45" t="s">
        <v>4784</v>
      </c>
      <c r="U45" t="s">
        <v>466</v>
      </c>
      <c r="V45">
        <v>1193071398</v>
      </c>
      <c r="W45" t="s">
        <v>4298</v>
      </c>
      <c r="X45" t="s">
        <v>17</v>
      </c>
      <c r="Y45" t="s">
        <v>17</v>
      </c>
      <c r="Z45" t="s">
        <v>17</v>
      </c>
      <c r="AA45" t="s">
        <v>17</v>
      </c>
      <c r="AB45" t="s">
        <v>17</v>
      </c>
      <c r="AC45">
        <v>3046247853</v>
      </c>
      <c r="AD45" t="s">
        <v>468</v>
      </c>
      <c r="AE45" t="s">
        <v>15</v>
      </c>
      <c r="AF45">
        <v>0</v>
      </c>
      <c r="AG45" t="s">
        <v>17</v>
      </c>
      <c r="AH45" t="s">
        <v>469</v>
      </c>
      <c r="AI45" t="s">
        <v>17</v>
      </c>
      <c r="AJ45" t="s">
        <v>470</v>
      </c>
      <c r="AK45" t="s">
        <v>4299</v>
      </c>
      <c r="AL45" t="s">
        <v>16</v>
      </c>
      <c r="AM45" t="s">
        <v>17</v>
      </c>
      <c r="AN45" t="s">
        <v>17</v>
      </c>
      <c r="AO45" t="s">
        <v>17</v>
      </c>
      <c r="AP45" t="s">
        <v>17</v>
      </c>
      <c r="AQ45" t="s">
        <v>4300</v>
      </c>
      <c r="AR45" t="s">
        <v>17</v>
      </c>
      <c r="AS45" t="s">
        <v>17</v>
      </c>
      <c r="AT45" t="s">
        <v>17</v>
      </c>
      <c r="AU45" t="s">
        <v>17</v>
      </c>
      <c r="AV45" t="s">
        <v>17</v>
      </c>
      <c r="AW45" t="s">
        <v>4301</v>
      </c>
      <c r="AX45" t="s">
        <v>17</v>
      </c>
      <c r="AY45" t="s">
        <v>17</v>
      </c>
      <c r="AZ45" t="s">
        <v>17</v>
      </c>
      <c r="BA45" t="s">
        <v>17</v>
      </c>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HC45"/>
    </row>
    <row r="46" spans="1:211" hidden="1" x14ac:dyDescent="0.25">
      <c r="A46">
        <v>23545807</v>
      </c>
      <c r="B46">
        <f>VLOOKUP(A46,BASE!A:A,1,0)</f>
        <v>23545807</v>
      </c>
      <c r="C46">
        <v>1</v>
      </c>
      <c r="D46">
        <v>2</v>
      </c>
      <c r="E46" t="s">
        <v>4302</v>
      </c>
      <c r="F46" t="s">
        <v>462</v>
      </c>
      <c r="G46" t="s">
        <v>4303</v>
      </c>
      <c r="H46" t="s">
        <v>463</v>
      </c>
      <c r="I46" t="s">
        <v>463</v>
      </c>
      <c r="J46" t="s">
        <v>17</v>
      </c>
      <c r="K46" t="s">
        <v>17</v>
      </c>
      <c r="L46" t="s">
        <v>464</v>
      </c>
      <c r="M46" t="s">
        <v>17</v>
      </c>
      <c r="N46" t="s">
        <v>465</v>
      </c>
      <c r="O46" s="54">
        <v>45922.577314814815</v>
      </c>
      <c r="P46" t="s">
        <v>17</v>
      </c>
      <c r="Q46" s="55">
        <v>45922</v>
      </c>
      <c r="R46" s="56">
        <v>0</v>
      </c>
      <c r="S46" s="54">
        <v>45922.577349537038</v>
      </c>
      <c r="T46" t="s">
        <v>4785</v>
      </c>
      <c r="U46" t="s">
        <v>466</v>
      </c>
      <c r="V46">
        <v>1000549237</v>
      </c>
      <c r="W46" t="s">
        <v>4304</v>
      </c>
      <c r="X46" t="s">
        <v>17</v>
      </c>
      <c r="Y46" t="s">
        <v>4305</v>
      </c>
      <c r="Z46" t="s">
        <v>17</v>
      </c>
      <c r="AA46" t="s">
        <v>17</v>
      </c>
      <c r="AB46" t="s">
        <v>17</v>
      </c>
      <c r="AC46">
        <v>3022147486</v>
      </c>
      <c r="AD46" t="s">
        <v>468</v>
      </c>
      <c r="AE46" t="s">
        <v>15</v>
      </c>
      <c r="AF46">
        <v>0</v>
      </c>
      <c r="AG46" t="s">
        <v>17</v>
      </c>
      <c r="AH46" t="s">
        <v>469</v>
      </c>
      <c r="AI46" t="s">
        <v>17</v>
      </c>
      <c r="AJ46" t="s">
        <v>470</v>
      </c>
      <c r="AK46" t="s">
        <v>4306</v>
      </c>
      <c r="AL46" t="s">
        <v>16</v>
      </c>
      <c r="AM46" t="s">
        <v>17</v>
      </c>
      <c r="AN46" t="s">
        <v>17</v>
      </c>
      <c r="AO46" t="s">
        <v>17</v>
      </c>
      <c r="AP46" t="s">
        <v>17</v>
      </c>
      <c r="AQ46" t="s">
        <v>472</v>
      </c>
      <c r="AR46" t="s">
        <v>17</v>
      </c>
      <c r="AS46" t="s">
        <v>17</v>
      </c>
      <c r="AT46" t="s">
        <v>17</v>
      </c>
      <c r="AU46" t="s">
        <v>17</v>
      </c>
      <c r="AV46" t="s">
        <v>17</v>
      </c>
      <c r="AW46" t="s">
        <v>4307</v>
      </c>
      <c r="AX46" t="s">
        <v>17</v>
      </c>
      <c r="AY46" t="s">
        <v>17</v>
      </c>
      <c r="AZ46" t="s">
        <v>17</v>
      </c>
      <c r="BA46" t="s">
        <v>17</v>
      </c>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HC46"/>
    </row>
    <row r="47" spans="1:211" hidden="1" x14ac:dyDescent="0.25">
      <c r="A47">
        <v>23241052</v>
      </c>
      <c r="B47">
        <f>VLOOKUP(A47,BASE!A:A,1,0)</f>
        <v>23241052</v>
      </c>
      <c r="C47">
        <v>1</v>
      </c>
      <c r="D47">
        <v>2</v>
      </c>
      <c r="E47" t="s">
        <v>3291</v>
      </c>
      <c r="F47" t="s">
        <v>514</v>
      </c>
      <c r="G47" t="s">
        <v>3292</v>
      </c>
      <c r="H47" t="s">
        <v>463</v>
      </c>
      <c r="I47" t="s">
        <v>463</v>
      </c>
      <c r="J47" t="s">
        <v>17</v>
      </c>
      <c r="K47" t="s">
        <v>17</v>
      </c>
      <c r="L47" t="s">
        <v>464</v>
      </c>
      <c r="M47" t="s">
        <v>17</v>
      </c>
      <c r="N47" t="s">
        <v>465</v>
      </c>
      <c r="O47" s="54">
        <v>45575.477696759262</v>
      </c>
      <c r="P47" t="s">
        <v>17</v>
      </c>
      <c r="Q47" s="55">
        <v>45897</v>
      </c>
      <c r="R47" t="s">
        <v>17</v>
      </c>
      <c r="S47" s="54">
        <v>45915.569143518522</v>
      </c>
      <c r="T47" t="s">
        <v>4786</v>
      </c>
      <c r="U47" t="s">
        <v>466</v>
      </c>
      <c r="V47">
        <v>21920993</v>
      </c>
      <c r="W47" t="s">
        <v>3293</v>
      </c>
      <c r="X47" t="s">
        <v>17</v>
      </c>
      <c r="Y47" t="s">
        <v>17</v>
      </c>
      <c r="Z47" t="s">
        <v>17</v>
      </c>
      <c r="AA47" t="s">
        <v>17</v>
      </c>
      <c r="AB47" t="s">
        <v>17</v>
      </c>
      <c r="AC47">
        <v>3228801375</v>
      </c>
      <c r="AD47" t="s">
        <v>468</v>
      </c>
      <c r="AE47" t="s">
        <v>15</v>
      </c>
      <c r="AF47" t="s">
        <v>17</v>
      </c>
      <c r="AG47" t="s">
        <v>17</v>
      </c>
      <c r="AH47" t="s">
        <v>469</v>
      </c>
      <c r="AI47" t="s">
        <v>17</v>
      </c>
      <c r="AJ47" t="s">
        <v>470</v>
      </c>
      <c r="AK47" t="s">
        <v>3294</v>
      </c>
      <c r="AL47" t="s">
        <v>16</v>
      </c>
      <c r="AM47" t="s">
        <v>17</v>
      </c>
      <c r="AN47" t="s">
        <v>17</v>
      </c>
      <c r="AO47" t="s">
        <v>17</v>
      </c>
      <c r="AP47" t="s">
        <v>17</v>
      </c>
      <c r="AQ47">
        <v>9</v>
      </c>
      <c r="AR47" t="s">
        <v>17</v>
      </c>
      <c r="AS47" t="s">
        <v>17</v>
      </c>
      <c r="AT47" t="s">
        <v>17</v>
      </c>
      <c r="AU47" t="s">
        <v>17</v>
      </c>
      <c r="AV47" t="s">
        <v>17</v>
      </c>
      <c r="AW47" t="s">
        <v>1335</v>
      </c>
      <c r="AX47" t="s">
        <v>17</v>
      </c>
      <c r="AY47" t="s">
        <v>17</v>
      </c>
      <c r="AZ47" t="s">
        <v>17</v>
      </c>
      <c r="BA47" t="s">
        <v>17</v>
      </c>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HC47"/>
    </row>
    <row r="48" spans="1:211" x14ac:dyDescent="0.25">
      <c r="A48">
        <v>23537551</v>
      </c>
      <c r="B48">
        <f>VLOOKUP(A48,BASE!A:A,1,0)</f>
        <v>23537551</v>
      </c>
      <c r="C48">
        <v>1</v>
      </c>
      <c r="D48">
        <v>2</v>
      </c>
      <c r="E48" t="s">
        <v>4309</v>
      </c>
      <c r="F48" t="s">
        <v>462</v>
      </c>
      <c r="G48" t="s">
        <v>4310</v>
      </c>
      <c r="H48" t="s">
        <v>463</v>
      </c>
      <c r="I48" t="s">
        <v>463</v>
      </c>
      <c r="J48" t="s">
        <v>17</v>
      </c>
      <c r="K48" t="s">
        <v>17</v>
      </c>
      <c r="L48" t="s">
        <v>464</v>
      </c>
      <c r="M48" t="s">
        <v>17</v>
      </c>
      <c r="N48" t="s">
        <v>465</v>
      </c>
      <c r="O48" s="54">
        <v>45912.303946759261</v>
      </c>
      <c r="P48" t="s">
        <v>17</v>
      </c>
      <c r="Q48" s="55">
        <v>45912</v>
      </c>
      <c r="R48" s="56">
        <v>0</v>
      </c>
      <c r="S48" s="54">
        <v>45922.463194444441</v>
      </c>
      <c r="T48" t="s">
        <v>4787</v>
      </c>
      <c r="U48" t="s">
        <v>466</v>
      </c>
      <c r="V48">
        <v>1041087232</v>
      </c>
      <c r="W48" t="s">
        <v>2967</v>
      </c>
      <c r="X48" t="s">
        <v>17</v>
      </c>
      <c r="Y48" t="s">
        <v>17</v>
      </c>
      <c r="Z48" t="s">
        <v>17</v>
      </c>
      <c r="AA48" t="s">
        <v>17</v>
      </c>
      <c r="AB48" t="s">
        <v>17</v>
      </c>
      <c r="AC48">
        <v>3207290167</v>
      </c>
      <c r="AD48" t="s">
        <v>468</v>
      </c>
      <c r="AE48" t="s">
        <v>15</v>
      </c>
      <c r="AF48">
        <v>0</v>
      </c>
      <c r="AG48" t="s">
        <v>17</v>
      </c>
      <c r="AH48" t="s">
        <v>469</v>
      </c>
      <c r="AI48" t="s">
        <v>17</v>
      </c>
      <c r="AJ48" t="s">
        <v>470</v>
      </c>
      <c r="AK48" t="s">
        <v>4311</v>
      </c>
      <c r="AL48" t="s">
        <v>16</v>
      </c>
      <c r="AM48" t="s">
        <v>17</v>
      </c>
      <c r="AN48" t="s">
        <v>17</v>
      </c>
      <c r="AO48" t="s">
        <v>17</v>
      </c>
      <c r="AP48" t="s">
        <v>17</v>
      </c>
      <c r="AQ48">
        <v>9</v>
      </c>
      <c r="AR48" t="s">
        <v>17</v>
      </c>
      <c r="AS48" t="s">
        <v>17</v>
      </c>
      <c r="AT48" t="s">
        <v>17</v>
      </c>
      <c r="AU48" t="s">
        <v>17</v>
      </c>
      <c r="AV48" t="s">
        <v>17</v>
      </c>
      <c r="AW48" t="s">
        <v>4312</v>
      </c>
      <c r="AX48" t="s">
        <v>17</v>
      </c>
      <c r="AY48" t="s">
        <v>17</v>
      </c>
      <c r="AZ48" t="s">
        <v>17</v>
      </c>
      <c r="BA48" t="s">
        <v>17</v>
      </c>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HC48"/>
    </row>
    <row r="49" spans="1:211" hidden="1" x14ac:dyDescent="0.25">
      <c r="A49">
        <v>23544583</v>
      </c>
      <c r="B49">
        <f>VLOOKUP(A49,BASE!A:A,1,0)</f>
        <v>23544583</v>
      </c>
      <c r="C49">
        <v>1</v>
      </c>
      <c r="D49">
        <v>2</v>
      </c>
      <c r="E49" t="s">
        <v>4313</v>
      </c>
      <c r="F49" t="s">
        <v>462</v>
      </c>
      <c r="G49" t="s">
        <v>4314</v>
      </c>
      <c r="H49" t="s">
        <v>463</v>
      </c>
      <c r="I49" t="s">
        <v>463</v>
      </c>
      <c r="J49" t="s">
        <v>17</v>
      </c>
      <c r="K49" t="s">
        <v>17</v>
      </c>
      <c r="L49" t="s">
        <v>464</v>
      </c>
      <c r="M49" t="s">
        <v>17</v>
      </c>
      <c r="N49" t="s">
        <v>465</v>
      </c>
      <c r="O49" s="54">
        <v>45920.609351851854</v>
      </c>
      <c r="P49" t="s">
        <v>17</v>
      </c>
      <c r="Q49" s="55">
        <v>45922</v>
      </c>
      <c r="R49" s="56">
        <v>0</v>
      </c>
      <c r="S49" s="54">
        <v>45920.609398148146</v>
      </c>
      <c r="T49" t="s">
        <v>4788</v>
      </c>
      <c r="U49" t="s">
        <v>466</v>
      </c>
      <c r="V49">
        <v>71712383</v>
      </c>
      <c r="W49" t="s">
        <v>4315</v>
      </c>
      <c r="X49" t="s">
        <v>17</v>
      </c>
      <c r="Y49" t="s">
        <v>17</v>
      </c>
      <c r="Z49" t="s">
        <v>17</v>
      </c>
      <c r="AA49" t="s">
        <v>17</v>
      </c>
      <c r="AB49" t="s">
        <v>17</v>
      </c>
      <c r="AC49">
        <v>3113868165</v>
      </c>
      <c r="AD49" t="s">
        <v>468</v>
      </c>
      <c r="AE49" t="s">
        <v>15</v>
      </c>
      <c r="AF49">
        <v>0</v>
      </c>
      <c r="AG49" t="s">
        <v>17</v>
      </c>
      <c r="AH49" t="s">
        <v>469</v>
      </c>
      <c r="AI49" t="s">
        <v>17</v>
      </c>
      <c r="AJ49" t="s">
        <v>470</v>
      </c>
      <c r="AK49" t="s">
        <v>4316</v>
      </c>
      <c r="AL49" t="s">
        <v>16</v>
      </c>
      <c r="AM49" t="s">
        <v>17</v>
      </c>
      <c r="AN49" t="s">
        <v>17</v>
      </c>
      <c r="AO49" t="s">
        <v>17</v>
      </c>
      <c r="AP49" t="s">
        <v>17</v>
      </c>
      <c r="AQ49" t="s">
        <v>472</v>
      </c>
      <c r="AR49" t="s">
        <v>17</v>
      </c>
      <c r="AS49" t="s">
        <v>17</v>
      </c>
      <c r="AT49" t="s">
        <v>475</v>
      </c>
      <c r="AU49" t="s">
        <v>476</v>
      </c>
      <c r="AV49" t="s">
        <v>477</v>
      </c>
      <c r="AW49" t="s">
        <v>4317</v>
      </c>
      <c r="AX49" t="s">
        <v>17</v>
      </c>
      <c r="AY49" t="s">
        <v>17</v>
      </c>
      <c r="AZ49" t="s">
        <v>17</v>
      </c>
      <c r="BA49" t="s">
        <v>17</v>
      </c>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HC49"/>
    </row>
    <row r="50" spans="1:211" hidden="1" x14ac:dyDescent="0.25">
      <c r="A50">
        <v>23542894</v>
      </c>
      <c r="B50">
        <f>VLOOKUP(A50,BASE!A:A,1,0)</f>
        <v>23542894</v>
      </c>
      <c r="C50">
        <v>1</v>
      </c>
      <c r="D50">
        <v>2</v>
      </c>
      <c r="E50" t="s">
        <v>4318</v>
      </c>
      <c r="F50" t="s">
        <v>462</v>
      </c>
      <c r="G50" t="s">
        <v>4319</v>
      </c>
      <c r="H50" t="s">
        <v>463</v>
      </c>
      <c r="I50" t="s">
        <v>463</v>
      </c>
      <c r="J50" t="s">
        <v>17</v>
      </c>
      <c r="K50" t="s">
        <v>17</v>
      </c>
      <c r="L50" t="s">
        <v>464</v>
      </c>
      <c r="M50" t="s">
        <v>17</v>
      </c>
      <c r="N50" t="s">
        <v>465</v>
      </c>
      <c r="O50" s="54">
        <v>45918.635266203702</v>
      </c>
      <c r="P50" t="s">
        <v>17</v>
      </c>
      <c r="Q50" s="55">
        <v>45918</v>
      </c>
      <c r="R50" s="56">
        <v>0</v>
      </c>
      <c r="S50" s="54">
        <v>45918.635300925926</v>
      </c>
      <c r="T50" t="s">
        <v>4789</v>
      </c>
      <c r="U50" t="s">
        <v>466</v>
      </c>
      <c r="V50">
        <v>1128398771</v>
      </c>
      <c r="W50" t="s">
        <v>4320</v>
      </c>
      <c r="X50" t="s">
        <v>17</v>
      </c>
      <c r="Y50" t="s">
        <v>17</v>
      </c>
      <c r="Z50" t="s">
        <v>17</v>
      </c>
      <c r="AA50" t="s">
        <v>17</v>
      </c>
      <c r="AB50" t="s">
        <v>17</v>
      </c>
      <c r="AC50">
        <v>3137301861</v>
      </c>
      <c r="AD50" t="s">
        <v>468</v>
      </c>
      <c r="AE50" t="s">
        <v>15</v>
      </c>
      <c r="AF50">
        <v>2</v>
      </c>
      <c r="AG50" t="s">
        <v>17</v>
      </c>
      <c r="AH50" t="s">
        <v>469</v>
      </c>
      <c r="AI50" t="s">
        <v>17</v>
      </c>
      <c r="AJ50" t="s">
        <v>470</v>
      </c>
      <c r="AK50" t="s">
        <v>4321</v>
      </c>
      <c r="AL50" t="s">
        <v>16</v>
      </c>
      <c r="AM50" t="s">
        <v>17</v>
      </c>
      <c r="AN50" t="s">
        <v>17</v>
      </c>
      <c r="AO50" t="s">
        <v>17</v>
      </c>
      <c r="AP50" t="s">
        <v>17</v>
      </c>
      <c r="AQ50">
        <v>9</v>
      </c>
      <c r="AR50" t="s">
        <v>17</v>
      </c>
      <c r="AS50" t="s">
        <v>17</v>
      </c>
      <c r="AT50" t="s">
        <v>17</v>
      </c>
      <c r="AU50" t="s">
        <v>17</v>
      </c>
      <c r="AV50" t="s">
        <v>17</v>
      </c>
      <c r="AW50" t="s">
        <v>4322</v>
      </c>
      <c r="AX50" t="s">
        <v>17</v>
      </c>
      <c r="AY50" t="s">
        <v>17</v>
      </c>
      <c r="AZ50" t="s">
        <v>17</v>
      </c>
      <c r="BA50" t="s">
        <v>17</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HC50"/>
    </row>
    <row r="51" spans="1:211" hidden="1" x14ac:dyDescent="0.25">
      <c r="A51">
        <v>23454026</v>
      </c>
      <c r="B51">
        <f>VLOOKUP(A51,BASE!A:A,1,0)</f>
        <v>23454026</v>
      </c>
      <c r="C51">
        <v>1</v>
      </c>
      <c r="D51">
        <v>2</v>
      </c>
      <c r="E51" t="s">
        <v>1459</v>
      </c>
      <c r="F51" t="s">
        <v>462</v>
      </c>
      <c r="G51" t="s">
        <v>4790</v>
      </c>
      <c r="H51" t="s">
        <v>463</v>
      </c>
      <c r="I51" t="s">
        <v>463</v>
      </c>
      <c r="J51" t="s">
        <v>17</v>
      </c>
      <c r="K51" t="s">
        <v>17</v>
      </c>
      <c r="L51" t="s">
        <v>464</v>
      </c>
      <c r="M51" t="s">
        <v>17</v>
      </c>
      <c r="N51" t="s">
        <v>465</v>
      </c>
      <c r="O51" s="54">
        <v>45811.392048611109</v>
      </c>
      <c r="P51" t="s">
        <v>17</v>
      </c>
      <c r="Q51" s="55">
        <v>45811</v>
      </c>
      <c r="R51" s="56">
        <v>0</v>
      </c>
      <c r="S51" s="54">
        <v>45923.362951388888</v>
      </c>
      <c r="T51" t="s">
        <v>4791</v>
      </c>
      <c r="U51" t="s">
        <v>466</v>
      </c>
      <c r="V51">
        <v>43206264</v>
      </c>
      <c r="W51" t="s">
        <v>4792</v>
      </c>
      <c r="X51" t="s">
        <v>17</v>
      </c>
      <c r="Y51" t="s">
        <v>17</v>
      </c>
      <c r="Z51" t="s">
        <v>17</v>
      </c>
      <c r="AA51" t="s">
        <v>17</v>
      </c>
      <c r="AB51" t="s">
        <v>17</v>
      </c>
      <c r="AC51">
        <v>3215487612</v>
      </c>
      <c r="AD51" t="s">
        <v>468</v>
      </c>
      <c r="AE51" t="s">
        <v>15</v>
      </c>
      <c r="AF51">
        <v>1</v>
      </c>
      <c r="AG51" t="s">
        <v>17</v>
      </c>
      <c r="AH51" t="s">
        <v>469</v>
      </c>
      <c r="AI51" t="s">
        <v>17</v>
      </c>
      <c r="AJ51" t="s">
        <v>470</v>
      </c>
      <c r="AK51" t="s">
        <v>4793</v>
      </c>
      <c r="AL51" t="s">
        <v>16</v>
      </c>
      <c r="AM51" t="s">
        <v>17</v>
      </c>
      <c r="AN51" t="s">
        <v>17</v>
      </c>
      <c r="AO51" t="s">
        <v>17</v>
      </c>
      <c r="AP51" t="s">
        <v>17</v>
      </c>
      <c r="AQ51" t="s">
        <v>472</v>
      </c>
      <c r="AR51" t="s">
        <v>17</v>
      </c>
      <c r="AS51" t="s">
        <v>17</v>
      </c>
      <c r="AT51" t="s">
        <v>17</v>
      </c>
      <c r="AU51" t="s">
        <v>17</v>
      </c>
      <c r="AV51" t="s">
        <v>17</v>
      </c>
      <c r="AW51" t="s">
        <v>1457</v>
      </c>
      <c r="AX51" t="s">
        <v>17</v>
      </c>
      <c r="AY51" t="s">
        <v>17</v>
      </c>
      <c r="AZ51" t="s">
        <v>17</v>
      </c>
      <c r="BA51" t="s">
        <v>17</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HC51"/>
    </row>
    <row r="52" spans="1:211" hidden="1" x14ac:dyDescent="0.25">
      <c r="A52">
        <v>23546852</v>
      </c>
      <c r="B52">
        <f>VLOOKUP(A52,BASE!A:A,1,0)</f>
        <v>23546852</v>
      </c>
      <c r="C52">
        <v>1</v>
      </c>
      <c r="D52">
        <v>2</v>
      </c>
      <c r="E52" t="s">
        <v>4794</v>
      </c>
      <c r="F52" t="s">
        <v>462</v>
      </c>
      <c r="G52" t="s">
        <v>4795</v>
      </c>
      <c r="H52" t="s">
        <v>463</v>
      </c>
      <c r="I52" t="s">
        <v>463</v>
      </c>
      <c r="J52" t="s">
        <v>17</v>
      </c>
      <c r="K52" t="s">
        <v>17</v>
      </c>
      <c r="L52" t="s">
        <v>464</v>
      </c>
      <c r="M52" t="s">
        <v>17</v>
      </c>
      <c r="N52" t="s">
        <v>465</v>
      </c>
      <c r="O52" s="54">
        <v>45923.508009259262</v>
      </c>
      <c r="P52" t="s">
        <v>17</v>
      </c>
      <c r="Q52" s="55">
        <v>45923</v>
      </c>
      <c r="R52" s="56">
        <v>0</v>
      </c>
      <c r="S52" s="54">
        <v>45923.508032407408</v>
      </c>
      <c r="T52" t="s">
        <v>4796</v>
      </c>
      <c r="U52" t="s">
        <v>466</v>
      </c>
      <c r="V52">
        <v>3393455</v>
      </c>
      <c r="W52" t="s">
        <v>4797</v>
      </c>
      <c r="X52" t="s">
        <v>17</v>
      </c>
      <c r="Y52" t="s">
        <v>17</v>
      </c>
      <c r="Z52" t="s">
        <v>4798</v>
      </c>
      <c r="AA52" t="s">
        <v>76</v>
      </c>
      <c r="AB52" t="s">
        <v>17</v>
      </c>
      <c r="AC52">
        <v>3225097382</v>
      </c>
      <c r="AD52" t="s">
        <v>468</v>
      </c>
      <c r="AE52" t="s">
        <v>15</v>
      </c>
      <c r="AF52">
        <v>0</v>
      </c>
      <c r="AG52" t="s">
        <v>17</v>
      </c>
      <c r="AH52" t="s">
        <v>469</v>
      </c>
      <c r="AI52" t="s">
        <v>17</v>
      </c>
      <c r="AJ52" t="s">
        <v>470</v>
      </c>
      <c r="AK52" t="s">
        <v>4799</v>
      </c>
      <c r="AL52" t="s">
        <v>16</v>
      </c>
      <c r="AM52" t="s">
        <v>17</v>
      </c>
      <c r="AN52" t="s">
        <v>17</v>
      </c>
      <c r="AO52" t="s">
        <v>17</v>
      </c>
      <c r="AP52" t="s">
        <v>17</v>
      </c>
      <c r="AQ52">
        <v>9</v>
      </c>
      <c r="AR52" t="s">
        <v>17</v>
      </c>
      <c r="AS52" t="s">
        <v>17</v>
      </c>
      <c r="AT52" t="s">
        <v>475</v>
      </c>
      <c r="AU52" t="s">
        <v>476</v>
      </c>
      <c r="AV52" t="s">
        <v>477</v>
      </c>
      <c r="AW52" t="s">
        <v>4800</v>
      </c>
      <c r="AX52" t="s">
        <v>17</v>
      </c>
      <c r="AY52" t="s">
        <v>17</v>
      </c>
      <c r="AZ52" t="s">
        <v>17</v>
      </c>
      <c r="BA52" t="s">
        <v>17</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HC52"/>
    </row>
    <row r="53" spans="1:211" hidden="1" x14ac:dyDescent="0.25">
      <c r="A53">
        <v>23547057</v>
      </c>
      <c r="B53">
        <f>VLOOKUP(A53,BASE!A:A,1,0)</f>
        <v>23547057</v>
      </c>
      <c r="C53">
        <v>1</v>
      </c>
      <c r="D53">
        <v>2</v>
      </c>
      <c r="E53" t="s">
        <v>4801</v>
      </c>
      <c r="F53" t="s">
        <v>462</v>
      </c>
      <c r="G53" t="s">
        <v>4802</v>
      </c>
      <c r="H53" t="s">
        <v>463</v>
      </c>
      <c r="I53" t="s">
        <v>463</v>
      </c>
      <c r="J53" t="s">
        <v>17</v>
      </c>
      <c r="K53" t="s">
        <v>17</v>
      </c>
      <c r="L53" t="s">
        <v>464</v>
      </c>
      <c r="M53" t="s">
        <v>17</v>
      </c>
      <c r="N53" t="s">
        <v>465</v>
      </c>
      <c r="O53" s="54">
        <v>45923.601481481484</v>
      </c>
      <c r="P53" t="s">
        <v>17</v>
      </c>
      <c r="Q53" s="55">
        <v>45923</v>
      </c>
      <c r="R53" s="56">
        <v>0</v>
      </c>
      <c r="S53" s="54">
        <v>45923.6015162037</v>
      </c>
      <c r="T53" t="s">
        <v>4454</v>
      </c>
      <c r="U53" t="s">
        <v>480</v>
      </c>
      <c r="V53">
        <v>70557992</v>
      </c>
      <c r="W53" t="s">
        <v>4803</v>
      </c>
      <c r="X53" t="s">
        <v>17</v>
      </c>
      <c r="Y53" t="s">
        <v>4804</v>
      </c>
      <c r="Z53" t="s">
        <v>17</v>
      </c>
      <c r="AA53" t="s">
        <v>17</v>
      </c>
      <c r="AB53" t="s">
        <v>17</v>
      </c>
      <c r="AC53">
        <v>3117520866</v>
      </c>
      <c r="AD53" t="s">
        <v>468</v>
      </c>
      <c r="AE53" t="s">
        <v>15</v>
      </c>
      <c r="AF53">
        <v>0</v>
      </c>
      <c r="AG53" t="s">
        <v>17</v>
      </c>
      <c r="AH53" t="s">
        <v>469</v>
      </c>
      <c r="AI53" t="s">
        <v>17</v>
      </c>
      <c r="AJ53" t="s">
        <v>470</v>
      </c>
      <c r="AK53" t="s">
        <v>17</v>
      </c>
      <c r="AL53" t="s">
        <v>16</v>
      </c>
      <c r="AM53" t="s">
        <v>17</v>
      </c>
      <c r="AN53" t="s">
        <v>17</v>
      </c>
      <c r="AO53" t="s">
        <v>17</v>
      </c>
      <c r="AP53" t="s">
        <v>17</v>
      </c>
      <c r="AQ53">
        <v>9</v>
      </c>
      <c r="AR53" t="s">
        <v>17</v>
      </c>
      <c r="AS53" t="s">
        <v>17</v>
      </c>
      <c r="AT53" t="s">
        <v>475</v>
      </c>
      <c r="AU53" t="s">
        <v>476</v>
      </c>
      <c r="AV53" t="s">
        <v>477</v>
      </c>
      <c r="AW53" t="s">
        <v>4805</v>
      </c>
      <c r="AX53" t="s">
        <v>17</v>
      </c>
      <c r="AY53" t="s">
        <v>17</v>
      </c>
      <c r="AZ53" t="s">
        <v>17</v>
      </c>
      <c r="BA53" t="s">
        <v>17</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HC53"/>
    </row>
    <row r="54" spans="1:211" hidden="1" x14ac:dyDescent="0.25">
      <c r="A54">
        <v>23518270</v>
      </c>
      <c r="B54">
        <f>VLOOKUP(A54,BASE!A:A,1,0)</f>
        <v>23518270</v>
      </c>
      <c r="C54">
        <v>1</v>
      </c>
      <c r="D54">
        <v>2</v>
      </c>
      <c r="E54" t="s">
        <v>4806</v>
      </c>
      <c r="F54" t="s">
        <v>462</v>
      </c>
      <c r="G54" t="s">
        <v>4807</v>
      </c>
      <c r="H54" t="s">
        <v>463</v>
      </c>
      <c r="I54" t="s">
        <v>463</v>
      </c>
      <c r="J54" t="s">
        <v>17</v>
      </c>
      <c r="K54" t="s">
        <v>17</v>
      </c>
      <c r="L54" t="s">
        <v>464</v>
      </c>
      <c r="M54" t="s">
        <v>17</v>
      </c>
      <c r="N54" t="s">
        <v>465</v>
      </c>
      <c r="O54" s="54">
        <v>45890.442372685182</v>
      </c>
      <c r="P54" t="s">
        <v>17</v>
      </c>
      <c r="Q54" s="55">
        <v>45891</v>
      </c>
      <c r="R54" s="56">
        <v>0</v>
      </c>
      <c r="S54" s="54">
        <v>45923.574976851851</v>
      </c>
      <c r="T54" t="s">
        <v>4282</v>
      </c>
      <c r="U54" t="s">
        <v>466</v>
      </c>
      <c r="V54">
        <v>71648602</v>
      </c>
      <c r="W54" t="s">
        <v>4808</v>
      </c>
      <c r="X54" t="s">
        <v>17</v>
      </c>
      <c r="Y54" t="s">
        <v>17</v>
      </c>
      <c r="Z54" t="s">
        <v>4809</v>
      </c>
      <c r="AA54" t="s">
        <v>484</v>
      </c>
      <c r="AB54" t="s">
        <v>17</v>
      </c>
      <c r="AC54">
        <v>3012526561</v>
      </c>
      <c r="AD54" t="s">
        <v>468</v>
      </c>
      <c r="AE54" t="s">
        <v>15</v>
      </c>
      <c r="AF54">
        <v>0</v>
      </c>
      <c r="AG54" t="s">
        <v>17</v>
      </c>
      <c r="AH54" t="s">
        <v>469</v>
      </c>
      <c r="AI54" t="s">
        <v>17</v>
      </c>
      <c r="AJ54" t="s">
        <v>470</v>
      </c>
      <c r="AK54" t="s">
        <v>4810</v>
      </c>
      <c r="AL54" t="s">
        <v>16</v>
      </c>
      <c r="AM54" t="s">
        <v>17</v>
      </c>
      <c r="AN54" t="s">
        <v>17</v>
      </c>
      <c r="AO54" t="s">
        <v>17</v>
      </c>
      <c r="AP54" t="s">
        <v>17</v>
      </c>
      <c r="AQ54">
        <v>9</v>
      </c>
      <c r="AR54" t="s">
        <v>17</v>
      </c>
      <c r="AS54" t="s">
        <v>17</v>
      </c>
      <c r="AT54" t="s">
        <v>17</v>
      </c>
      <c r="AU54" t="s">
        <v>17</v>
      </c>
      <c r="AV54" t="s">
        <v>17</v>
      </c>
      <c r="AW54" t="s">
        <v>4811</v>
      </c>
      <c r="AX54" t="s">
        <v>17</v>
      </c>
      <c r="AY54" t="s">
        <v>17</v>
      </c>
      <c r="AZ54" t="s">
        <v>17</v>
      </c>
      <c r="BA54" t="s">
        <v>17</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HC54"/>
    </row>
    <row r="55" spans="1:211" hidden="1" x14ac:dyDescent="0.25">
      <c r="A55">
        <v>23545364</v>
      </c>
      <c r="B55">
        <f>VLOOKUP(A55,BASE!A:A,1,0)</f>
        <v>23545364</v>
      </c>
      <c r="C55">
        <v>1</v>
      </c>
      <c r="D55">
        <v>2</v>
      </c>
      <c r="E55" t="s">
        <v>4323</v>
      </c>
      <c r="F55" t="s">
        <v>462</v>
      </c>
      <c r="G55" t="s">
        <v>4324</v>
      </c>
      <c r="H55" t="s">
        <v>463</v>
      </c>
      <c r="I55" t="s">
        <v>463</v>
      </c>
      <c r="J55" t="s">
        <v>17</v>
      </c>
      <c r="K55" t="s">
        <v>17</v>
      </c>
      <c r="L55" t="s">
        <v>464</v>
      </c>
      <c r="M55" t="s">
        <v>17</v>
      </c>
      <c r="N55" t="s">
        <v>465</v>
      </c>
      <c r="O55" s="54">
        <v>45922.360034722224</v>
      </c>
      <c r="P55" t="s">
        <v>17</v>
      </c>
      <c r="Q55" s="55">
        <v>45922</v>
      </c>
      <c r="R55" s="56">
        <v>0</v>
      </c>
      <c r="S55" s="54">
        <v>45922.360069444447</v>
      </c>
      <c r="T55" t="s">
        <v>4812</v>
      </c>
      <c r="U55" t="s">
        <v>466</v>
      </c>
      <c r="V55">
        <v>24742181</v>
      </c>
      <c r="W55" t="s">
        <v>4325</v>
      </c>
      <c r="X55" t="s">
        <v>17</v>
      </c>
      <c r="Y55" t="s">
        <v>17</v>
      </c>
      <c r="Z55" t="s">
        <v>517</v>
      </c>
      <c r="AA55" t="s">
        <v>4326</v>
      </c>
      <c r="AB55" t="s">
        <v>17</v>
      </c>
      <c r="AC55">
        <v>3125978879</v>
      </c>
      <c r="AD55" t="s">
        <v>468</v>
      </c>
      <c r="AE55" t="s">
        <v>15</v>
      </c>
      <c r="AF55">
        <v>1</v>
      </c>
      <c r="AG55" t="s">
        <v>17</v>
      </c>
      <c r="AH55" t="s">
        <v>469</v>
      </c>
      <c r="AI55" t="s">
        <v>17</v>
      </c>
      <c r="AJ55" t="s">
        <v>470</v>
      </c>
      <c r="AK55" t="s">
        <v>4327</v>
      </c>
      <c r="AL55" t="s">
        <v>16</v>
      </c>
      <c r="AM55" t="s">
        <v>17</v>
      </c>
      <c r="AN55" t="s">
        <v>17</v>
      </c>
      <c r="AO55" t="s">
        <v>17</v>
      </c>
      <c r="AP55" t="s">
        <v>17</v>
      </c>
      <c r="AQ55" t="s">
        <v>472</v>
      </c>
      <c r="AR55" t="s">
        <v>17</v>
      </c>
      <c r="AS55" t="s">
        <v>17</v>
      </c>
      <c r="AT55" t="s">
        <v>17</v>
      </c>
      <c r="AU55" t="s">
        <v>17</v>
      </c>
      <c r="AV55" t="s">
        <v>17</v>
      </c>
      <c r="AW55" t="s">
        <v>4328</v>
      </c>
      <c r="AX55" t="s">
        <v>17</v>
      </c>
      <c r="AY55" t="s">
        <v>17</v>
      </c>
      <c r="AZ55" t="s">
        <v>17</v>
      </c>
      <c r="BA55" t="s">
        <v>17</v>
      </c>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HC55"/>
    </row>
    <row r="56" spans="1:211" hidden="1" x14ac:dyDescent="0.25">
      <c r="A56">
        <v>23545825</v>
      </c>
      <c r="B56">
        <f>VLOOKUP(A56,BASE!A:A,1,0)</f>
        <v>23545825</v>
      </c>
      <c r="C56">
        <v>1</v>
      </c>
      <c r="D56">
        <v>2</v>
      </c>
      <c r="E56" t="s">
        <v>4329</v>
      </c>
      <c r="F56" t="s">
        <v>462</v>
      </c>
      <c r="G56" t="s">
        <v>4330</v>
      </c>
      <c r="H56" t="s">
        <v>463</v>
      </c>
      <c r="I56" t="s">
        <v>463</v>
      </c>
      <c r="J56" t="s">
        <v>17</v>
      </c>
      <c r="K56" t="s">
        <v>17</v>
      </c>
      <c r="L56" t="s">
        <v>464</v>
      </c>
      <c r="M56" t="s">
        <v>17</v>
      </c>
      <c r="N56" t="s">
        <v>465</v>
      </c>
      <c r="O56" s="54">
        <v>45922.586041666669</v>
      </c>
      <c r="P56" t="s">
        <v>17</v>
      </c>
      <c r="Q56" s="55">
        <v>45922</v>
      </c>
      <c r="R56" s="56">
        <v>0</v>
      </c>
      <c r="S56" s="54">
        <v>45922.586076388892</v>
      </c>
      <c r="T56" t="s">
        <v>4714</v>
      </c>
      <c r="U56" t="s">
        <v>466</v>
      </c>
      <c r="V56">
        <v>1017207463</v>
      </c>
      <c r="W56" t="s">
        <v>4331</v>
      </c>
      <c r="X56" t="s">
        <v>17</v>
      </c>
      <c r="Y56" t="s">
        <v>4332</v>
      </c>
      <c r="Z56" t="s">
        <v>17</v>
      </c>
      <c r="AA56" t="s">
        <v>17</v>
      </c>
      <c r="AB56" t="s">
        <v>17</v>
      </c>
      <c r="AC56">
        <v>3007047049</v>
      </c>
      <c r="AD56" t="s">
        <v>468</v>
      </c>
      <c r="AE56" t="s">
        <v>15</v>
      </c>
      <c r="AF56">
        <v>0</v>
      </c>
      <c r="AG56" t="s">
        <v>17</v>
      </c>
      <c r="AH56" t="s">
        <v>469</v>
      </c>
      <c r="AI56" t="s">
        <v>17</v>
      </c>
      <c r="AJ56" t="s">
        <v>470</v>
      </c>
      <c r="AK56" t="s">
        <v>4333</v>
      </c>
      <c r="AL56" t="s">
        <v>16</v>
      </c>
      <c r="AM56" t="s">
        <v>17</v>
      </c>
      <c r="AN56" t="s">
        <v>17</v>
      </c>
      <c r="AO56" t="s">
        <v>17</v>
      </c>
      <c r="AP56" t="s">
        <v>17</v>
      </c>
      <c r="AQ56">
        <v>9</v>
      </c>
      <c r="AR56" t="s">
        <v>17</v>
      </c>
      <c r="AS56" t="s">
        <v>17</v>
      </c>
      <c r="AT56" t="s">
        <v>17</v>
      </c>
      <c r="AU56" t="s">
        <v>17</v>
      </c>
      <c r="AV56" t="s">
        <v>17</v>
      </c>
      <c r="AW56" t="s">
        <v>4334</v>
      </c>
      <c r="AX56" t="s">
        <v>17</v>
      </c>
      <c r="AY56" t="s">
        <v>17</v>
      </c>
      <c r="AZ56" t="s">
        <v>17</v>
      </c>
      <c r="BA56" t="s">
        <v>17</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HC56"/>
    </row>
    <row r="57" spans="1:211" hidden="1" x14ac:dyDescent="0.25">
      <c r="A57">
        <v>23488126</v>
      </c>
      <c r="B57">
        <f>VLOOKUP(A57,BASE!A:A,1,0)</f>
        <v>23488126</v>
      </c>
      <c r="C57">
        <v>1</v>
      </c>
      <c r="D57">
        <v>2</v>
      </c>
      <c r="E57" t="s">
        <v>4813</v>
      </c>
      <c r="F57" t="s">
        <v>462</v>
      </c>
      <c r="G57" t="s">
        <v>4814</v>
      </c>
      <c r="H57" t="s">
        <v>463</v>
      </c>
      <c r="I57" t="s">
        <v>463</v>
      </c>
      <c r="J57" t="s">
        <v>17</v>
      </c>
      <c r="K57" t="s">
        <v>17</v>
      </c>
      <c r="L57" t="s">
        <v>464</v>
      </c>
      <c r="M57" t="s">
        <v>17</v>
      </c>
      <c r="N57" t="s">
        <v>465</v>
      </c>
      <c r="O57" s="54">
        <v>45853.385601851849</v>
      </c>
      <c r="P57" t="s">
        <v>17</v>
      </c>
      <c r="Q57" s="55">
        <v>45854</v>
      </c>
      <c r="R57" s="56">
        <v>0</v>
      </c>
      <c r="S57" s="54">
        <v>45923.314201388886</v>
      </c>
      <c r="T57" t="s">
        <v>4815</v>
      </c>
      <c r="U57" t="s">
        <v>466</v>
      </c>
      <c r="V57">
        <v>25995634</v>
      </c>
      <c r="W57" t="s">
        <v>4816</v>
      </c>
      <c r="X57" t="s">
        <v>17</v>
      </c>
      <c r="Y57" t="s">
        <v>17</v>
      </c>
      <c r="Z57" t="s">
        <v>17</v>
      </c>
      <c r="AA57" t="s">
        <v>17</v>
      </c>
      <c r="AB57" t="s">
        <v>17</v>
      </c>
      <c r="AC57">
        <v>3228538382</v>
      </c>
      <c r="AD57" t="s">
        <v>468</v>
      </c>
      <c r="AE57" t="s">
        <v>15</v>
      </c>
      <c r="AF57">
        <v>0</v>
      </c>
      <c r="AG57" t="s">
        <v>17</v>
      </c>
      <c r="AH57" t="s">
        <v>469</v>
      </c>
      <c r="AI57" t="s">
        <v>17</v>
      </c>
      <c r="AJ57" t="s">
        <v>470</v>
      </c>
      <c r="AK57" t="s">
        <v>4817</v>
      </c>
      <c r="AL57" t="s">
        <v>16</v>
      </c>
      <c r="AM57" t="s">
        <v>17</v>
      </c>
      <c r="AN57" t="s">
        <v>17</v>
      </c>
      <c r="AO57" t="s">
        <v>17</v>
      </c>
      <c r="AP57" t="s">
        <v>17</v>
      </c>
      <c r="AQ57">
        <v>9</v>
      </c>
      <c r="AR57" t="s">
        <v>17</v>
      </c>
      <c r="AS57" t="s">
        <v>17</v>
      </c>
      <c r="AT57" t="s">
        <v>17</v>
      </c>
      <c r="AU57" t="s">
        <v>17</v>
      </c>
      <c r="AV57" t="s">
        <v>17</v>
      </c>
      <c r="AW57" t="s">
        <v>4818</v>
      </c>
      <c r="AX57" t="s">
        <v>17</v>
      </c>
      <c r="AY57" t="s">
        <v>17</v>
      </c>
      <c r="AZ57" t="s">
        <v>17</v>
      </c>
      <c r="BA57" t="s">
        <v>17</v>
      </c>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HC57"/>
    </row>
    <row r="58" spans="1:211" hidden="1" x14ac:dyDescent="0.25">
      <c r="A58">
        <v>23488108</v>
      </c>
      <c r="B58">
        <f>VLOOKUP(A58,BASE!A:A,1,0)</f>
        <v>23488108</v>
      </c>
      <c r="C58">
        <v>1</v>
      </c>
      <c r="D58">
        <v>2</v>
      </c>
      <c r="E58" t="s">
        <v>4819</v>
      </c>
      <c r="F58" t="s">
        <v>462</v>
      </c>
      <c r="G58" t="s">
        <v>4820</v>
      </c>
      <c r="H58" t="s">
        <v>463</v>
      </c>
      <c r="I58" t="s">
        <v>463</v>
      </c>
      <c r="J58" t="s">
        <v>17</v>
      </c>
      <c r="K58" t="s">
        <v>17</v>
      </c>
      <c r="L58" t="s">
        <v>464</v>
      </c>
      <c r="M58" t="s">
        <v>17</v>
      </c>
      <c r="N58" t="s">
        <v>465</v>
      </c>
      <c r="O58" s="54">
        <v>45853.380995370368</v>
      </c>
      <c r="P58" t="s">
        <v>17</v>
      </c>
      <c r="Q58" s="55">
        <v>45854</v>
      </c>
      <c r="R58" s="56">
        <v>0</v>
      </c>
      <c r="S58" s="54">
        <v>45923.314432870371</v>
      </c>
      <c r="T58" t="s">
        <v>4815</v>
      </c>
      <c r="U58" t="s">
        <v>466</v>
      </c>
      <c r="V58">
        <v>25995634</v>
      </c>
      <c r="W58" t="s">
        <v>4816</v>
      </c>
      <c r="X58" t="s">
        <v>17</v>
      </c>
      <c r="Y58" t="s">
        <v>17</v>
      </c>
      <c r="Z58" t="s">
        <v>17</v>
      </c>
      <c r="AA58" t="s">
        <v>17</v>
      </c>
      <c r="AB58" t="s">
        <v>17</v>
      </c>
      <c r="AC58">
        <v>3228538382</v>
      </c>
      <c r="AD58" t="s">
        <v>468</v>
      </c>
      <c r="AE58" t="s">
        <v>15</v>
      </c>
      <c r="AF58">
        <v>0</v>
      </c>
      <c r="AG58" t="s">
        <v>17</v>
      </c>
      <c r="AH58" t="s">
        <v>469</v>
      </c>
      <c r="AI58" t="s">
        <v>17</v>
      </c>
      <c r="AJ58" t="s">
        <v>470</v>
      </c>
      <c r="AK58" t="s">
        <v>4821</v>
      </c>
      <c r="AL58" t="s">
        <v>16</v>
      </c>
      <c r="AM58" t="s">
        <v>17</v>
      </c>
      <c r="AN58" t="s">
        <v>17</v>
      </c>
      <c r="AO58" t="s">
        <v>17</v>
      </c>
      <c r="AP58" t="s">
        <v>17</v>
      </c>
      <c r="AQ58">
        <v>9</v>
      </c>
      <c r="AR58" t="s">
        <v>17</v>
      </c>
      <c r="AS58" t="s">
        <v>17</v>
      </c>
      <c r="AT58" t="s">
        <v>17</v>
      </c>
      <c r="AU58" t="s">
        <v>17</v>
      </c>
      <c r="AV58" t="s">
        <v>17</v>
      </c>
      <c r="AW58" t="s">
        <v>4822</v>
      </c>
      <c r="AX58" t="s">
        <v>17</v>
      </c>
      <c r="AY58" t="s">
        <v>17</v>
      </c>
      <c r="AZ58" t="s">
        <v>17</v>
      </c>
      <c r="BA58" t="s">
        <v>17</v>
      </c>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HC58"/>
    </row>
    <row r="59" spans="1:211" hidden="1" x14ac:dyDescent="0.25">
      <c r="A59">
        <v>23546930</v>
      </c>
      <c r="B59">
        <f>VLOOKUP(A59,BASE!A:A,1,0)</f>
        <v>23546930</v>
      </c>
      <c r="C59">
        <v>1</v>
      </c>
      <c r="D59">
        <v>2</v>
      </c>
      <c r="E59" t="s">
        <v>4823</v>
      </c>
      <c r="F59" t="s">
        <v>462</v>
      </c>
      <c r="G59" t="s">
        <v>4824</v>
      </c>
      <c r="H59" t="s">
        <v>463</v>
      </c>
      <c r="I59" t="s">
        <v>463</v>
      </c>
      <c r="J59" t="s">
        <v>17</v>
      </c>
      <c r="K59" t="s">
        <v>17</v>
      </c>
      <c r="L59" t="s">
        <v>464</v>
      </c>
      <c r="M59" t="s">
        <v>17</v>
      </c>
      <c r="N59" t="s">
        <v>465</v>
      </c>
      <c r="O59" s="54">
        <v>45923.565138888887</v>
      </c>
      <c r="P59" t="s">
        <v>17</v>
      </c>
      <c r="Q59" s="55">
        <v>45923</v>
      </c>
      <c r="R59" s="56">
        <v>0</v>
      </c>
      <c r="S59" s="54">
        <v>45923.565162037034</v>
      </c>
      <c r="T59" t="s">
        <v>4216</v>
      </c>
      <c r="U59" t="s">
        <v>466</v>
      </c>
      <c r="V59">
        <v>1146438824</v>
      </c>
      <c r="W59" t="s">
        <v>4825</v>
      </c>
      <c r="X59" t="s">
        <v>17</v>
      </c>
      <c r="Y59" t="s">
        <v>17</v>
      </c>
      <c r="Z59" t="s">
        <v>17</v>
      </c>
      <c r="AA59" t="s">
        <v>17</v>
      </c>
      <c r="AB59" t="s">
        <v>17</v>
      </c>
      <c r="AC59">
        <v>3195586469</v>
      </c>
      <c r="AD59" t="s">
        <v>468</v>
      </c>
      <c r="AE59" t="s">
        <v>15</v>
      </c>
      <c r="AF59">
        <v>0</v>
      </c>
      <c r="AG59" t="s">
        <v>17</v>
      </c>
      <c r="AH59" t="s">
        <v>469</v>
      </c>
      <c r="AI59" t="s">
        <v>17</v>
      </c>
      <c r="AJ59" t="s">
        <v>470</v>
      </c>
      <c r="AK59" t="s">
        <v>4826</v>
      </c>
      <c r="AL59" t="s">
        <v>16</v>
      </c>
      <c r="AM59" t="s">
        <v>17</v>
      </c>
      <c r="AN59" t="s">
        <v>17</v>
      </c>
      <c r="AO59" t="s">
        <v>17</v>
      </c>
      <c r="AP59" t="s">
        <v>17</v>
      </c>
      <c r="AQ59">
        <v>9</v>
      </c>
      <c r="AR59" t="s">
        <v>17</v>
      </c>
      <c r="AS59" t="s">
        <v>17</v>
      </c>
      <c r="AT59" t="s">
        <v>17</v>
      </c>
      <c r="AU59" t="s">
        <v>17</v>
      </c>
      <c r="AV59" t="s">
        <v>17</v>
      </c>
      <c r="AW59" t="s">
        <v>4827</v>
      </c>
      <c r="AX59" t="s">
        <v>17</v>
      </c>
      <c r="AY59" t="s">
        <v>17</v>
      </c>
      <c r="AZ59" t="s">
        <v>17</v>
      </c>
      <c r="BA59" t="s">
        <v>17</v>
      </c>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HC59"/>
    </row>
    <row r="60" spans="1:211" hidden="1" x14ac:dyDescent="0.25">
      <c r="A60">
        <v>23188502</v>
      </c>
      <c r="B60">
        <f>VLOOKUP(A60,BASE!A:A,1,0)</f>
        <v>23188502</v>
      </c>
      <c r="C60">
        <v>1</v>
      </c>
      <c r="D60">
        <v>2</v>
      </c>
      <c r="E60" t="s">
        <v>4335</v>
      </c>
      <c r="F60" t="s">
        <v>462</v>
      </c>
      <c r="G60" t="s">
        <v>4336</v>
      </c>
      <c r="H60" t="s">
        <v>463</v>
      </c>
      <c r="I60" t="s">
        <v>463</v>
      </c>
      <c r="J60" t="s">
        <v>17</v>
      </c>
      <c r="K60" t="s">
        <v>17</v>
      </c>
      <c r="L60" t="s">
        <v>464</v>
      </c>
      <c r="M60" t="s">
        <v>17</v>
      </c>
      <c r="N60" t="s">
        <v>465</v>
      </c>
      <c r="O60" s="54">
        <v>45525.429861111108</v>
      </c>
      <c r="P60" t="s">
        <v>17</v>
      </c>
      <c r="Q60" s="55">
        <v>45525</v>
      </c>
      <c r="R60" s="56">
        <v>0</v>
      </c>
      <c r="S60" s="54">
        <v>45922.460520833331</v>
      </c>
      <c r="T60" t="s">
        <v>4828</v>
      </c>
      <c r="U60" t="s">
        <v>466</v>
      </c>
      <c r="V60">
        <v>32456141</v>
      </c>
      <c r="W60" t="s">
        <v>4337</v>
      </c>
      <c r="X60" t="s">
        <v>17</v>
      </c>
      <c r="Y60" t="s">
        <v>17</v>
      </c>
      <c r="Z60" t="s">
        <v>17</v>
      </c>
      <c r="AA60" t="s">
        <v>17</v>
      </c>
      <c r="AB60" t="s">
        <v>17</v>
      </c>
      <c r="AC60">
        <v>3006859344</v>
      </c>
      <c r="AD60" t="s">
        <v>468</v>
      </c>
      <c r="AE60" t="s">
        <v>15</v>
      </c>
      <c r="AF60">
        <v>0</v>
      </c>
      <c r="AG60" t="s">
        <v>17</v>
      </c>
      <c r="AH60" t="s">
        <v>469</v>
      </c>
      <c r="AI60" t="s">
        <v>17</v>
      </c>
      <c r="AJ60" t="s">
        <v>470</v>
      </c>
      <c r="AK60" t="s">
        <v>17</v>
      </c>
      <c r="AL60" t="s">
        <v>16</v>
      </c>
      <c r="AM60" t="s">
        <v>17</v>
      </c>
      <c r="AN60" t="s">
        <v>17</v>
      </c>
      <c r="AO60" t="s">
        <v>17</v>
      </c>
      <c r="AP60" t="s">
        <v>17</v>
      </c>
      <c r="AQ60">
        <v>9</v>
      </c>
      <c r="AR60" t="s">
        <v>17</v>
      </c>
      <c r="AS60" t="s">
        <v>17</v>
      </c>
      <c r="AT60" t="s">
        <v>17</v>
      </c>
      <c r="AU60" t="s">
        <v>17</v>
      </c>
      <c r="AV60" t="s">
        <v>17</v>
      </c>
      <c r="AW60" t="s">
        <v>4338</v>
      </c>
      <c r="AX60" t="s">
        <v>17</v>
      </c>
      <c r="AY60" t="s">
        <v>17</v>
      </c>
      <c r="AZ60" t="s">
        <v>17</v>
      </c>
      <c r="BA60" t="s">
        <v>17</v>
      </c>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HC60"/>
    </row>
    <row r="61" spans="1:211" hidden="1" x14ac:dyDescent="0.25">
      <c r="A61">
        <v>23524629</v>
      </c>
      <c r="B61">
        <f>VLOOKUP(A61,BASE!A:A,1,0)</f>
        <v>23524629</v>
      </c>
      <c r="C61">
        <v>1</v>
      </c>
      <c r="D61">
        <v>2</v>
      </c>
      <c r="E61" t="s">
        <v>2336</v>
      </c>
      <c r="F61" t="s">
        <v>462</v>
      </c>
      <c r="G61" t="s">
        <v>3305</v>
      </c>
      <c r="H61" t="s">
        <v>463</v>
      </c>
      <c r="I61" t="s">
        <v>463</v>
      </c>
      <c r="J61" t="s">
        <v>17</v>
      </c>
      <c r="K61" t="s">
        <v>17</v>
      </c>
      <c r="L61" t="s">
        <v>464</v>
      </c>
      <c r="M61" t="s">
        <v>17</v>
      </c>
      <c r="N61" t="s">
        <v>465</v>
      </c>
      <c r="O61" s="54">
        <v>45896.650752314818</v>
      </c>
      <c r="P61" t="s">
        <v>17</v>
      </c>
      <c r="Q61" s="55">
        <v>45896</v>
      </c>
      <c r="R61" s="56">
        <v>0</v>
      </c>
      <c r="S61" s="54">
        <v>45915.553194444445</v>
      </c>
      <c r="T61" t="s">
        <v>4829</v>
      </c>
      <c r="U61" t="s">
        <v>466</v>
      </c>
      <c r="V61">
        <v>42988582</v>
      </c>
      <c r="W61" t="s">
        <v>3306</v>
      </c>
      <c r="X61">
        <v>2217060</v>
      </c>
      <c r="Y61" t="s">
        <v>17</v>
      </c>
      <c r="Z61" t="s">
        <v>2332</v>
      </c>
      <c r="AA61" t="s">
        <v>484</v>
      </c>
      <c r="AB61">
        <v>2217060</v>
      </c>
      <c r="AC61">
        <v>3234481484</v>
      </c>
      <c r="AD61" t="s">
        <v>468</v>
      </c>
      <c r="AE61" t="s">
        <v>15</v>
      </c>
      <c r="AF61">
        <v>0</v>
      </c>
      <c r="AG61" t="s">
        <v>17</v>
      </c>
      <c r="AH61" t="s">
        <v>469</v>
      </c>
      <c r="AI61" t="s">
        <v>17</v>
      </c>
      <c r="AJ61" t="s">
        <v>470</v>
      </c>
      <c r="AK61" t="s">
        <v>3307</v>
      </c>
      <c r="AL61" t="s">
        <v>16</v>
      </c>
      <c r="AM61" t="s">
        <v>17</v>
      </c>
      <c r="AN61" t="s">
        <v>17</v>
      </c>
      <c r="AO61" t="s">
        <v>17</v>
      </c>
      <c r="AP61" t="s">
        <v>17</v>
      </c>
      <c r="AQ61" t="s">
        <v>472</v>
      </c>
      <c r="AR61" t="s">
        <v>17</v>
      </c>
      <c r="AS61" t="s">
        <v>17</v>
      </c>
      <c r="AT61" t="s">
        <v>17</v>
      </c>
      <c r="AU61" t="s">
        <v>17</v>
      </c>
      <c r="AV61" t="s">
        <v>17</v>
      </c>
      <c r="AW61" t="s">
        <v>2334</v>
      </c>
      <c r="AX61" t="s">
        <v>17</v>
      </c>
      <c r="AY61" t="s">
        <v>17</v>
      </c>
      <c r="AZ61" t="s">
        <v>17</v>
      </c>
      <c r="BA61" t="s">
        <v>17</v>
      </c>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HC61"/>
    </row>
    <row r="62" spans="1:211" hidden="1" x14ac:dyDescent="0.25">
      <c r="A62">
        <v>23546693</v>
      </c>
      <c r="B62">
        <f>VLOOKUP(A62,BASE!A:A,1,0)</f>
        <v>23546693</v>
      </c>
      <c r="C62">
        <v>1</v>
      </c>
      <c r="D62">
        <v>2</v>
      </c>
      <c r="E62" t="s">
        <v>4830</v>
      </c>
      <c r="F62" t="s">
        <v>462</v>
      </c>
      <c r="G62" t="s">
        <v>4831</v>
      </c>
      <c r="H62" t="s">
        <v>463</v>
      </c>
      <c r="I62" t="s">
        <v>463</v>
      </c>
      <c r="J62" t="s">
        <v>17</v>
      </c>
      <c r="K62" t="s">
        <v>17</v>
      </c>
      <c r="L62" t="s">
        <v>464</v>
      </c>
      <c r="M62" t="s">
        <v>17</v>
      </c>
      <c r="N62" t="s">
        <v>465</v>
      </c>
      <c r="O62" s="54">
        <v>45923.43645833333</v>
      </c>
      <c r="P62" t="s">
        <v>17</v>
      </c>
      <c r="Q62" s="55">
        <v>45923</v>
      </c>
      <c r="R62" s="56">
        <v>0</v>
      </c>
      <c r="S62" s="54">
        <v>45923.436493055553</v>
      </c>
      <c r="T62" t="s">
        <v>3288</v>
      </c>
      <c r="U62" t="s">
        <v>466</v>
      </c>
      <c r="V62">
        <v>1017247912</v>
      </c>
      <c r="W62" t="s">
        <v>4832</v>
      </c>
      <c r="X62" t="s">
        <v>17</v>
      </c>
      <c r="Y62" t="s">
        <v>17</v>
      </c>
      <c r="Z62" t="s">
        <v>17</v>
      </c>
      <c r="AA62" t="s">
        <v>17</v>
      </c>
      <c r="AB62" t="s">
        <v>17</v>
      </c>
      <c r="AC62">
        <v>3016992612</v>
      </c>
      <c r="AD62" t="s">
        <v>468</v>
      </c>
      <c r="AE62" t="s">
        <v>15</v>
      </c>
      <c r="AF62">
        <v>0</v>
      </c>
      <c r="AG62" t="s">
        <v>17</v>
      </c>
      <c r="AH62" t="s">
        <v>469</v>
      </c>
      <c r="AI62" t="s">
        <v>17</v>
      </c>
      <c r="AJ62" t="s">
        <v>470</v>
      </c>
      <c r="AK62" t="s">
        <v>4833</v>
      </c>
      <c r="AL62" t="s">
        <v>16</v>
      </c>
      <c r="AM62" t="s">
        <v>17</v>
      </c>
      <c r="AN62" t="s">
        <v>17</v>
      </c>
      <c r="AO62" t="s">
        <v>17</v>
      </c>
      <c r="AP62" t="s">
        <v>17</v>
      </c>
      <c r="AQ62">
        <v>9</v>
      </c>
      <c r="AR62" t="s">
        <v>17</v>
      </c>
      <c r="AS62" t="s">
        <v>17</v>
      </c>
      <c r="AT62" t="s">
        <v>17</v>
      </c>
      <c r="AU62" t="s">
        <v>17</v>
      </c>
      <c r="AV62" t="s">
        <v>17</v>
      </c>
      <c r="AW62" t="s">
        <v>4834</v>
      </c>
      <c r="AX62" t="s">
        <v>17</v>
      </c>
      <c r="AY62" t="s">
        <v>17</v>
      </c>
      <c r="AZ62" t="s">
        <v>17</v>
      </c>
      <c r="BA62" t="s">
        <v>17</v>
      </c>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HC62"/>
    </row>
    <row r="63" spans="1:211" hidden="1" x14ac:dyDescent="0.25">
      <c r="A63">
        <v>23546931</v>
      </c>
      <c r="B63">
        <f>VLOOKUP(A63,BASE!A:A,1,0)</f>
        <v>23546931</v>
      </c>
      <c r="C63">
        <v>1</v>
      </c>
      <c r="D63">
        <v>2</v>
      </c>
      <c r="E63" t="s">
        <v>4835</v>
      </c>
      <c r="F63" t="s">
        <v>462</v>
      </c>
      <c r="G63" t="s">
        <v>4836</v>
      </c>
      <c r="H63" t="s">
        <v>463</v>
      </c>
      <c r="I63" t="s">
        <v>463</v>
      </c>
      <c r="J63" t="s">
        <v>17</v>
      </c>
      <c r="K63" t="s">
        <v>17</v>
      </c>
      <c r="L63" t="s">
        <v>464</v>
      </c>
      <c r="M63" t="s">
        <v>17</v>
      </c>
      <c r="N63" t="s">
        <v>465</v>
      </c>
      <c r="O63" s="54">
        <v>45923.566967592589</v>
      </c>
      <c r="P63" t="s">
        <v>17</v>
      </c>
      <c r="Q63" s="55">
        <v>45923</v>
      </c>
      <c r="R63" s="56">
        <v>0</v>
      </c>
      <c r="S63" s="54">
        <v>45923.566990740743</v>
      </c>
      <c r="T63" t="s">
        <v>4216</v>
      </c>
      <c r="U63" t="s">
        <v>466</v>
      </c>
      <c r="V63">
        <v>70050223</v>
      </c>
      <c r="W63" t="s">
        <v>4837</v>
      </c>
      <c r="X63" t="s">
        <v>17</v>
      </c>
      <c r="Y63" t="s">
        <v>17</v>
      </c>
      <c r="Z63" t="s">
        <v>17</v>
      </c>
      <c r="AA63" t="s">
        <v>17</v>
      </c>
      <c r="AB63" t="s">
        <v>17</v>
      </c>
      <c r="AC63">
        <v>3045717312</v>
      </c>
      <c r="AD63" t="s">
        <v>468</v>
      </c>
      <c r="AE63" t="s">
        <v>15</v>
      </c>
      <c r="AF63">
        <v>0</v>
      </c>
      <c r="AG63" t="s">
        <v>17</v>
      </c>
      <c r="AH63" t="s">
        <v>469</v>
      </c>
      <c r="AI63" t="s">
        <v>17</v>
      </c>
      <c r="AJ63" t="s">
        <v>470</v>
      </c>
      <c r="AK63" t="s">
        <v>4838</v>
      </c>
      <c r="AL63" t="s">
        <v>16</v>
      </c>
      <c r="AM63" t="s">
        <v>17</v>
      </c>
      <c r="AN63" t="s">
        <v>17</v>
      </c>
      <c r="AO63" t="s">
        <v>17</v>
      </c>
      <c r="AP63" t="s">
        <v>17</v>
      </c>
      <c r="AQ63">
        <v>9</v>
      </c>
      <c r="AR63" t="s">
        <v>17</v>
      </c>
      <c r="AS63" t="s">
        <v>17</v>
      </c>
      <c r="AT63" t="s">
        <v>475</v>
      </c>
      <c r="AU63" t="s">
        <v>476</v>
      </c>
      <c r="AV63" t="s">
        <v>477</v>
      </c>
      <c r="AW63" t="s">
        <v>4839</v>
      </c>
      <c r="AX63" t="s">
        <v>17</v>
      </c>
      <c r="AY63" t="s">
        <v>17</v>
      </c>
      <c r="AZ63" t="s">
        <v>17</v>
      </c>
      <c r="BA63" t="s">
        <v>17</v>
      </c>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HC63"/>
    </row>
    <row r="64" spans="1:211" hidden="1" x14ac:dyDescent="0.25">
      <c r="A64">
        <v>23546208</v>
      </c>
      <c r="B64">
        <f>VLOOKUP(A64,BASE!A:A,1,0)</f>
        <v>23546208</v>
      </c>
      <c r="C64">
        <v>1</v>
      </c>
      <c r="D64">
        <v>2</v>
      </c>
      <c r="E64" t="s">
        <v>4840</v>
      </c>
      <c r="F64" t="s">
        <v>462</v>
      </c>
      <c r="G64" t="s">
        <v>4841</v>
      </c>
      <c r="H64" t="s">
        <v>463</v>
      </c>
      <c r="I64" t="s">
        <v>463</v>
      </c>
      <c r="J64" t="s">
        <v>17</v>
      </c>
      <c r="K64" t="s">
        <v>17</v>
      </c>
      <c r="L64" t="s">
        <v>464</v>
      </c>
      <c r="M64" t="s">
        <v>17</v>
      </c>
      <c r="N64" t="s">
        <v>465</v>
      </c>
      <c r="O64" s="54">
        <v>45922.733472222222</v>
      </c>
      <c r="P64" t="s">
        <v>17</v>
      </c>
      <c r="Q64" s="55">
        <v>45923</v>
      </c>
      <c r="R64" s="56">
        <v>0</v>
      </c>
      <c r="S64" s="54">
        <v>45922.733506944445</v>
      </c>
      <c r="T64" t="s">
        <v>4842</v>
      </c>
      <c r="U64" t="s">
        <v>466</v>
      </c>
      <c r="V64">
        <v>33101794</v>
      </c>
      <c r="W64" t="s">
        <v>4843</v>
      </c>
      <c r="X64" t="s">
        <v>17</v>
      </c>
      <c r="Y64" t="s">
        <v>17</v>
      </c>
      <c r="Z64" t="s">
        <v>17</v>
      </c>
      <c r="AA64" t="s">
        <v>17</v>
      </c>
      <c r="AB64" t="s">
        <v>17</v>
      </c>
      <c r="AC64">
        <v>3136969996</v>
      </c>
      <c r="AD64" t="s">
        <v>468</v>
      </c>
      <c r="AE64" t="s">
        <v>15</v>
      </c>
      <c r="AF64">
        <v>0</v>
      </c>
      <c r="AG64" t="s">
        <v>17</v>
      </c>
      <c r="AH64" t="s">
        <v>469</v>
      </c>
      <c r="AI64" t="s">
        <v>17</v>
      </c>
      <c r="AJ64" t="s">
        <v>470</v>
      </c>
      <c r="AK64" t="s">
        <v>4844</v>
      </c>
      <c r="AL64" t="s">
        <v>16</v>
      </c>
      <c r="AM64" t="s">
        <v>17</v>
      </c>
      <c r="AN64" t="s">
        <v>17</v>
      </c>
      <c r="AO64" t="s">
        <v>17</v>
      </c>
      <c r="AP64" t="s">
        <v>17</v>
      </c>
      <c r="AQ64">
        <v>9</v>
      </c>
      <c r="AR64" t="s">
        <v>17</v>
      </c>
      <c r="AS64" t="s">
        <v>17</v>
      </c>
      <c r="AT64" t="s">
        <v>17</v>
      </c>
      <c r="AU64" t="s">
        <v>17</v>
      </c>
      <c r="AV64" t="s">
        <v>17</v>
      </c>
      <c r="AW64" t="s">
        <v>4845</v>
      </c>
      <c r="AX64" t="s">
        <v>17</v>
      </c>
      <c r="AY64" t="s">
        <v>17</v>
      </c>
      <c r="AZ64" t="s">
        <v>17</v>
      </c>
      <c r="BA64" t="s">
        <v>17</v>
      </c>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HC64"/>
    </row>
    <row r="65" spans="1:211" hidden="1" x14ac:dyDescent="0.25">
      <c r="A65">
        <v>23511044</v>
      </c>
      <c r="B65">
        <f>VLOOKUP(A65,BASE!A:A,1,0)</f>
        <v>23511044</v>
      </c>
      <c r="C65">
        <v>1</v>
      </c>
      <c r="D65">
        <v>2</v>
      </c>
      <c r="E65" t="s">
        <v>4339</v>
      </c>
      <c r="F65" t="s">
        <v>514</v>
      </c>
      <c r="G65" t="s">
        <v>4340</v>
      </c>
      <c r="H65" t="s">
        <v>463</v>
      </c>
      <c r="I65" t="s">
        <v>463</v>
      </c>
      <c r="J65" t="s">
        <v>17</v>
      </c>
      <c r="K65" t="s">
        <v>17</v>
      </c>
      <c r="L65" t="s">
        <v>464</v>
      </c>
      <c r="M65" t="s">
        <v>17</v>
      </c>
      <c r="N65" t="s">
        <v>465</v>
      </c>
      <c r="O65" s="54">
        <v>45881.494826388887</v>
      </c>
      <c r="P65" t="s">
        <v>17</v>
      </c>
      <c r="Q65" s="55">
        <v>45895</v>
      </c>
      <c r="R65" s="56">
        <v>0</v>
      </c>
      <c r="S65" s="54">
        <v>45919.657962962963</v>
      </c>
      <c r="T65" t="s">
        <v>3765</v>
      </c>
      <c r="U65" t="s">
        <v>466</v>
      </c>
      <c r="V65">
        <v>43113408</v>
      </c>
      <c r="W65" t="s">
        <v>4341</v>
      </c>
      <c r="X65" t="s">
        <v>17</v>
      </c>
      <c r="Y65" t="s">
        <v>17</v>
      </c>
      <c r="Z65" t="s">
        <v>17</v>
      </c>
      <c r="AA65" t="s">
        <v>17</v>
      </c>
      <c r="AB65" t="s">
        <v>17</v>
      </c>
      <c r="AC65">
        <v>3206080559</v>
      </c>
      <c r="AD65" t="s">
        <v>468</v>
      </c>
      <c r="AE65" t="s">
        <v>15</v>
      </c>
      <c r="AF65" t="s">
        <v>17</v>
      </c>
      <c r="AG65" t="s">
        <v>17</v>
      </c>
      <c r="AH65" t="s">
        <v>469</v>
      </c>
      <c r="AI65" t="s">
        <v>17</v>
      </c>
      <c r="AJ65" t="s">
        <v>470</v>
      </c>
      <c r="AK65" t="s">
        <v>4342</v>
      </c>
      <c r="AL65" t="s">
        <v>16</v>
      </c>
      <c r="AM65" t="s">
        <v>17</v>
      </c>
      <c r="AN65" t="s">
        <v>17</v>
      </c>
      <c r="AO65" t="s">
        <v>17</v>
      </c>
      <c r="AP65" t="s">
        <v>17</v>
      </c>
      <c r="AQ65">
        <v>9</v>
      </c>
      <c r="AR65" t="s">
        <v>17</v>
      </c>
      <c r="AS65" t="s">
        <v>17</v>
      </c>
      <c r="AT65" t="s">
        <v>475</v>
      </c>
      <c r="AU65" t="s">
        <v>476</v>
      </c>
      <c r="AV65" t="s">
        <v>477</v>
      </c>
      <c r="AW65" t="s">
        <v>4343</v>
      </c>
      <c r="AX65" t="s">
        <v>17</v>
      </c>
      <c r="AY65" t="s">
        <v>17</v>
      </c>
      <c r="AZ65" t="s">
        <v>17</v>
      </c>
      <c r="BA65" t="s">
        <v>17</v>
      </c>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HC65"/>
    </row>
    <row r="66" spans="1:211" hidden="1" x14ac:dyDescent="0.25">
      <c r="A66">
        <v>23511050</v>
      </c>
      <c r="B66">
        <f>VLOOKUP(A66,BASE!A:A,1,0)</f>
        <v>23511050</v>
      </c>
      <c r="C66">
        <v>1</v>
      </c>
      <c r="D66">
        <v>2</v>
      </c>
      <c r="E66" t="s">
        <v>4344</v>
      </c>
      <c r="F66" t="s">
        <v>514</v>
      </c>
      <c r="G66" t="s">
        <v>4345</v>
      </c>
      <c r="H66" t="s">
        <v>463</v>
      </c>
      <c r="I66" t="s">
        <v>463</v>
      </c>
      <c r="J66" t="s">
        <v>17</v>
      </c>
      <c r="K66" t="s">
        <v>17</v>
      </c>
      <c r="L66" t="s">
        <v>464</v>
      </c>
      <c r="M66" t="s">
        <v>17</v>
      </c>
      <c r="N66" t="s">
        <v>465</v>
      </c>
      <c r="O66" s="54">
        <v>45881.49796296296</v>
      </c>
      <c r="P66" t="s">
        <v>17</v>
      </c>
      <c r="Q66" s="55">
        <v>45895</v>
      </c>
      <c r="R66" s="56">
        <v>0</v>
      </c>
      <c r="S66" s="54">
        <v>45919.658530092594</v>
      </c>
      <c r="T66" t="s">
        <v>3765</v>
      </c>
      <c r="U66" t="s">
        <v>466</v>
      </c>
      <c r="V66">
        <v>43113408</v>
      </c>
      <c r="W66" t="s">
        <v>4341</v>
      </c>
      <c r="X66" t="s">
        <v>17</v>
      </c>
      <c r="Y66" t="s">
        <v>17</v>
      </c>
      <c r="Z66" t="s">
        <v>17</v>
      </c>
      <c r="AA66" t="s">
        <v>17</v>
      </c>
      <c r="AB66" t="s">
        <v>17</v>
      </c>
      <c r="AC66">
        <v>3206080559</v>
      </c>
      <c r="AD66" t="s">
        <v>468</v>
      </c>
      <c r="AE66" t="s">
        <v>15</v>
      </c>
      <c r="AF66" t="s">
        <v>17</v>
      </c>
      <c r="AG66" t="s">
        <v>17</v>
      </c>
      <c r="AH66" t="s">
        <v>469</v>
      </c>
      <c r="AI66" t="s">
        <v>17</v>
      </c>
      <c r="AJ66" t="s">
        <v>470</v>
      </c>
      <c r="AK66" t="s">
        <v>4346</v>
      </c>
      <c r="AL66" t="s">
        <v>16</v>
      </c>
      <c r="AM66" t="s">
        <v>17</v>
      </c>
      <c r="AN66" t="s">
        <v>17</v>
      </c>
      <c r="AO66" t="s">
        <v>17</v>
      </c>
      <c r="AP66" t="s">
        <v>17</v>
      </c>
      <c r="AQ66">
        <v>9</v>
      </c>
      <c r="AR66" t="s">
        <v>17</v>
      </c>
      <c r="AS66" t="s">
        <v>17</v>
      </c>
      <c r="AT66" t="s">
        <v>475</v>
      </c>
      <c r="AU66" t="s">
        <v>476</v>
      </c>
      <c r="AV66" t="s">
        <v>477</v>
      </c>
      <c r="AW66" t="s">
        <v>4347</v>
      </c>
      <c r="AX66" t="s">
        <v>17</v>
      </c>
      <c r="AY66" t="s">
        <v>17</v>
      </c>
      <c r="AZ66" t="s">
        <v>17</v>
      </c>
      <c r="BA66" t="s">
        <v>17</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HC66"/>
    </row>
    <row r="67" spans="1:211" hidden="1" x14ac:dyDescent="0.25">
      <c r="A67">
        <v>23547052</v>
      </c>
      <c r="B67">
        <f>VLOOKUP(A67,BASE!A:A,1,0)</f>
        <v>23547052</v>
      </c>
      <c r="C67">
        <v>1</v>
      </c>
      <c r="D67">
        <v>2</v>
      </c>
      <c r="E67" t="s">
        <v>4846</v>
      </c>
      <c r="F67" t="s">
        <v>462</v>
      </c>
      <c r="G67" t="s">
        <v>4847</v>
      </c>
      <c r="H67" t="s">
        <v>463</v>
      </c>
      <c r="I67" t="s">
        <v>463</v>
      </c>
      <c r="J67" t="s">
        <v>17</v>
      </c>
      <c r="K67" t="s">
        <v>17</v>
      </c>
      <c r="L67" t="s">
        <v>464</v>
      </c>
      <c r="M67" t="s">
        <v>17</v>
      </c>
      <c r="N67" t="s">
        <v>465</v>
      </c>
      <c r="O67" s="54">
        <v>45923.601053240738</v>
      </c>
      <c r="P67" t="s">
        <v>17</v>
      </c>
      <c r="Q67" s="55">
        <v>45923</v>
      </c>
      <c r="R67" s="56">
        <v>0</v>
      </c>
      <c r="S67" s="54">
        <v>45923.601087962961</v>
      </c>
      <c r="T67" t="s">
        <v>4454</v>
      </c>
      <c r="U67" t="s">
        <v>466</v>
      </c>
      <c r="V67">
        <v>1037263422</v>
      </c>
      <c r="W67" t="s">
        <v>4848</v>
      </c>
      <c r="X67" t="s">
        <v>17</v>
      </c>
      <c r="Y67" t="s">
        <v>17</v>
      </c>
      <c r="Z67" t="s">
        <v>17</v>
      </c>
      <c r="AA67" t="s">
        <v>17</v>
      </c>
      <c r="AB67" t="s">
        <v>17</v>
      </c>
      <c r="AC67">
        <v>3116497357</v>
      </c>
      <c r="AD67" t="s">
        <v>468</v>
      </c>
      <c r="AE67" t="s">
        <v>15</v>
      </c>
      <c r="AF67">
        <v>0</v>
      </c>
      <c r="AG67" t="s">
        <v>17</v>
      </c>
      <c r="AH67" t="s">
        <v>469</v>
      </c>
      <c r="AI67" t="s">
        <v>17</v>
      </c>
      <c r="AJ67" t="s">
        <v>470</v>
      </c>
      <c r="AK67" t="s">
        <v>4849</v>
      </c>
      <c r="AL67" t="s">
        <v>16</v>
      </c>
      <c r="AM67" t="s">
        <v>17</v>
      </c>
      <c r="AN67" t="s">
        <v>17</v>
      </c>
      <c r="AO67" t="s">
        <v>17</v>
      </c>
      <c r="AP67" t="s">
        <v>17</v>
      </c>
      <c r="AQ67">
        <v>9</v>
      </c>
      <c r="AR67" t="s">
        <v>17</v>
      </c>
      <c r="AS67" t="s">
        <v>17</v>
      </c>
      <c r="AT67" t="s">
        <v>475</v>
      </c>
      <c r="AU67" t="s">
        <v>476</v>
      </c>
      <c r="AV67" t="s">
        <v>477</v>
      </c>
      <c r="AW67" t="s">
        <v>4850</v>
      </c>
      <c r="AX67" t="s">
        <v>17</v>
      </c>
      <c r="AY67" t="s">
        <v>17</v>
      </c>
      <c r="AZ67" t="s">
        <v>17</v>
      </c>
      <c r="BA67" t="s">
        <v>17</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HC67"/>
    </row>
    <row r="68" spans="1:211" hidden="1" x14ac:dyDescent="0.25">
      <c r="A68">
        <v>23390390</v>
      </c>
      <c r="B68">
        <f>VLOOKUP(A68,BASE!A:A,1,0)</f>
        <v>23390390</v>
      </c>
      <c r="C68">
        <v>1</v>
      </c>
      <c r="D68">
        <v>2</v>
      </c>
      <c r="E68" t="s">
        <v>4851</v>
      </c>
      <c r="F68" t="s">
        <v>462</v>
      </c>
      <c r="G68" t="s">
        <v>4852</v>
      </c>
      <c r="H68" t="s">
        <v>463</v>
      </c>
      <c r="I68" t="s">
        <v>463</v>
      </c>
      <c r="J68" t="s">
        <v>17</v>
      </c>
      <c r="K68" t="s">
        <v>17</v>
      </c>
      <c r="L68" t="s">
        <v>464</v>
      </c>
      <c r="M68" t="s">
        <v>17</v>
      </c>
      <c r="N68" t="s">
        <v>465</v>
      </c>
      <c r="O68" s="54">
        <v>45734.395925925928</v>
      </c>
      <c r="P68" t="s">
        <v>17</v>
      </c>
      <c r="Q68" s="55">
        <v>45735</v>
      </c>
      <c r="R68" s="56">
        <v>0</v>
      </c>
      <c r="S68" s="54">
        <v>45923.314641203702</v>
      </c>
      <c r="T68" t="s">
        <v>4815</v>
      </c>
      <c r="U68" t="s">
        <v>466</v>
      </c>
      <c r="V68">
        <v>1039086467</v>
      </c>
      <c r="W68" t="s">
        <v>3768</v>
      </c>
      <c r="X68" t="s">
        <v>17</v>
      </c>
      <c r="Y68" t="s">
        <v>4853</v>
      </c>
      <c r="Z68" t="s">
        <v>17</v>
      </c>
      <c r="AA68" t="s">
        <v>17</v>
      </c>
      <c r="AB68" t="s">
        <v>17</v>
      </c>
      <c r="AC68">
        <v>3215854627</v>
      </c>
      <c r="AD68" t="s">
        <v>468</v>
      </c>
      <c r="AE68" t="s">
        <v>15</v>
      </c>
      <c r="AF68">
        <v>0</v>
      </c>
      <c r="AG68" t="s">
        <v>17</v>
      </c>
      <c r="AH68" t="s">
        <v>469</v>
      </c>
      <c r="AI68" t="s">
        <v>17</v>
      </c>
      <c r="AJ68" t="s">
        <v>470</v>
      </c>
      <c r="AK68" t="s">
        <v>4854</v>
      </c>
      <c r="AL68" t="s">
        <v>16</v>
      </c>
      <c r="AM68" t="s">
        <v>17</v>
      </c>
      <c r="AN68" t="s">
        <v>17</v>
      </c>
      <c r="AO68" t="s">
        <v>17</v>
      </c>
      <c r="AP68" t="s">
        <v>17</v>
      </c>
      <c r="AQ68">
        <v>9</v>
      </c>
      <c r="AR68" t="s">
        <v>17</v>
      </c>
      <c r="AS68" t="s">
        <v>17</v>
      </c>
      <c r="AT68" t="s">
        <v>17</v>
      </c>
      <c r="AU68" t="s">
        <v>17</v>
      </c>
      <c r="AV68" t="s">
        <v>17</v>
      </c>
      <c r="AW68" t="s">
        <v>4855</v>
      </c>
      <c r="AX68" t="s">
        <v>17</v>
      </c>
      <c r="AY68" t="s">
        <v>17</v>
      </c>
      <c r="AZ68" t="s">
        <v>17</v>
      </c>
      <c r="BA68" t="s">
        <v>17</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HC68"/>
    </row>
    <row r="69" spans="1:211" hidden="1" x14ac:dyDescent="0.25">
      <c r="A69">
        <v>23546846</v>
      </c>
      <c r="B69">
        <f>VLOOKUP(A69,BASE!A:A,1,0)</f>
        <v>23546846</v>
      </c>
      <c r="C69">
        <v>1</v>
      </c>
      <c r="D69">
        <v>2</v>
      </c>
      <c r="E69" t="s">
        <v>4856</v>
      </c>
      <c r="F69" t="s">
        <v>462</v>
      </c>
      <c r="G69" t="s">
        <v>4857</v>
      </c>
      <c r="H69" t="s">
        <v>463</v>
      </c>
      <c r="I69" t="s">
        <v>463</v>
      </c>
      <c r="J69" t="s">
        <v>17</v>
      </c>
      <c r="K69" t="s">
        <v>17</v>
      </c>
      <c r="L69" t="s">
        <v>464</v>
      </c>
      <c r="M69" t="s">
        <v>17</v>
      </c>
      <c r="N69" t="s">
        <v>465</v>
      </c>
      <c r="O69" s="54">
        <v>45923.506226851852</v>
      </c>
      <c r="P69" t="s">
        <v>17</v>
      </c>
      <c r="Q69" s="55">
        <v>45923</v>
      </c>
      <c r="R69" s="56">
        <v>0</v>
      </c>
      <c r="S69" s="54">
        <v>45923.506261574075</v>
      </c>
      <c r="T69" t="s">
        <v>4796</v>
      </c>
      <c r="U69" t="s">
        <v>466</v>
      </c>
      <c r="V69">
        <v>43613332</v>
      </c>
      <c r="W69" t="s">
        <v>4858</v>
      </c>
      <c r="X69" t="s">
        <v>17</v>
      </c>
      <c r="Y69" t="s">
        <v>17</v>
      </c>
      <c r="Z69" t="s">
        <v>17</v>
      </c>
      <c r="AA69" t="s">
        <v>17</v>
      </c>
      <c r="AB69" t="s">
        <v>17</v>
      </c>
      <c r="AC69">
        <v>3113820509</v>
      </c>
      <c r="AD69" t="s">
        <v>468</v>
      </c>
      <c r="AE69" t="s">
        <v>15</v>
      </c>
      <c r="AF69">
        <v>0</v>
      </c>
      <c r="AG69" t="s">
        <v>17</v>
      </c>
      <c r="AH69" t="s">
        <v>469</v>
      </c>
      <c r="AI69" t="s">
        <v>17</v>
      </c>
      <c r="AJ69" t="s">
        <v>470</v>
      </c>
      <c r="AK69" t="s">
        <v>4859</v>
      </c>
      <c r="AL69" t="s">
        <v>16</v>
      </c>
      <c r="AM69" t="s">
        <v>17</v>
      </c>
      <c r="AN69" t="s">
        <v>17</v>
      </c>
      <c r="AO69" t="s">
        <v>17</v>
      </c>
      <c r="AP69" t="s">
        <v>17</v>
      </c>
      <c r="AQ69">
        <v>9</v>
      </c>
      <c r="AR69" t="s">
        <v>17</v>
      </c>
      <c r="AS69" t="s">
        <v>17</v>
      </c>
      <c r="AT69" t="s">
        <v>475</v>
      </c>
      <c r="AU69" t="s">
        <v>476</v>
      </c>
      <c r="AV69" t="s">
        <v>477</v>
      </c>
      <c r="AW69" t="s">
        <v>4860</v>
      </c>
      <c r="AX69" t="s">
        <v>17</v>
      </c>
      <c r="AY69" t="s">
        <v>17</v>
      </c>
      <c r="AZ69" t="s">
        <v>17</v>
      </c>
      <c r="BA69" t="s">
        <v>17</v>
      </c>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HC69"/>
    </row>
    <row r="70" spans="1:211" hidden="1" x14ac:dyDescent="0.25">
      <c r="A70">
        <v>23537884</v>
      </c>
      <c r="B70">
        <f>VLOOKUP(A70,BASE!A:A,1,0)</f>
        <v>23537884</v>
      </c>
      <c r="C70">
        <v>1</v>
      </c>
      <c r="D70">
        <v>2</v>
      </c>
      <c r="E70" t="s">
        <v>4348</v>
      </c>
      <c r="F70" t="s">
        <v>462</v>
      </c>
      <c r="G70" t="s">
        <v>4349</v>
      </c>
      <c r="H70" t="s">
        <v>463</v>
      </c>
      <c r="I70" t="s">
        <v>463</v>
      </c>
      <c r="J70" t="s">
        <v>17</v>
      </c>
      <c r="K70" t="s">
        <v>17</v>
      </c>
      <c r="L70" t="s">
        <v>464</v>
      </c>
      <c r="M70" t="s">
        <v>17</v>
      </c>
      <c r="N70" t="s">
        <v>465</v>
      </c>
      <c r="O70" s="54">
        <v>45912.509826388887</v>
      </c>
      <c r="P70" t="s">
        <v>17</v>
      </c>
      <c r="Q70" s="55">
        <v>45912</v>
      </c>
      <c r="R70" s="56">
        <v>0</v>
      </c>
      <c r="S70" s="54">
        <v>45922.319571759261</v>
      </c>
      <c r="T70" t="s">
        <v>4861</v>
      </c>
      <c r="U70" t="s">
        <v>466</v>
      </c>
      <c r="V70">
        <v>1039703209</v>
      </c>
      <c r="W70" t="s">
        <v>2969</v>
      </c>
      <c r="X70" t="s">
        <v>17</v>
      </c>
      <c r="Y70" t="s">
        <v>17</v>
      </c>
      <c r="Z70" t="s">
        <v>17</v>
      </c>
      <c r="AA70" t="s">
        <v>17</v>
      </c>
      <c r="AB70" t="s">
        <v>17</v>
      </c>
      <c r="AC70">
        <v>3217318683</v>
      </c>
      <c r="AD70" t="s">
        <v>468</v>
      </c>
      <c r="AE70" t="s">
        <v>15</v>
      </c>
      <c r="AF70">
        <v>0</v>
      </c>
      <c r="AG70" t="s">
        <v>17</v>
      </c>
      <c r="AH70" t="s">
        <v>469</v>
      </c>
      <c r="AI70" t="s">
        <v>17</v>
      </c>
      <c r="AJ70" t="s">
        <v>470</v>
      </c>
      <c r="AK70" t="s">
        <v>4350</v>
      </c>
      <c r="AL70" t="s">
        <v>16</v>
      </c>
      <c r="AM70" t="s">
        <v>17</v>
      </c>
      <c r="AN70" t="s">
        <v>17</v>
      </c>
      <c r="AO70" t="s">
        <v>17</v>
      </c>
      <c r="AP70" t="s">
        <v>17</v>
      </c>
      <c r="AQ70">
        <v>1</v>
      </c>
      <c r="AR70" t="s">
        <v>17</v>
      </c>
      <c r="AS70" t="s">
        <v>17</v>
      </c>
      <c r="AT70" t="s">
        <v>17</v>
      </c>
      <c r="AU70" t="s">
        <v>17</v>
      </c>
      <c r="AV70" t="s">
        <v>17</v>
      </c>
      <c r="AW70" t="s">
        <v>4351</v>
      </c>
      <c r="AX70" t="s">
        <v>17</v>
      </c>
      <c r="AY70" t="s">
        <v>17</v>
      </c>
      <c r="AZ70" t="s">
        <v>17</v>
      </c>
      <c r="BA70" t="s">
        <v>17</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HC70"/>
    </row>
    <row r="71" spans="1:211" hidden="1" x14ac:dyDescent="0.25">
      <c r="A71">
        <v>23545722</v>
      </c>
      <c r="B71">
        <f>VLOOKUP(A71,BASE!A:A,1,0)</f>
        <v>23545722</v>
      </c>
      <c r="C71">
        <v>1</v>
      </c>
      <c r="D71">
        <v>2</v>
      </c>
      <c r="E71" t="s">
        <v>4352</v>
      </c>
      <c r="F71" t="s">
        <v>462</v>
      </c>
      <c r="G71" t="s">
        <v>4353</v>
      </c>
      <c r="H71" t="s">
        <v>463</v>
      </c>
      <c r="I71" t="s">
        <v>463</v>
      </c>
      <c r="J71" t="s">
        <v>17</v>
      </c>
      <c r="K71" t="s">
        <v>17</v>
      </c>
      <c r="L71" t="s">
        <v>464</v>
      </c>
      <c r="M71" t="s">
        <v>17</v>
      </c>
      <c r="N71" t="s">
        <v>465</v>
      </c>
      <c r="O71" s="54">
        <v>45922.496192129627</v>
      </c>
      <c r="P71" t="s">
        <v>17</v>
      </c>
      <c r="Q71" s="55">
        <v>45922</v>
      </c>
      <c r="R71" s="56">
        <v>0</v>
      </c>
      <c r="S71" s="54">
        <v>45922.49622685185</v>
      </c>
      <c r="T71" t="s">
        <v>3509</v>
      </c>
      <c r="U71" t="s">
        <v>466</v>
      </c>
      <c r="V71">
        <v>32341171</v>
      </c>
      <c r="W71" t="s">
        <v>4354</v>
      </c>
      <c r="X71" t="s">
        <v>17</v>
      </c>
      <c r="Y71" t="s">
        <v>17</v>
      </c>
      <c r="Z71" t="s">
        <v>17</v>
      </c>
      <c r="AA71" t="s">
        <v>17</v>
      </c>
      <c r="AB71" t="s">
        <v>17</v>
      </c>
      <c r="AC71">
        <v>3042660839</v>
      </c>
      <c r="AD71" t="s">
        <v>468</v>
      </c>
      <c r="AE71" t="s">
        <v>15</v>
      </c>
      <c r="AF71">
        <v>0</v>
      </c>
      <c r="AG71" t="s">
        <v>17</v>
      </c>
      <c r="AH71" t="s">
        <v>469</v>
      </c>
      <c r="AI71" t="s">
        <v>17</v>
      </c>
      <c r="AJ71" t="s">
        <v>470</v>
      </c>
      <c r="AK71" t="s">
        <v>4355</v>
      </c>
      <c r="AL71" t="s">
        <v>16</v>
      </c>
      <c r="AM71" t="s">
        <v>17</v>
      </c>
      <c r="AN71" t="s">
        <v>17</v>
      </c>
      <c r="AO71" t="s">
        <v>17</v>
      </c>
      <c r="AP71" t="s">
        <v>17</v>
      </c>
      <c r="AQ71">
        <v>9</v>
      </c>
      <c r="AR71" t="s">
        <v>17</v>
      </c>
      <c r="AS71" t="s">
        <v>17</v>
      </c>
      <c r="AT71" t="s">
        <v>17</v>
      </c>
      <c r="AU71" t="s">
        <v>17</v>
      </c>
      <c r="AV71" t="s">
        <v>17</v>
      </c>
      <c r="AW71" t="s">
        <v>4356</v>
      </c>
      <c r="AX71" t="s">
        <v>17</v>
      </c>
      <c r="AY71" t="s">
        <v>17</v>
      </c>
      <c r="AZ71" t="s">
        <v>17</v>
      </c>
      <c r="BA71" t="s">
        <v>17</v>
      </c>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HC71"/>
    </row>
    <row r="72" spans="1:211" hidden="1" x14ac:dyDescent="0.25">
      <c r="A72">
        <v>23525649</v>
      </c>
      <c r="B72">
        <f>VLOOKUP(A72,BASE!A:A,1,0)</f>
        <v>23525649</v>
      </c>
      <c r="C72">
        <v>1</v>
      </c>
      <c r="D72">
        <v>2</v>
      </c>
      <c r="E72" t="s">
        <v>2448</v>
      </c>
      <c r="F72" t="s">
        <v>514</v>
      </c>
      <c r="G72" t="s">
        <v>4357</v>
      </c>
      <c r="H72" t="s">
        <v>463</v>
      </c>
      <c r="I72" t="s">
        <v>463</v>
      </c>
      <c r="J72" t="s">
        <v>17</v>
      </c>
      <c r="K72" t="s">
        <v>17</v>
      </c>
      <c r="L72" t="s">
        <v>464</v>
      </c>
      <c r="M72" t="s">
        <v>17</v>
      </c>
      <c r="N72" t="s">
        <v>465</v>
      </c>
      <c r="O72" s="54">
        <v>45897.638518518521</v>
      </c>
      <c r="P72" t="s">
        <v>17</v>
      </c>
      <c r="Q72" s="55">
        <v>45920</v>
      </c>
      <c r="R72" t="s">
        <v>17</v>
      </c>
      <c r="S72" s="54">
        <v>45920.489236111112</v>
      </c>
      <c r="T72" t="s">
        <v>4788</v>
      </c>
      <c r="U72" t="s">
        <v>466</v>
      </c>
      <c r="V72">
        <v>21778849</v>
      </c>
      <c r="W72" t="s">
        <v>4358</v>
      </c>
      <c r="X72">
        <v>2228996</v>
      </c>
      <c r="Y72" t="s">
        <v>17</v>
      </c>
      <c r="Z72">
        <v>0</v>
      </c>
      <c r="AA72">
        <v>0</v>
      </c>
      <c r="AB72">
        <v>2228996</v>
      </c>
      <c r="AC72">
        <v>3137022981</v>
      </c>
      <c r="AD72" t="s">
        <v>468</v>
      </c>
      <c r="AE72" t="s">
        <v>15</v>
      </c>
      <c r="AF72">
        <v>0</v>
      </c>
      <c r="AG72" t="s">
        <v>17</v>
      </c>
      <c r="AH72" t="s">
        <v>469</v>
      </c>
      <c r="AI72" t="s">
        <v>17</v>
      </c>
      <c r="AJ72" t="s">
        <v>470</v>
      </c>
      <c r="AK72" t="s">
        <v>4359</v>
      </c>
      <c r="AL72" t="s">
        <v>16</v>
      </c>
      <c r="AM72" t="s">
        <v>17</v>
      </c>
      <c r="AN72" t="s">
        <v>17</v>
      </c>
      <c r="AO72" t="s">
        <v>17</v>
      </c>
      <c r="AP72" t="s">
        <v>17</v>
      </c>
      <c r="AQ72">
        <v>9</v>
      </c>
      <c r="AR72" t="s">
        <v>17</v>
      </c>
      <c r="AS72" t="s">
        <v>17</v>
      </c>
      <c r="AT72" t="s">
        <v>475</v>
      </c>
      <c r="AU72" t="s">
        <v>476</v>
      </c>
      <c r="AV72" t="s">
        <v>477</v>
      </c>
      <c r="AW72" t="s">
        <v>2446</v>
      </c>
      <c r="AX72" t="s">
        <v>17</v>
      </c>
      <c r="AY72" t="s">
        <v>17</v>
      </c>
      <c r="AZ72" t="s">
        <v>17</v>
      </c>
      <c r="BA72" t="s">
        <v>17</v>
      </c>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HC72"/>
    </row>
    <row r="73" spans="1:211" hidden="1" x14ac:dyDescent="0.25">
      <c r="A73">
        <v>23512929</v>
      </c>
      <c r="B73">
        <f>VLOOKUP(A73,BASE!A:A,1,0)</f>
        <v>23512929</v>
      </c>
      <c r="C73">
        <v>1</v>
      </c>
      <c r="D73">
        <v>2</v>
      </c>
      <c r="E73" t="s">
        <v>4360</v>
      </c>
      <c r="F73" t="s">
        <v>514</v>
      </c>
      <c r="G73" t="s">
        <v>4361</v>
      </c>
      <c r="H73" t="s">
        <v>463</v>
      </c>
      <c r="I73" t="s">
        <v>463</v>
      </c>
      <c r="J73" t="s">
        <v>17</v>
      </c>
      <c r="K73" t="s">
        <v>17</v>
      </c>
      <c r="L73" t="s">
        <v>464</v>
      </c>
      <c r="M73" t="s">
        <v>17</v>
      </c>
      <c r="N73" t="s">
        <v>465</v>
      </c>
      <c r="O73" s="54">
        <v>45883.394745370373</v>
      </c>
      <c r="P73" t="s">
        <v>17</v>
      </c>
      <c r="Q73" s="55">
        <v>45896</v>
      </c>
      <c r="R73" t="s">
        <v>17</v>
      </c>
      <c r="S73" s="54">
        <v>45922.434189814812</v>
      </c>
      <c r="T73" t="s">
        <v>4862</v>
      </c>
      <c r="U73" t="s">
        <v>466</v>
      </c>
      <c r="V73">
        <v>43551470</v>
      </c>
      <c r="W73" t="s">
        <v>4362</v>
      </c>
      <c r="X73" t="s">
        <v>17</v>
      </c>
      <c r="Y73" t="s">
        <v>17</v>
      </c>
      <c r="Z73" t="s">
        <v>17</v>
      </c>
      <c r="AA73" t="s">
        <v>17</v>
      </c>
      <c r="AB73" t="s">
        <v>17</v>
      </c>
      <c r="AC73">
        <v>3105318065</v>
      </c>
      <c r="AD73" t="s">
        <v>468</v>
      </c>
      <c r="AE73" t="s">
        <v>15</v>
      </c>
      <c r="AF73">
        <v>2</v>
      </c>
      <c r="AG73" t="s">
        <v>17</v>
      </c>
      <c r="AH73" t="s">
        <v>469</v>
      </c>
      <c r="AI73" t="s">
        <v>17</v>
      </c>
      <c r="AJ73" t="s">
        <v>470</v>
      </c>
      <c r="AK73" t="s">
        <v>4363</v>
      </c>
      <c r="AL73" t="s">
        <v>16</v>
      </c>
      <c r="AM73" t="s">
        <v>17</v>
      </c>
      <c r="AN73" t="s">
        <v>17</v>
      </c>
      <c r="AO73" t="s">
        <v>17</v>
      </c>
      <c r="AP73" t="s">
        <v>17</v>
      </c>
      <c r="AQ73">
        <v>9</v>
      </c>
      <c r="AR73" t="s">
        <v>17</v>
      </c>
      <c r="AS73" t="s">
        <v>17</v>
      </c>
      <c r="AT73" t="s">
        <v>17</v>
      </c>
      <c r="AU73" t="s">
        <v>17</v>
      </c>
      <c r="AV73" t="s">
        <v>17</v>
      </c>
      <c r="AW73" t="s">
        <v>1728</v>
      </c>
      <c r="AX73" t="s">
        <v>17</v>
      </c>
      <c r="AY73" t="s">
        <v>17</v>
      </c>
      <c r="AZ73" t="s">
        <v>17</v>
      </c>
      <c r="BA73" t="s">
        <v>17</v>
      </c>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HC73"/>
    </row>
    <row r="74" spans="1:211" hidden="1" x14ac:dyDescent="0.25">
      <c r="A74">
        <v>23546511</v>
      </c>
      <c r="B74">
        <f>VLOOKUP(A74,BASE!A:A,1,0)</f>
        <v>23546511</v>
      </c>
      <c r="C74">
        <v>1</v>
      </c>
      <c r="D74">
        <v>2</v>
      </c>
      <c r="E74" t="s">
        <v>4863</v>
      </c>
      <c r="F74" t="s">
        <v>462</v>
      </c>
      <c r="G74" t="s">
        <v>4864</v>
      </c>
      <c r="H74" t="s">
        <v>463</v>
      </c>
      <c r="I74" t="s">
        <v>463</v>
      </c>
      <c r="J74" t="s">
        <v>17</v>
      </c>
      <c r="K74" t="s">
        <v>17</v>
      </c>
      <c r="L74" t="s">
        <v>464</v>
      </c>
      <c r="M74" t="s">
        <v>17</v>
      </c>
      <c r="N74" t="s">
        <v>465</v>
      </c>
      <c r="O74" s="54">
        <v>45923.36146990741</v>
      </c>
      <c r="P74" t="s">
        <v>17</v>
      </c>
      <c r="Q74" s="55">
        <v>45923</v>
      </c>
      <c r="R74" s="56">
        <v>0</v>
      </c>
      <c r="S74" s="54">
        <v>45923.361504629633</v>
      </c>
      <c r="T74" t="s">
        <v>3956</v>
      </c>
      <c r="U74">
        <v>1</v>
      </c>
      <c r="V74">
        <v>1040741847</v>
      </c>
      <c r="W74" t="s">
        <v>3952</v>
      </c>
      <c r="X74" t="s">
        <v>17</v>
      </c>
      <c r="Y74" t="s">
        <v>17</v>
      </c>
      <c r="Z74" t="s">
        <v>17</v>
      </c>
      <c r="AA74" t="s">
        <v>17</v>
      </c>
      <c r="AB74" t="s">
        <v>17</v>
      </c>
      <c r="AC74">
        <v>3107188468</v>
      </c>
      <c r="AD74" t="s">
        <v>468</v>
      </c>
      <c r="AE74" t="s">
        <v>15</v>
      </c>
      <c r="AF74">
        <v>0</v>
      </c>
      <c r="AG74" t="s">
        <v>17</v>
      </c>
      <c r="AH74" t="s">
        <v>469</v>
      </c>
      <c r="AI74" t="s">
        <v>17</v>
      </c>
      <c r="AJ74" t="s">
        <v>470</v>
      </c>
      <c r="AK74" t="s">
        <v>4865</v>
      </c>
      <c r="AL74" t="s">
        <v>16</v>
      </c>
      <c r="AM74" t="s">
        <v>17</v>
      </c>
      <c r="AN74" t="s">
        <v>17</v>
      </c>
      <c r="AO74" t="s">
        <v>17</v>
      </c>
      <c r="AP74" t="s">
        <v>17</v>
      </c>
      <c r="AQ74" t="s">
        <v>472</v>
      </c>
      <c r="AR74" t="s">
        <v>17</v>
      </c>
      <c r="AS74" t="s">
        <v>17</v>
      </c>
      <c r="AT74" t="s">
        <v>475</v>
      </c>
      <c r="AU74" t="s">
        <v>476</v>
      </c>
      <c r="AV74" t="s">
        <v>477</v>
      </c>
      <c r="AW74" t="s">
        <v>4866</v>
      </c>
      <c r="AX74" t="s">
        <v>17</v>
      </c>
      <c r="AY74" t="s">
        <v>17</v>
      </c>
      <c r="AZ74" t="s">
        <v>17</v>
      </c>
      <c r="BA74" t="s">
        <v>17</v>
      </c>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HC74"/>
    </row>
    <row r="75" spans="1:211" hidden="1" x14ac:dyDescent="0.25">
      <c r="A75">
        <v>23462656</v>
      </c>
      <c r="B75">
        <f>VLOOKUP(A75,BASE!A:A,1,0)</f>
        <v>23462656</v>
      </c>
      <c r="C75">
        <v>1</v>
      </c>
      <c r="D75">
        <v>2</v>
      </c>
      <c r="E75" t="s">
        <v>3950</v>
      </c>
      <c r="F75" t="s">
        <v>514</v>
      </c>
      <c r="G75" t="s">
        <v>3951</v>
      </c>
      <c r="H75" t="s">
        <v>463</v>
      </c>
      <c r="I75" t="s">
        <v>463</v>
      </c>
      <c r="J75" t="s">
        <v>17</v>
      </c>
      <c r="K75" t="s">
        <v>17</v>
      </c>
      <c r="L75" t="s">
        <v>464</v>
      </c>
      <c r="M75" t="s">
        <v>17</v>
      </c>
      <c r="N75" t="s">
        <v>465</v>
      </c>
      <c r="O75" s="54">
        <v>45819.615393518521</v>
      </c>
      <c r="P75" t="s">
        <v>17</v>
      </c>
      <c r="Q75" s="55">
        <v>45920</v>
      </c>
      <c r="R75" t="s">
        <v>17</v>
      </c>
      <c r="S75" s="54">
        <v>45920.496863425928</v>
      </c>
      <c r="T75" t="s">
        <v>4788</v>
      </c>
      <c r="U75">
        <v>1</v>
      </c>
      <c r="V75">
        <v>1040741847</v>
      </c>
      <c r="W75" t="s">
        <v>3952</v>
      </c>
      <c r="X75" t="s">
        <v>17</v>
      </c>
      <c r="Y75" t="s">
        <v>17</v>
      </c>
      <c r="Z75" t="s">
        <v>17</v>
      </c>
      <c r="AA75" t="s">
        <v>17</v>
      </c>
      <c r="AB75">
        <v>5061661</v>
      </c>
      <c r="AC75">
        <v>3107188468</v>
      </c>
      <c r="AD75" t="s">
        <v>468</v>
      </c>
      <c r="AE75" t="s">
        <v>15</v>
      </c>
      <c r="AF75">
        <v>0</v>
      </c>
      <c r="AG75" t="s">
        <v>17</v>
      </c>
      <c r="AH75" t="s">
        <v>469</v>
      </c>
      <c r="AI75" t="s">
        <v>17</v>
      </c>
      <c r="AJ75" t="s">
        <v>470</v>
      </c>
      <c r="AK75" t="s">
        <v>17</v>
      </c>
      <c r="AL75" t="s">
        <v>16</v>
      </c>
      <c r="AM75" t="s">
        <v>17</v>
      </c>
      <c r="AN75" t="s">
        <v>17</v>
      </c>
      <c r="AO75" t="s">
        <v>17</v>
      </c>
      <c r="AP75" t="s">
        <v>17</v>
      </c>
      <c r="AQ75">
        <v>9</v>
      </c>
      <c r="AR75" t="s">
        <v>17</v>
      </c>
      <c r="AS75" t="s">
        <v>17</v>
      </c>
      <c r="AT75" t="s">
        <v>475</v>
      </c>
      <c r="AU75" t="s">
        <v>476</v>
      </c>
      <c r="AV75" t="s">
        <v>477</v>
      </c>
      <c r="AW75" t="s">
        <v>3953</v>
      </c>
      <c r="AX75" t="s">
        <v>17</v>
      </c>
      <c r="AY75" t="s">
        <v>17</v>
      </c>
      <c r="AZ75" t="s">
        <v>17</v>
      </c>
      <c r="BA75" t="s">
        <v>17</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HC75"/>
    </row>
    <row r="76" spans="1:211" hidden="1" x14ac:dyDescent="0.25">
      <c r="A76">
        <v>23543646</v>
      </c>
      <c r="B76">
        <f>VLOOKUP(A76,BASE!A:A,1,0)</f>
        <v>23543646</v>
      </c>
      <c r="C76">
        <v>1</v>
      </c>
      <c r="D76">
        <v>2</v>
      </c>
      <c r="E76" t="s">
        <v>4364</v>
      </c>
      <c r="F76" t="s">
        <v>462</v>
      </c>
      <c r="G76" t="s">
        <v>4365</v>
      </c>
      <c r="H76" t="s">
        <v>463</v>
      </c>
      <c r="I76" t="s">
        <v>463</v>
      </c>
      <c r="J76" t="s">
        <v>17</v>
      </c>
      <c r="K76" t="s">
        <v>17</v>
      </c>
      <c r="L76" t="s">
        <v>464</v>
      </c>
      <c r="M76" t="s">
        <v>17</v>
      </c>
      <c r="N76" t="s">
        <v>465</v>
      </c>
      <c r="O76" s="54">
        <v>45919.514560185184</v>
      </c>
      <c r="P76" t="s">
        <v>17</v>
      </c>
      <c r="Q76" s="55">
        <v>45919</v>
      </c>
      <c r="R76" s="56">
        <v>0</v>
      </c>
      <c r="S76" s="54">
        <v>45919.514594907407</v>
      </c>
      <c r="T76" t="s">
        <v>4867</v>
      </c>
      <c r="U76" t="s">
        <v>466</v>
      </c>
      <c r="V76">
        <v>39183623</v>
      </c>
      <c r="W76" t="s">
        <v>4366</v>
      </c>
      <c r="X76" t="s">
        <v>17</v>
      </c>
      <c r="Y76" t="s">
        <v>17</v>
      </c>
      <c r="Z76" t="s">
        <v>17</v>
      </c>
      <c r="AA76" t="s">
        <v>17</v>
      </c>
      <c r="AB76" t="s">
        <v>17</v>
      </c>
      <c r="AC76">
        <v>3103959365</v>
      </c>
      <c r="AD76" t="s">
        <v>468</v>
      </c>
      <c r="AE76" t="s">
        <v>15</v>
      </c>
      <c r="AF76">
        <v>2</v>
      </c>
      <c r="AG76" t="s">
        <v>17</v>
      </c>
      <c r="AH76" t="s">
        <v>469</v>
      </c>
      <c r="AI76" t="s">
        <v>17</v>
      </c>
      <c r="AJ76" t="s">
        <v>470</v>
      </c>
      <c r="AK76" t="s">
        <v>4367</v>
      </c>
      <c r="AL76" t="s">
        <v>16</v>
      </c>
      <c r="AM76" t="s">
        <v>17</v>
      </c>
      <c r="AN76" t="s">
        <v>17</v>
      </c>
      <c r="AO76" t="s">
        <v>17</v>
      </c>
      <c r="AP76" t="s">
        <v>17</v>
      </c>
      <c r="AQ76">
        <v>9</v>
      </c>
      <c r="AR76" t="s">
        <v>17</v>
      </c>
      <c r="AS76" t="s">
        <v>17</v>
      </c>
      <c r="AT76" t="s">
        <v>17</v>
      </c>
      <c r="AU76" t="s">
        <v>17</v>
      </c>
      <c r="AV76" t="s">
        <v>17</v>
      </c>
      <c r="AW76" t="s">
        <v>4368</v>
      </c>
      <c r="AX76" t="s">
        <v>17</v>
      </c>
      <c r="AY76" t="s">
        <v>17</v>
      </c>
      <c r="AZ76" t="s">
        <v>17</v>
      </c>
      <c r="BA76" t="s">
        <v>17</v>
      </c>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HC76"/>
    </row>
    <row r="77" spans="1:211" hidden="1" x14ac:dyDescent="0.25">
      <c r="A77">
        <v>23518699</v>
      </c>
      <c r="B77">
        <f>VLOOKUP(A77,BASE!A:A,1,0)</f>
        <v>23518699</v>
      </c>
      <c r="C77">
        <v>1</v>
      </c>
      <c r="D77">
        <v>2</v>
      </c>
      <c r="E77" t="s">
        <v>4369</v>
      </c>
      <c r="F77" t="s">
        <v>462</v>
      </c>
      <c r="G77" t="s">
        <v>4370</v>
      </c>
      <c r="H77" t="s">
        <v>463</v>
      </c>
      <c r="I77" t="s">
        <v>463</v>
      </c>
      <c r="J77" t="s">
        <v>17</v>
      </c>
      <c r="K77" t="s">
        <v>17</v>
      </c>
      <c r="L77" t="s">
        <v>464</v>
      </c>
      <c r="M77" t="s">
        <v>17</v>
      </c>
      <c r="N77" t="s">
        <v>465</v>
      </c>
      <c r="O77" s="54">
        <v>45890.651076388887</v>
      </c>
      <c r="P77" t="s">
        <v>17</v>
      </c>
      <c r="Q77" s="55">
        <v>45891</v>
      </c>
      <c r="R77" s="56">
        <v>0</v>
      </c>
      <c r="S77" s="54">
        <v>45919.676493055558</v>
      </c>
      <c r="T77" t="s">
        <v>4868</v>
      </c>
      <c r="U77" t="s">
        <v>466</v>
      </c>
      <c r="V77">
        <v>43060144</v>
      </c>
      <c r="W77" t="s">
        <v>4371</v>
      </c>
      <c r="X77">
        <v>4177910</v>
      </c>
      <c r="Y77" t="s">
        <v>17</v>
      </c>
      <c r="Z77" t="s">
        <v>17</v>
      </c>
      <c r="AA77" t="s">
        <v>17</v>
      </c>
      <c r="AB77">
        <v>4177910</v>
      </c>
      <c r="AC77">
        <v>3146254478</v>
      </c>
      <c r="AD77" t="s">
        <v>468</v>
      </c>
      <c r="AE77" t="s">
        <v>15</v>
      </c>
      <c r="AF77">
        <v>0</v>
      </c>
      <c r="AG77" t="s">
        <v>17</v>
      </c>
      <c r="AH77" t="s">
        <v>469</v>
      </c>
      <c r="AI77" t="s">
        <v>17</v>
      </c>
      <c r="AJ77" t="s">
        <v>470</v>
      </c>
      <c r="AK77" t="s">
        <v>4372</v>
      </c>
      <c r="AL77" t="s">
        <v>16</v>
      </c>
      <c r="AM77" t="s">
        <v>17</v>
      </c>
      <c r="AN77" t="s">
        <v>17</v>
      </c>
      <c r="AO77" t="s">
        <v>17</v>
      </c>
      <c r="AP77" t="s">
        <v>17</v>
      </c>
      <c r="AQ77" t="s">
        <v>472</v>
      </c>
      <c r="AR77" t="s">
        <v>17</v>
      </c>
      <c r="AS77" t="s">
        <v>17</v>
      </c>
      <c r="AT77" t="s">
        <v>17</v>
      </c>
      <c r="AU77" t="s">
        <v>17</v>
      </c>
      <c r="AV77" t="s">
        <v>17</v>
      </c>
      <c r="AW77" t="s">
        <v>4373</v>
      </c>
      <c r="AX77" t="s">
        <v>17</v>
      </c>
      <c r="AY77" t="s">
        <v>17</v>
      </c>
      <c r="AZ77" t="s">
        <v>17</v>
      </c>
      <c r="BA77" t="s">
        <v>17</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HC77"/>
    </row>
    <row r="78" spans="1:211" hidden="1" x14ac:dyDescent="0.25">
      <c r="A78">
        <v>23535775</v>
      </c>
      <c r="B78">
        <f>VLOOKUP(A78,BASE!A:A,1,0)</f>
        <v>23535775</v>
      </c>
      <c r="C78">
        <v>1</v>
      </c>
      <c r="D78">
        <v>2</v>
      </c>
      <c r="E78" t="s">
        <v>3770</v>
      </c>
      <c r="F78" t="s">
        <v>462</v>
      </c>
      <c r="G78" t="s">
        <v>3771</v>
      </c>
      <c r="H78" t="s">
        <v>463</v>
      </c>
      <c r="I78" t="s">
        <v>463</v>
      </c>
      <c r="J78" t="s">
        <v>17</v>
      </c>
      <c r="K78" t="s">
        <v>17</v>
      </c>
      <c r="L78" t="s">
        <v>464</v>
      </c>
      <c r="M78" t="s">
        <v>17</v>
      </c>
      <c r="N78" t="s">
        <v>465</v>
      </c>
      <c r="O78" s="54">
        <v>45910.505613425928</v>
      </c>
      <c r="P78" t="s">
        <v>17</v>
      </c>
      <c r="Q78" s="55">
        <v>45910</v>
      </c>
      <c r="R78" s="56">
        <v>0</v>
      </c>
      <c r="S78" s="54">
        <v>45922.373437499999</v>
      </c>
      <c r="T78" t="s">
        <v>4287</v>
      </c>
      <c r="U78" t="s">
        <v>466</v>
      </c>
      <c r="V78">
        <v>70131069</v>
      </c>
      <c r="W78" t="s">
        <v>3772</v>
      </c>
      <c r="X78" t="s">
        <v>17</v>
      </c>
      <c r="Y78" t="s">
        <v>17</v>
      </c>
      <c r="Z78" t="s">
        <v>17</v>
      </c>
      <c r="AA78" t="s">
        <v>17</v>
      </c>
      <c r="AB78">
        <v>6114067</v>
      </c>
      <c r="AC78">
        <v>3242684235</v>
      </c>
      <c r="AD78" t="s">
        <v>468</v>
      </c>
      <c r="AE78" t="s">
        <v>15</v>
      </c>
      <c r="AF78">
        <v>1</v>
      </c>
      <c r="AG78" t="s">
        <v>17</v>
      </c>
      <c r="AH78" t="s">
        <v>469</v>
      </c>
      <c r="AI78" t="s">
        <v>17</v>
      </c>
      <c r="AJ78" t="s">
        <v>470</v>
      </c>
      <c r="AK78" t="s">
        <v>4374</v>
      </c>
      <c r="AL78" t="s">
        <v>16</v>
      </c>
      <c r="AM78" t="s">
        <v>17</v>
      </c>
      <c r="AN78" t="s">
        <v>17</v>
      </c>
      <c r="AO78" t="s">
        <v>17</v>
      </c>
      <c r="AP78" t="s">
        <v>17</v>
      </c>
      <c r="AQ78">
        <v>1</v>
      </c>
      <c r="AR78" t="s">
        <v>17</v>
      </c>
      <c r="AS78" t="s">
        <v>17</v>
      </c>
      <c r="AT78" t="s">
        <v>475</v>
      </c>
      <c r="AU78" t="s">
        <v>476</v>
      </c>
      <c r="AV78" t="s">
        <v>477</v>
      </c>
      <c r="AW78" t="s">
        <v>3774</v>
      </c>
      <c r="AX78" t="s">
        <v>17</v>
      </c>
      <c r="AY78" t="s">
        <v>17</v>
      </c>
      <c r="AZ78" t="s">
        <v>17</v>
      </c>
      <c r="BA78" t="s">
        <v>17</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HC78"/>
    </row>
    <row r="79" spans="1:211" hidden="1" x14ac:dyDescent="0.25">
      <c r="A79">
        <v>23542420</v>
      </c>
      <c r="B79">
        <f>VLOOKUP(A79,BASE!A:A,1,0)</f>
        <v>23542420</v>
      </c>
      <c r="C79">
        <v>1</v>
      </c>
      <c r="D79">
        <v>2</v>
      </c>
      <c r="E79" t="s">
        <v>3954</v>
      </c>
      <c r="F79" t="s">
        <v>462</v>
      </c>
      <c r="G79" t="s">
        <v>3955</v>
      </c>
      <c r="H79" t="s">
        <v>463</v>
      </c>
      <c r="I79" t="s">
        <v>463</v>
      </c>
      <c r="J79" t="s">
        <v>17</v>
      </c>
      <c r="K79" t="s">
        <v>17</v>
      </c>
      <c r="L79" t="s">
        <v>464</v>
      </c>
      <c r="M79" t="s">
        <v>17</v>
      </c>
      <c r="N79" t="s">
        <v>465</v>
      </c>
      <c r="O79" s="54">
        <v>45918.375347222223</v>
      </c>
      <c r="P79" t="s">
        <v>17</v>
      </c>
      <c r="Q79" s="55">
        <v>45918</v>
      </c>
      <c r="R79" s="56">
        <v>0</v>
      </c>
      <c r="S79" s="54">
        <v>45918.375381944446</v>
      </c>
      <c r="T79" t="s">
        <v>4869</v>
      </c>
      <c r="U79" t="s">
        <v>466</v>
      </c>
      <c r="V79">
        <v>39213422</v>
      </c>
      <c r="W79" t="s">
        <v>3957</v>
      </c>
      <c r="X79" t="s">
        <v>17</v>
      </c>
      <c r="Y79" t="s">
        <v>17</v>
      </c>
      <c r="Z79" t="s">
        <v>17</v>
      </c>
      <c r="AA79" t="s">
        <v>17</v>
      </c>
      <c r="AB79">
        <v>5204570</v>
      </c>
      <c r="AC79">
        <v>3007872342</v>
      </c>
      <c r="AD79" t="s">
        <v>468</v>
      </c>
      <c r="AE79" t="s">
        <v>15</v>
      </c>
      <c r="AF79">
        <v>0</v>
      </c>
      <c r="AG79" t="s">
        <v>17</v>
      </c>
      <c r="AH79" t="s">
        <v>469</v>
      </c>
      <c r="AI79" t="s">
        <v>17</v>
      </c>
      <c r="AJ79" t="s">
        <v>470</v>
      </c>
      <c r="AK79" t="s">
        <v>3958</v>
      </c>
      <c r="AL79" t="s">
        <v>16</v>
      </c>
      <c r="AM79" t="s">
        <v>17</v>
      </c>
      <c r="AN79" t="s">
        <v>17</v>
      </c>
      <c r="AO79" t="s">
        <v>17</v>
      </c>
      <c r="AP79" t="s">
        <v>17</v>
      </c>
      <c r="AQ79">
        <v>9</v>
      </c>
      <c r="AR79" t="s">
        <v>17</v>
      </c>
      <c r="AS79" t="s">
        <v>17</v>
      </c>
      <c r="AT79" t="s">
        <v>17</v>
      </c>
      <c r="AU79" t="s">
        <v>17</v>
      </c>
      <c r="AV79" t="s">
        <v>17</v>
      </c>
      <c r="AW79" t="s">
        <v>3959</v>
      </c>
      <c r="AX79" t="s">
        <v>17</v>
      </c>
      <c r="AY79" t="s">
        <v>17</v>
      </c>
      <c r="AZ79" t="s">
        <v>17</v>
      </c>
      <c r="BA79" t="s">
        <v>17</v>
      </c>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HC79"/>
    </row>
    <row r="80" spans="1:211" hidden="1" x14ac:dyDescent="0.25">
      <c r="A80">
        <v>23546858</v>
      </c>
      <c r="B80">
        <f>VLOOKUP(A80,BASE!A:A,1,0)</f>
        <v>23546858</v>
      </c>
      <c r="C80">
        <v>1</v>
      </c>
      <c r="D80">
        <v>2</v>
      </c>
      <c r="E80" t="s">
        <v>4870</v>
      </c>
      <c r="F80" t="s">
        <v>462</v>
      </c>
      <c r="G80" t="s">
        <v>4871</v>
      </c>
      <c r="H80" t="s">
        <v>463</v>
      </c>
      <c r="I80" t="s">
        <v>463</v>
      </c>
      <c r="J80" t="s">
        <v>17</v>
      </c>
      <c r="K80" t="s">
        <v>17</v>
      </c>
      <c r="L80" t="s">
        <v>464</v>
      </c>
      <c r="M80" t="s">
        <v>17</v>
      </c>
      <c r="N80" t="s">
        <v>465</v>
      </c>
      <c r="O80" s="54">
        <v>45923.510439814818</v>
      </c>
      <c r="P80" t="s">
        <v>17</v>
      </c>
      <c r="Q80" s="55">
        <v>45923</v>
      </c>
      <c r="R80" s="56">
        <v>0</v>
      </c>
      <c r="S80" s="54">
        <v>45923.510462962964</v>
      </c>
      <c r="T80" t="s">
        <v>4796</v>
      </c>
      <c r="U80" t="s">
        <v>466</v>
      </c>
      <c r="V80">
        <v>1192816161</v>
      </c>
      <c r="W80" t="s">
        <v>4872</v>
      </c>
      <c r="X80" t="s">
        <v>17</v>
      </c>
      <c r="Y80" t="s">
        <v>17</v>
      </c>
      <c r="Z80" t="s">
        <v>17</v>
      </c>
      <c r="AA80" t="s">
        <v>17</v>
      </c>
      <c r="AB80" t="s">
        <v>17</v>
      </c>
      <c r="AC80">
        <v>3187694014</v>
      </c>
      <c r="AD80" t="s">
        <v>468</v>
      </c>
      <c r="AE80" t="s">
        <v>15</v>
      </c>
      <c r="AF80">
        <v>0</v>
      </c>
      <c r="AG80" t="s">
        <v>17</v>
      </c>
      <c r="AH80" t="s">
        <v>469</v>
      </c>
      <c r="AI80" t="s">
        <v>17</v>
      </c>
      <c r="AJ80" t="s">
        <v>470</v>
      </c>
      <c r="AK80" t="s">
        <v>4873</v>
      </c>
      <c r="AL80" t="s">
        <v>16</v>
      </c>
      <c r="AM80" t="s">
        <v>17</v>
      </c>
      <c r="AN80" t="s">
        <v>17</v>
      </c>
      <c r="AO80" t="s">
        <v>17</v>
      </c>
      <c r="AP80" t="s">
        <v>17</v>
      </c>
      <c r="AQ80">
        <v>9</v>
      </c>
      <c r="AR80" t="s">
        <v>17</v>
      </c>
      <c r="AS80" t="s">
        <v>17</v>
      </c>
      <c r="AT80" t="s">
        <v>17</v>
      </c>
      <c r="AU80" t="s">
        <v>17</v>
      </c>
      <c r="AV80" t="s">
        <v>17</v>
      </c>
      <c r="AW80" t="s">
        <v>4874</v>
      </c>
      <c r="AX80" t="s">
        <v>17</v>
      </c>
      <c r="AY80" t="s">
        <v>17</v>
      </c>
      <c r="AZ80" t="s">
        <v>17</v>
      </c>
      <c r="BA80" t="s">
        <v>17</v>
      </c>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HC80"/>
    </row>
    <row r="81" spans="1:211" hidden="1" x14ac:dyDescent="0.25">
      <c r="A81">
        <v>23542542</v>
      </c>
      <c r="B81">
        <f>VLOOKUP(A81,BASE!A:A,1,0)</f>
        <v>23542542</v>
      </c>
      <c r="C81">
        <v>1</v>
      </c>
      <c r="D81">
        <v>2</v>
      </c>
      <c r="E81" t="s">
        <v>3960</v>
      </c>
      <c r="F81" t="s">
        <v>462</v>
      </c>
      <c r="G81" t="s">
        <v>3961</v>
      </c>
      <c r="H81" t="s">
        <v>463</v>
      </c>
      <c r="I81" t="s">
        <v>463</v>
      </c>
      <c r="J81" t="s">
        <v>17</v>
      </c>
      <c r="K81" t="s">
        <v>17</v>
      </c>
      <c r="L81" t="s">
        <v>464</v>
      </c>
      <c r="M81" t="s">
        <v>17</v>
      </c>
      <c r="N81" t="s">
        <v>465</v>
      </c>
      <c r="O81" s="54">
        <v>45918.434687499997</v>
      </c>
      <c r="P81" t="s">
        <v>17</v>
      </c>
      <c r="Q81" s="55">
        <v>45918</v>
      </c>
      <c r="R81" s="56">
        <v>0</v>
      </c>
      <c r="S81" s="54">
        <v>45918.43472222222</v>
      </c>
      <c r="T81" t="s">
        <v>3935</v>
      </c>
      <c r="U81" t="s">
        <v>466</v>
      </c>
      <c r="V81">
        <v>1193429057</v>
      </c>
      <c r="W81" t="s">
        <v>3962</v>
      </c>
      <c r="X81" t="s">
        <v>17</v>
      </c>
      <c r="Y81" t="s">
        <v>17</v>
      </c>
      <c r="Z81" t="s">
        <v>17</v>
      </c>
      <c r="AA81" t="s">
        <v>17</v>
      </c>
      <c r="AB81">
        <v>2600153</v>
      </c>
      <c r="AC81">
        <v>3218427210</v>
      </c>
      <c r="AD81" t="s">
        <v>468</v>
      </c>
      <c r="AE81" t="s">
        <v>15</v>
      </c>
      <c r="AF81">
        <v>0</v>
      </c>
      <c r="AG81" t="s">
        <v>17</v>
      </c>
      <c r="AH81" t="s">
        <v>469</v>
      </c>
      <c r="AI81" t="s">
        <v>17</v>
      </c>
      <c r="AJ81" t="s">
        <v>470</v>
      </c>
      <c r="AK81" t="s">
        <v>3963</v>
      </c>
      <c r="AL81" t="s">
        <v>16</v>
      </c>
      <c r="AM81" t="s">
        <v>17</v>
      </c>
      <c r="AN81" t="s">
        <v>17</v>
      </c>
      <c r="AO81" t="s">
        <v>17</v>
      </c>
      <c r="AP81" t="s">
        <v>17</v>
      </c>
      <c r="AQ81" t="s">
        <v>472</v>
      </c>
      <c r="AR81" t="s">
        <v>17</v>
      </c>
      <c r="AS81" t="s">
        <v>17</v>
      </c>
      <c r="AT81" t="s">
        <v>17</v>
      </c>
      <c r="AU81" t="s">
        <v>17</v>
      </c>
      <c r="AV81" t="s">
        <v>17</v>
      </c>
      <c r="AW81" t="s">
        <v>3964</v>
      </c>
      <c r="AX81" t="s">
        <v>17</v>
      </c>
      <c r="AY81" t="s">
        <v>17</v>
      </c>
      <c r="AZ81" t="s">
        <v>17</v>
      </c>
      <c r="BA81" t="s">
        <v>17</v>
      </c>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HC81"/>
    </row>
    <row r="82" spans="1:211" hidden="1" x14ac:dyDescent="0.25">
      <c r="A82">
        <v>23543913</v>
      </c>
      <c r="B82">
        <f>VLOOKUP(A82,BASE!A:A,1,0)</f>
        <v>23543913</v>
      </c>
      <c r="C82">
        <v>1</v>
      </c>
      <c r="D82">
        <v>2</v>
      </c>
      <c r="E82" t="s">
        <v>4375</v>
      </c>
      <c r="F82" t="s">
        <v>462</v>
      </c>
      <c r="G82" t="s">
        <v>4376</v>
      </c>
      <c r="H82" t="s">
        <v>463</v>
      </c>
      <c r="I82" t="s">
        <v>463</v>
      </c>
      <c r="J82" t="s">
        <v>17</v>
      </c>
      <c r="K82" t="s">
        <v>17</v>
      </c>
      <c r="L82" t="s">
        <v>464</v>
      </c>
      <c r="M82" t="s">
        <v>17</v>
      </c>
      <c r="N82" t="s">
        <v>465</v>
      </c>
      <c r="O82" s="54">
        <v>45919.680092592593</v>
      </c>
      <c r="P82" t="s">
        <v>17</v>
      </c>
      <c r="Q82" s="55">
        <v>45919</v>
      </c>
      <c r="R82" s="56">
        <v>0</v>
      </c>
      <c r="S82" s="54">
        <v>45919.680127314816</v>
      </c>
      <c r="T82" t="s">
        <v>4868</v>
      </c>
      <c r="U82" t="s">
        <v>466</v>
      </c>
      <c r="V82">
        <v>71704766</v>
      </c>
      <c r="W82" t="s">
        <v>4377</v>
      </c>
      <c r="X82" t="s">
        <v>17</v>
      </c>
      <c r="Y82" t="s">
        <v>17</v>
      </c>
      <c r="Z82" t="s">
        <v>17</v>
      </c>
      <c r="AA82" t="s">
        <v>17</v>
      </c>
      <c r="AB82" t="s">
        <v>17</v>
      </c>
      <c r="AC82">
        <v>3146257232</v>
      </c>
      <c r="AD82" t="s">
        <v>468</v>
      </c>
      <c r="AE82" t="s">
        <v>15</v>
      </c>
      <c r="AF82">
        <v>1</v>
      </c>
      <c r="AG82" t="s">
        <v>17</v>
      </c>
      <c r="AH82" t="s">
        <v>469</v>
      </c>
      <c r="AI82" t="s">
        <v>17</v>
      </c>
      <c r="AJ82" t="s">
        <v>470</v>
      </c>
      <c r="AK82" t="s">
        <v>4378</v>
      </c>
      <c r="AL82" t="s">
        <v>16</v>
      </c>
      <c r="AM82" t="s">
        <v>17</v>
      </c>
      <c r="AN82" t="s">
        <v>17</v>
      </c>
      <c r="AO82" t="s">
        <v>17</v>
      </c>
      <c r="AP82" t="s">
        <v>17</v>
      </c>
      <c r="AQ82">
        <v>9</v>
      </c>
      <c r="AR82" t="s">
        <v>17</v>
      </c>
      <c r="AS82" t="s">
        <v>17</v>
      </c>
      <c r="AT82" t="s">
        <v>475</v>
      </c>
      <c r="AU82" t="s">
        <v>476</v>
      </c>
      <c r="AV82" t="s">
        <v>477</v>
      </c>
      <c r="AW82" t="s">
        <v>4379</v>
      </c>
      <c r="AX82" t="s">
        <v>17</v>
      </c>
      <c r="AY82" t="s">
        <v>17</v>
      </c>
      <c r="AZ82" t="s">
        <v>17</v>
      </c>
      <c r="BA82" t="s">
        <v>17</v>
      </c>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HC82"/>
    </row>
    <row r="83" spans="1:211" hidden="1" x14ac:dyDescent="0.25">
      <c r="A83">
        <v>23532288</v>
      </c>
      <c r="B83">
        <f>VLOOKUP(A83,BASE!A:A,1,0)</f>
        <v>23532288</v>
      </c>
      <c r="C83">
        <v>1</v>
      </c>
      <c r="D83">
        <v>2</v>
      </c>
      <c r="E83" t="s">
        <v>4380</v>
      </c>
      <c r="F83" t="s">
        <v>462</v>
      </c>
      <c r="G83" t="s">
        <v>4381</v>
      </c>
      <c r="H83" t="s">
        <v>502</v>
      </c>
      <c r="I83" t="s">
        <v>502</v>
      </c>
      <c r="J83" t="s">
        <v>17</v>
      </c>
      <c r="K83" t="s">
        <v>17</v>
      </c>
      <c r="L83" t="s">
        <v>464</v>
      </c>
      <c r="M83" t="s">
        <v>17</v>
      </c>
      <c r="N83" t="s">
        <v>465</v>
      </c>
      <c r="O83" s="54">
        <v>45905.423368055555</v>
      </c>
      <c r="P83" t="s">
        <v>17</v>
      </c>
      <c r="Q83" s="55">
        <v>45905</v>
      </c>
      <c r="R83" s="56">
        <v>0</v>
      </c>
      <c r="S83" s="54">
        <v>45922.574201388888</v>
      </c>
      <c r="T83" t="s">
        <v>4785</v>
      </c>
      <c r="U83" t="s">
        <v>466</v>
      </c>
      <c r="V83">
        <v>1036632607</v>
      </c>
      <c r="W83" t="s">
        <v>503</v>
      </c>
      <c r="X83" t="s">
        <v>17</v>
      </c>
      <c r="Y83" t="s">
        <v>17</v>
      </c>
      <c r="Z83" t="s">
        <v>17</v>
      </c>
      <c r="AA83" t="s">
        <v>17</v>
      </c>
      <c r="AB83" t="s">
        <v>17</v>
      </c>
      <c r="AC83">
        <v>3107400623</v>
      </c>
      <c r="AD83" t="s">
        <v>468</v>
      </c>
      <c r="AE83" t="s">
        <v>15</v>
      </c>
      <c r="AF83">
        <v>0</v>
      </c>
      <c r="AG83" t="s">
        <v>17</v>
      </c>
      <c r="AH83" t="s">
        <v>469</v>
      </c>
      <c r="AI83" t="s">
        <v>17</v>
      </c>
      <c r="AJ83" t="s">
        <v>470</v>
      </c>
      <c r="AK83" t="s">
        <v>4382</v>
      </c>
      <c r="AL83" t="s">
        <v>16</v>
      </c>
      <c r="AM83" t="s">
        <v>17</v>
      </c>
      <c r="AN83" t="s">
        <v>17</v>
      </c>
      <c r="AO83" t="s">
        <v>17</v>
      </c>
      <c r="AP83" t="s">
        <v>17</v>
      </c>
      <c r="AQ83">
        <v>9</v>
      </c>
      <c r="AR83" t="s">
        <v>17</v>
      </c>
      <c r="AS83" t="s">
        <v>17</v>
      </c>
      <c r="AT83" t="s">
        <v>17</v>
      </c>
      <c r="AU83" t="s">
        <v>17</v>
      </c>
      <c r="AV83" t="s">
        <v>17</v>
      </c>
      <c r="AW83" t="s">
        <v>4383</v>
      </c>
      <c r="AX83" t="s">
        <v>17</v>
      </c>
      <c r="AY83" t="s">
        <v>17</v>
      </c>
      <c r="AZ83" t="s">
        <v>17</v>
      </c>
      <c r="BA83" t="s">
        <v>17</v>
      </c>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HC83"/>
    </row>
    <row r="84" spans="1:211" hidden="1" x14ac:dyDescent="0.25">
      <c r="A84">
        <v>23540868</v>
      </c>
      <c r="B84">
        <f>VLOOKUP(A84,BASE!A:A,1,0)</f>
        <v>23540868</v>
      </c>
      <c r="C84">
        <v>1</v>
      </c>
      <c r="D84">
        <v>2</v>
      </c>
      <c r="E84" t="s">
        <v>3553</v>
      </c>
      <c r="F84" t="s">
        <v>514</v>
      </c>
      <c r="G84" t="s">
        <v>3554</v>
      </c>
      <c r="H84" t="s">
        <v>502</v>
      </c>
      <c r="I84" t="s">
        <v>502</v>
      </c>
      <c r="J84" t="s">
        <v>17</v>
      </c>
      <c r="K84" t="s">
        <v>17</v>
      </c>
      <c r="L84" t="s">
        <v>464</v>
      </c>
      <c r="M84" t="s">
        <v>17</v>
      </c>
      <c r="N84" t="s">
        <v>465</v>
      </c>
      <c r="O84" s="54">
        <v>45916.582881944443</v>
      </c>
      <c r="P84" t="s">
        <v>17</v>
      </c>
      <c r="Q84" s="55">
        <v>45918</v>
      </c>
      <c r="R84" t="s">
        <v>17</v>
      </c>
      <c r="S84" s="54">
        <v>45918.480520833335</v>
      </c>
      <c r="T84" t="s">
        <v>3932</v>
      </c>
      <c r="U84" t="s">
        <v>466</v>
      </c>
      <c r="V84">
        <v>1036632150</v>
      </c>
      <c r="W84" t="s">
        <v>3555</v>
      </c>
      <c r="X84" t="s">
        <v>17</v>
      </c>
      <c r="Y84" t="s">
        <v>17</v>
      </c>
      <c r="Z84" t="s">
        <v>17</v>
      </c>
      <c r="AA84" t="s">
        <v>17</v>
      </c>
      <c r="AB84" t="s">
        <v>17</v>
      </c>
      <c r="AC84">
        <v>3136076736</v>
      </c>
      <c r="AD84" t="s">
        <v>468</v>
      </c>
      <c r="AE84" t="s">
        <v>15</v>
      </c>
      <c r="AF84">
        <v>0</v>
      </c>
      <c r="AG84" t="s">
        <v>17</v>
      </c>
      <c r="AH84" t="s">
        <v>469</v>
      </c>
      <c r="AI84" t="s">
        <v>17</v>
      </c>
      <c r="AJ84" t="s">
        <v>470</v>
      </c>
      <c r="AK84" t="s">
        <v>3556</v>
      </c>
      <c r="AL84" t="s">
        <v>16</v>
      </c>
      <c r="AM84" t="s">
        <v>17</v>
      </c>
      <c r="AN84" t="s">
        <v>17</v>
      </c>
      <c r="AO84" t="s">
        <v>17</v>
      </c>
      <c r="AP84" t="s">
        <v>17</v>
      </c>
      <c r="AQ84">
        <v>9</v>
      </c>
      <c r="AR84" t="s">
        <v>17</v>
      </c>
      <c r="AS84" t="s">
        <v>17</v>
      </c>
      <c r="AT84" t="s">
        <v>17</v>
      </c>
      <c r="AU84" t="s">
        <v>17</v>
      </c>
      <c r="AV84" t="s">
        <v>17</v>
      </c>
      <c r="AW84" t="s">
        <v>3557</v>
      </c>
      <c r="AX84" t="s">
        <v>17</v>
      </c>
      <c r="AY84" t="s">
        <v>17</v>
      </c>
      <c r="AZ84" t="s">
        <v>17</v>
      </c>
      <c r="BA84" t="s">
        <v>17</v>
      </c>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HC84"/>
    </row>
    <row r="85" spans="1:211" hidden="1" x14ac:dyDescent="0.25">
      <c r="A85">
        <v>23535657</v>
      </c>
      <c r="B85">
        <f>VLOOKUP(A85,BASE!A:A,1,0)</f>
        <v>23535657</v>
      </c>
      <c r="C85">
        <v>1</v>
      </c>
      <c r="D85">
        <v>2</v>
      </c>
      <c r="E85" t="s">
        <v>1008</v>
      </c>
      <c r="F85" t="s">
        <v>514</v>
      </c>
      <c r="G85" t="s">
        <v>1009</v>
      </c>
      <c r="H85" t="s">
        <v>502</v>
      </c>
      <c r="I85" t="s">
        <v>502</v>
      </c>
      <c r="J85" t="s">
        <v>17</v>
      </c>
      <c r="K85" t="s">
        <v>17</v>
      </c>
      <c r="L85" t="s">
        <v>464</v>
      </c>
      <c r="M85" t="s">
        <v>17</v>
      </c>
      <c r="N85" t="s">
        <v>465</v>
      </c>
      <c r="O85" s="54">
        <v>45910.454039351855</v>
      </c>
      <c r="P85" t="s">
        <v>17</v>
      </c>
      <c r="Q85" s="55">
        <v>45917</v>
      </c>
      <c r="R85" t="s">
        <v>17</v>
      </c>
      <c r="S85" s="54">
        <v>45917.543437499997</v>
      </c>
      <c r="T85" t="s">
        <v>4875</v>
      </c>
      <c r="U85" t="s">
        <v>466</v>
      </c>
      <c r="V85">
        <v>1003309743</v>
      </c>
      <c r="W85" t="s">
        <v>1010</v>
      </c>
      <c r="X85">
        <v>2795681</v>
      </c>
      <c r="Y85" t="s">
        <v>17</v>
      </c>
      <c r="Z85" t="s">
        <v>17</v>
      </c>
      <c r="AA85" t="s">
        <v>17</v>
      </c>
      <c r="AB85">
        <v>2795681</v>
      </c>
      <c r="AC85">
        <v>3246874495</v>
      </c>
      <c r="AD85" t="s">
        <v>468</v>
      </c>
      <c r="AE85" t="s">
        <v>15</v>
      </c>
      <c r="AF85">
        <v>0</v>
      </c>
      <c r="AG85" t="s">
        <v>17</v>
      </c>
      <c r="AH85" t="s">
        <v>469</v>
      </c>
      <c r="AI85" t="s">
        <v>17</v>
      </c>
      <c r="AJ85" t="s">
        <v>470</v>
      </c>
      <c r="AK85" t="s">
        <v>1011</v>
      </c>
      <c r="AL85" t="s">
        <v>16</v>
      </c>
      <c r="AM85" t="s">
        <v>17</v>
      </c>
      <c r="AN85" t="s">
        <v>17</v>
      </c>
      <c r="AO85" t="s">
        <v>17</v>
      </c>
      <c r="AP85" t="s">
        <v>17</v>
      </c>
      <c r="AQ85">
        <v>9</v>
      </c>
      <c r="AR85" t="s">
        <v>17</v>
      </c>
      <c r="AS85" t="s">
        <v>17</v>
      </c>
      <c r="AT85" t="s">
        <v>17</v>
      </c>
      <c r="AU85" t="s">
        <v>17</v>
      </c>
      <c r="AV85" t="s">
        <v>17</v>
      </c>
      <c r="AW85" t="s">
        <v>1012</v>
      </c>
      <c r="AX85" t="s">
        <v>17</v>
      </c>
      <c r="AY85" t="s">
        <v>17</v>
      </c>
      <c r="AZ85" t="s">
        <v>17</v>
      </c>
      <c r="BA85" t="s">
        <v>17</v>
      </c>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HC85"/>
    </row>
    <row r="86" spans="1:211" hidden="1" x14ac:dyDescent="0.25">
      <c r="A86">
        <v>23546671</v>
      </c>
      <c r="B86">
        <f>VLOOKUP(A86,BASE!A:A,1,0)</f>
        <v>23546671</v>
      </c>
      <c r="C86">
        <v>1</v>
      </c>
      <c r="D86">
        <v>2</v>
      </c>
      <c r="E86" t="s">
        <v>4876</v>
      </c>
      <c r="F86" t="s">
        <v>462</v>
      </c>
      <c r="G86" t="s">
        <v>4877</v>
      </c>
      <c r="H86" t="s">
        <v>502</v>
      </c>
      <c r="I86" t="s">
        <v>502</v>
      </c>
      <c r="J86" t="s">
        <v>17</v>
      </c>
      <c r="K86" t="s">
        <v>17</v>
      </c>
      <c r="L86" t="s">
        <v>464</v>
      </c>
      <c r="M86" t="s">
        <v>17</v>
      </c>
      <c r="N86" t="s">
        <v>465</v>
      </c>
      <c r="O86" s="54">
        <v>45923.429120370369</v>
      </c>
      <c r="P86" t="s">
        <v>17</v>
      </c>
      <c r="Q86" s="55">
        <v>45923</v>
      </c>
      <c r="R86" s="56">
        <v>0</v>
      </c>
      <c r="S86" s="54">
        <v>45923.429155092592</v>
      </c>
      <c r="T86" t="s">
        <v>4240</v>
      </c>
      <c r="U86" t="s">
        <v>466</v>
      </c>
      <c r="V86">
        <v>1036625170</v>
      </c>
      <c r="W86" t="s">
        <v>4878</v>
      </c>
      <c r="X86" t="s">
        <v>17</v>
      </c>
      <c r="Y86" t="s">
        <v>17</v>
      </c>
      <c r="Z86" t="s">
        <v>17</v>
      </c>
      <c r="AA86" t="s">
        <v>17</v>
      </c>
      <c r="AB86" t="s">
        <v>17</v>
      </c>
      <c r="AC86">
        <v>3042053885</v>
      </c>
      <c r="AD86" t="s">
        <v>468</v>
      </c>
      <c r="AE86" t="s">
        <v>15</v>
      </c>
      <c r="AF86">
        <v>0</v>
      </c>
      <c r="AG86" t="s">
        <v>17</v>
      </c>
      <c r="AH86" t="s">
        <v>469</v>
      </c>
      <c r="AI86" t="s">
        <v>17</v>
      </c>
      <c r="AJ86" t="s">
        <v>470</v>
      </c>
      <c r="AK86" t="s">
        <v>4879</v>
      </c>
      <c r="AL86" t="s">
        <v>16</v>
      </c>
      <c r="AM86" t="s">
        <v>17</v>
      </c>
      <c r="AN86" t="s">
        <v>17</v>
      </c>
      <c r="AO86" t="s">
        <v>17</v>
      </c>
      <c r="AP86" t="s">
        <v>17</v>
      </c>
      <c r="AQ86">
        <v>9</v>
      </c>
      <c r="AR86" t="s">
        <v>17</v>
      </c>
      <c r="AS86" t="s">
        <v>17</v>
      </c>
      <c r="AT86" t="s">
        <v>17</v>
      </c>
      <c r="AU86" t="s">
        <v>17</v>
      </c>
      <c r="AV86" t="s">
        <v>17</v>
      </c>
      <c r="AW86" t="s">
        <v>4880</v>
      </c>
      <c r="AX86" t="s">
        <v>17</v>
      </c>
      <c r="AY86" t="s">
        <v>17</v>
      </c>
      <c r="AZ86" t="s">
        <v>17</v>
      </c>
      <c r="BA86" t="s">
        <v>17</v>
      </c>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HC86"/>
    </row>
    <row r="87" spans="1:211" hidden="1" x14ac:dyDescent="0.25">
      <c r="A87">
        <v>23546712</v>
      </c>
      <c r="B87">
        <f>VLOOKUP(A87,BASE!A:A,1,0)</f>
        <v>23546712</v>
      </c>
      <c r="C87">
        <v>1</v>
      </c>
      <c r="D87">
        <v>2</v>
      </c>
      <c r="E87" t="s">
        <v>4881</v>
      </c>
      <c r="F87" t="s">
        <v>462</v>
      </c>
      <c r="G87" t="s">
        <v>4882</v>
      </c>
      <c r="H87" t="s">
        <v>502</v>
      </c>
      <c r="I87" t="s">
        <v>502</v>
      </c>
      <c r="J87" t="s">
        <v>17</v>
      </c>
      <c r="K87" t="s">
        <v>17</v>
      </c>
      <c r="L87" t="s">
        <v>464</v>
      </c>
      <c r="M87" t="s">
        <v>17</v>
      </c>
      <c r="N87" t="s">
        <v>465</v>
      </c>
      <c r="O87" s="54">
        <v>45923.443935185183</v>
      </c>
      <c r="P87" t="s">
        <v>17</v>
      </c>
      <c r="Q87" s="55">
        <v>45923</v>
      </c>
      <c r="R87" s="56">
        <v>0</v>
      </c>
      <c r="S87" s="54">
        <v>45923.443969907406</v>
      </c>
      <c r="T87" t="s">
        <v>980</v>
      </c>
      <c r="U87" t="s">
        <v>466</v>
      </c>
      <c r="V87">
        <v>1036625170</v>
      </c>
      <c r="W87" t="s">
        <v>4878</v>
      </c>
      <c r="X87" t="s">
        <v>17</v>
      </c>
      <c r="Y87" t="s">
        <v>17</v>
      </c>
      <c r="Z87" t="s">
        <v>17</v>
      </c>
      <c r="AA87" t="s">
        <v>17</v>
      </c>
      <c r="AB87" t="s">
        <v>17</v>
      </c>
      <c r="AC87">
        <v>3042053885</v>
      </c>
      <c r="AD87" t="s">
        <v>468</v>
      </c>
      <c r="AE87" t="s">
        <v>15</v>
      </c>
      <c r="AF87">
        <v>0</v>
      </c>
      <c r="AG87" t="s">
        <v>17</v>
      </c>
      <c r="AH87" t="s">
        <v>469</v>
      </c>
      <c r="AI87" t="s">
        <v>17</v>
      </c>
      <c r="AJ87" t="s">
        <v>470</v>
      </c>
      <c r="AK87" t="s">
        <v>4883</v>
      </c>
      <c r="AL87" t="s">
        <v>16</v>
      </c>
      <c r="AM87" t="s">
        <v>17</v>
      </c>
      <c r="AN87" t="s">
        <v>17</v>
      </c>
      <c r="AO87" t="s">
        <v>17</v>
      </c>
      <c r="AP87" t="s">
        <v>17</v>
      </c>
      <c r="AQ87">
        <v>9</v>
      </c>
      <c r="AR87" t="s">
        <v>17</v>
      </c>
      <c r="AS87" t="s">
        <v>17</v>
      </c>
      <c r="AT87" t="s">
        <v>17</v>
      </c>
      <c r="AU87" t="s">
        <v>17</v>
      </c>
      <c r="AV87" t="s">
        <v>17</v>
      </c>
      <c r="AW87" t="s">
        <v>4884</v>
      </c>
      <c r="AX87" t="s">
        <v>17</v>
      </c>
      <c r="AY87" t="s">
        <v>17</v>
      </c>
      <c r="AZ87" t="s">
        <v>17</v>
      </c>
      <c r="BA87" t="s">
        <v>17</v>
      </c>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HC87"/>
    </row>
    <row r="88" spans="1:211" hidden="1" x14ac:dyDescent="0.25">
      <c r="A88">
        <v>23546700</v>
      </c>
      <c r="B88">
        <f>VLOOKUP(A88,BASE!A:A,1,0)</f>
        <v>23546700</v>
      </c>
      <c r="C88">
        <v>1</v>
      </c>
      <c r="D88">
        <v>2</v>
      </c>
      <c r="E88" t="s">
        <v>4885</v>
      </c>
      <c r="F88" t="s">
        <v>462</v>
      </c>
      <c r="G88" t="s">
        <v>4886</v>
      </c>
      <c r="H88" t="s">
        <v>502</v>
      </c>
      <c r="I88" t="s">
        <v>502</v>
      </c>
      <c r="J88" t="s">
        <v>17</v>
      </c>
      <c r="K88" t="s">
        <v>17</v>
      </c>
      <c r="L88" t="s">
        <v>464</v>
      </c>
      <c r="M88" t="s">
        <v>17</v>
      </c>
      <c r="N88" t="s">
        <v>465</v>
      </c>
      <c r="O88" s="54">
        <v>45923.439050925925</v>
      </c>
      <c r="P88" t="s">
        <v>17</v>
      </c>
      <c r="Q88" s="55">
        <v>45923</v>
      </c>
      <c r="R88" s="56">
        <v>0</v>
      </c>
      <c r="S88" s="54">
        <v>45923.439085648148</v>
      </c>
      <c r="T88" t="s">
        <v>3288</v>
      </c>
      <c r="U88" t="s">
        <v>466</v>
      </c>
      <c r="V88">
        <v>1036625170</v>
      </c>
      <c r="W88" t="s">
        <v>4878</v>
      </c>
      <c r="X88" t="s">
        <v>17</v>
      </c>
      <c r="Y88" t="s">
        <v>17</v>
      </c>
      <c r="Z88" t="s">
        <v>17</v>
      </c>
      <c r="AA88" t="s">
        <v>17</v>
      </c>
      <c r="AB88" t="s">
        <v>17</v>
      </c>
      <c r="AC88">
        <v>3042053885</v>
      </c>
      <c r="AD88" t="s">
        <v>468</v>
      </c>
      <c r="AE88" t="s">
        <v>15</v>
      </c>
      <c r="AF88">
        <v>0</v>
      </c>
      <c r="AG88" t="s">
        <v>17</v>
      </c>
      <c r="AH88" t="s">
        <v>469</v>
      </c>
      <c r="AI88" t="s">
        <v>17</v>
      </c>
      <c r="AJ88" t="s">
        <v>470</v>
      </c>
      <c r="AK88" t="s">
        <v>4887</v>
      </c>
      <c r="AL88" t="s">
        <v>16</v>
      </c>
      <c r="AM88" t="s">
        <v>17</v>
      </c>
      <c r="AN88" t="s">
        <v>17</v>
      </c>
      <c r="AO88" t="s">
        <v>17</v>
      </c>
      <c r="AP88" t="s">
        <v>17</v>
      </c>
      <c r="AQ88">
        <v>9</v>
      </c>
      <c r="AR88" t="s">
        <v>17</v>
      </c>
      <c r="AS88" t="s">
        <v>17</v>
      </c>
      <c r="AT88" t="s">
        <v>17</v>
      </c>
      <c r="AU88" t="s">
        <v>17</v>
      </c>
      <c r="AV88" t="s">
        <v>17</v>
      </c>
      <c r="AW88" t="s">
        <v>4888</v>
      </c>
      <c r="AX88" t="s">
        <v>17</v>
      </c>
      <c r="AY88" t="s">
        <v>17</v>
      </c>
      <c r="AZ88" t="s">
        <v>17</v>
      </c>
      <c r="BA88" t="s">
        <v>17</v>
      </c>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HC88"/>
    </row>
    <row r="89" spans="1:211" hidden="1" x14ac:dyDescent="0.25">
      <c r="A89">
        <v>23523167</v>
      </c>
      <c r="B89">
        <f>VLOOKUP(A89,BASE!A:A,1,0)</f>
        <v>23523167</v>
      </c>
      <c r="C89">
        <v>1</v>
      </c>
      <c r="D89">
        <v>2</v>
      </c>
      <c r="E89" t="s">
        <v>2196</v>
      </c>
      <c r="F89" t="s">
        <v>514</v>
      </c>
      <c r="G89" t="s">
        <v>3965</v>
      </c>
      <c r="H89" t="s">
        <v>502</v>
      </c>
      <c r="I89" t="s">
        <v>502</v>
      </c>
      <c r="J89" t="s">
        <v>17</v>
      </c>
      <c r="K89" t="s">
        <v>17</v>
      </c>
      <c r="L89" t="s">
        <v>464</v>
      </c>
      <c r="M89" t="s">
        <v>17</v>
      </c>
      <c r="N89" t="s">
        <v>465</v>
      </c>
      <c r="O89" s="54">
        <v>45895.636608796296</v>
      </c>
      <c r="P89" t="s">
        <v>17</v>
      </c>
      <c r="Q89" s="55">
        <v>45918</v>
      </c>
      <c r="R89" t="s">
        <v>17</v>
      </c>
      <c r="S89" s="54">
        <v>45918.476689814815</v>
      </c>
      <c r="T89" t="s">
        <v>3932</v>
      </c>
      <c r="U89" t="s">
        <v>466</v>
      </c>
      <c r="V89">
        <v>1007222077</v>
      </c>
      <c r="W89" t="s">
        <v>3966</v>
      </c>
      <c r="X89" t="s">
        <v>17</v>
      </c>
      <c r="Y89" t="s">
        <v>2192</v>
      </c>
      <c r="Z89" t="s">
        <v>17</v>
      </c>
      <c r="AA89" t="s">
        <v>17</v>
      </c>
      <c r="AB89" t="s">
        <v>17</v>
      </c>
      <c r="AC89">
        <v>3158660478</v>
      </c>
      <c r="AD89" t="s">
        <v>468</v>
      </c>
      <c r="AE89" t="s">
        <v>15</v>
      </c>
      <c r="AF89">
        <v>0</v>
      </c>
      <c r="AG89" t="s">
        <v>17</v>
      </c>
      <c r="AH89" t="s">
        <v>469</v>
      </c>
      <c r="AI89" t="s">
        <v>17</v>
      </c>
      <c r="AJ89" t="s">
        <v>470</v>
      </c>
      <c r="AK89" t="s">
        <v>3967</v>
      </c>
      <c r="AL89" t="s">
        <v>16</v>
      </c>
      <c r="AM89" t="s">
        <v>17</v>
      </c>
      <c r="AN89" t="s">
        <v>17</v>
      </c>
      <c r="AO89" t="s">
        <v>17</v>
      </c>
      <c r="AP89" t="s">
        <v>17</v>
      </c>
      <c r="AQ89">
        <v>9</v>
      </c>
      <c r="AR89" t="s">
        <v>17</v>
      </c>
      <c r="AS89" t="s">
        <v>17</v>
      </c>
      <c r="AT89" t="s">
        <v>17</v>
      </c>
      <c r="AU89" t="s">
        <v>17</v>
      </c>
      <c r="AV89" t="s">
        <v>17</v>
      </c>
      <c r="AW89" t="s">
        <v>2194</v>
      </c>
      <c r="AX89" t="s">
        <v>17</v>
      </c>
      <c r="AY89" t="s">
        <v>17</v>
      </c>
      <c r="AZ89" t="s">
        <v>17</v>
      </c>
      <c r="BA89" t="s">
        <v>17</v>
      </c>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HC89"/>
    </row>
    <row r="90" spans="1:211" hidden="1" x14ac:dyDescent="0.25">
      <c r="A90">
        <v>23542904</v>
      </c>
      <c r="B90">
        <f>VLOOKUP(A90,BASE!A:A,1,0)</f>
        <v>23542904</v>
      </c>
      <c r="C90">
        <v>1</v>
      </c>
      <c r="D90">
        <v>2</v>
      </c>
      <c r="E90" t="s">
        <v>4384</v>
      </c>
      <c r="F90" t="s">
        <v>462</v>
      </c>
      <c r="G90" t="s">
        <v>4385</v>
      </c>
      <c r="H90" t="s">
        <v>502</v>
      </c>
      <c r="I90" t="s">
        <v>502</v>
      </c>
      <c r="J90" t="s">
        <v>17</v>
      </c>
      <c r="K90" t="s">
        <v>17</v>
      </c>
      <c r="L90" t="s">
        <v>464</v>
      </c>
      <c r="M90" t="s">
        <v>17</v>
      </c>
      <c r="N90" t="s">
        <v>465</v>
      </c>
      <c r="O90" s="54">
        <v>45918.638796296298</v>
      </c>
      <c r="P90" t="s">
        <v>17</v>
      </c>
      <c r="Q90" s="55">
        <v>45918</v>
      </c>
      <c r="R90" s="56">
        <v>0</v>
      </c>
      <c r="S90" s="54">
        <v>45918.638831018521</v>
      </c>
      <c r="T90" t="s">
        <v>4789</v>
      </c>
      <c r="U90" t="s">
        <v>475</v>
      </c>
      <c r="V90">
        <v>32506853</v>
      </c>
      <c r="W90" t="s">
        <v>4386</v>
      </c>
      <c r="X90" t="s">
        <v>17</v>
      </c>
      <c r="Y90" t="s">
        <v>17</v>
      </c>
      <c r="Z90" t="s">
        <v>17</v>
      </c>
      <c r="AA90" t="s">
        <v>17</v>
      </c>
      <c r="AB90">
        <v>3711533</v>
      </c>
      <c r="AC90">
        <v>3178956104</v>
      </c>
      <c r="AD90" t="s">
        <v>468</v>
      </c>
      <c r="AE90" t="s">
        <v>15</v>
      </c>
      <c r="AF90">
        <v>0</v>
      </c>
      <c r="AG90" t="s">
        <v>17</v>
      </c>
      <c r="AH90" t="s">
        <v>469</v>
      </c>
      <c r="AI90" t="s">
        <v>17</v>
      </c>
      <c r="AJ90" t="s">
        <v>470</v>
      </c>
      <c r="AK90" t="s">
        <v>4387</v>
      </c>
      <c r="AL90" t="s">
        <v>16</v>
      </c>
      <c r="AM90" t="s">
        <v>17</v>
      </c>
      <c r="AN90" t="s">
        <v>17</v>
      </c>
      <c r="AO90" t="s">
        <v>17</v>
      </c>
      <c r="AP90" t="s">
        <v>17</v>
      </c>
      <c r="AQ90">
        <v>9</v>
      </c>
      <c r="AR90" t="s">
        <v>17</v>
      </c>
      <c r="AS90" t="s">
        <v>17</v>
      </c>
      <c r="AT90" t="s">
        <v>475</v>
      </c>
      <c r="AU90" t="s">
        <v>476</v>
      </c>
      <c r="AV90" t="s">
        <v>477</v>
      </c>
      <c r="AW90" t="s">
        <v>4388</v>
      </c>
      <c r="AX90" t="s">
        <v>17</v>
      </c>
      <c r="AY90" t="s">
        <v>17</v>
      </c>
      <c r="AZ90" t="s">
        <v>17</v>
      </c>
      <c r="BA90" t="s">
        <v>17</v>
      </c>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HC90"/>
    </row>
    <row r="91" spans="1:211" hidden="1" x14ac:dyDescent="0.25">
      <c r="A91">
        <v>23542909</v>
      </c>
      <c r="B91">
        <f>VLOOKUP(A91,BASE!A:A,1,0)</f>
        <v>23542909</v>
      </c>
      <c r="C91">
        <v>1</v>
      </c>
      <c r="D91">
        <v>2</v>
      </c>
      <c r="E91" t="s">
        <v>4389</v>
      </c>
      <c r="F91" t="s">
        <v>462</v>
      </c>
      <c r="G91" t="s">
        <v>4390</v>
      </c>
      <c r="H91" t="s">
        <v>502</v>
      </c>
      <c r="I91" t="s">
        <v>502</v>
      </c>
      <c r="J91" t="s">
        <v>17</v>
      </c>
      <c r="K91" t="s">
        <v>17</v>
      </c>
      <c r="L91" t="s">
        <v>464</v>
      </c>
      <c r="M91" t="s">
        <v>17</v>
      </c>
      <c r="N91" t="s">
        <v>465</v>
      </c>
      <c r="O91" s="54">
        <v>45918.641608796293</v>
      </c>
      <c r="P91" t="s">
        <v>17</v>
      </c>
      <c r="Q91" s="55">
        <v>45918</v>
      </c>
      <c r="R91" s="56">
        <v>0</v>
      </c>
      <c r="S91" s="54">
        <v>45918.641643518517</v>
      </c>
      <c r="T91" t="s">
        <v>4889</v>
      </c>
      <c r="U91" t="s">
        <v>475</v>
      </c>
      <c r="V91">
        <v>32506853</v>
      </c>
      <c r="W91" t="s">
        <v>4386</v>
      </c>
      <c r="X91" t="s">
        <v>17</v>
      </c>
      <c r="Y91" t="s">
        <v>17</v>
      </c>
      <c r="Z91" t="s">
        <v>17</v>
      </c>
      <c r="AA91" t="s">
        <v>17</v>
      </c>
      <c r="AB91">
        <v>3711533</v>
      </c>
      <c r="AC91">
        <v>3178956104</v>
      </c>
      <c r="AD91" t="s">
        <v>468</v>
      </c>
      <c r="AE91" t="s">
        <v>15</v>
      </c>
      <c r="AF91">
        <v>0</v>
      </c>
      <c r="AG91" t="s">
        <v>17</v>
      </c>
      <c r="AH91" t="s">
        <v>469</v>
      </c>
      <c r="AI91" t="s">
        <v>17</v>
      </c>
      <c r="AJ91" t="s">
        <v>470</v>
      </c>
      <c r="AK91" t="s">
        <v>4391</v>
      </c>
      <c r="AL91" t="s">
        <v>16</v>
      </c>
      <c r="AM91" t="s">
        <v>17</v>
      </c>
      <c r="AN91" t="s">
        <v>17</v>
      </c>
      <c r="AO91" t="s">
        <v>17</v>
      </c>
      <c r="AP91" t="s">
        <v>17</v>
      </c>
      <c r="AQ91">
        <v>9</v>
      </c>
      <c r="AR91" t="s">
        <v>17</v>
      </c>
      <c r="AS91" t="s">
        <v>17</v>
      </c>
      <c r="AT91" t="s">
        <v>475</v>
      </c>
      <c r="AU91" t="s">
        <v>476</v>
      </c>
      <c r="AV91" t="s">
        <v>477</v>
      </c>
      <c r="AW91" t="s">
        <v>4392</v>
      </c>
      <c r="AX91" t="s">
        <v>17</v>
      </c>
      <c r="AY91" t="s">
        <v>17</v>
      </c>
      <c r="AZ91" t="s">
        <v>17</v>
      </c>
      <c r="BA91" t="s">
        <v>17</v>
      </c>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HC91"/>
    </row>
    <row r="92" spans="1:211" hidden="1" x14ac:dyDescent="0.25">
      <c r="A92">
        <v>23490291</v>
      </c>
      <c r="B92">
        <f>VLOOKUP(A92,BASE!A:A,1,0)</f>
        <v>23490291</v>
      </c>
      <c r="C92">
        <v>1</v>
      </c>
      <c r="D92">
        <v>2</v>
      </c>
      <c r="E92" t="s">
        <v>1550</v>
      </c>
      <c r="F92" t="s">
        <v>462</v>
      </c>
      <c r="G92" t="s">
        <v>3968</v>
      </c>
      <c r="H92" t="s">
        <v>502</v>
      </c>
      <c r="I92" t="s">
        <v>502</v>
      </c>
      <c r="J92" t="s">
        <v>17</v>
      </c>
      <c r="K92" t="s">
        <v>17</v>
      </c>
      <c r="L92" t="s">
        <v>464</v>
      </c>
      <c r="M92" t="s">
        <v>17</v>
      </c>
      <c r="N92" t="s">
        <v>465</v>
      </c>
      <c r="O92" s="54">
        <v>45855.415335648147</v>
      </c>
      <c r="P92" t="s">
        <v>17</v>
      </c>
      <c r="Q92" s="55">
        <v>45856</v>
      </c>
      <c r="R92" s="56">
        <v>0</v>
      </c>
      <c r="S92" s="54">
        <v>45918.435590277775</v>
      </c>
      <c r="T92" t="s">
        <v>3935</v>
      </c>
      <c r="U92" t="s">
        <v>466</v>
      </c>
      <c r="V92">
        <v>39416288</v>
      </c>
      <c r="W92" t="s">
        <v>3969</v>
      </c>
      <c r="X92" t="s">
        <v>17</v>
      </c>
      <c r="Y92" t="s">
        <v>1546</v>
      </c>
      <c r="Z92" t="s">
        <v>17</v>
      </c>
      <c r="AA92" t="s">
        <v>17</v>
      </c>
      <c r="AB92" t="s">
        <v>17</v>
      </c>
      <c r="AC92">
        <v>3218877513</v>
      </c>
      <c r="AD92" t="s">
        <v>468</v>
      </c>
      <c r="AE92" t="s">
        <v>15</v>
      </c>
      <c r="AF92">
        <v>0</v>
      </c>
      <c r="AG92" t="s">
        <v>17</v>
      </c>
      <c r="AH92" t="s">
        <v>469</v>
      </c>
      <c r="AI92" t="s">
        <v>17</v>
      </c>
      <c r="AJ92" t="s">
        <v>470</v>
      </c>
      <c r="AK92" t="s">
        <v>3970</v>
      </c>
      <c r="AL92" t="s">
        <v>16</v>
      </c>
      <c r="AM92" t="s">
        <v>17</v>
      </c>
      <c r="AN92" t="s">
        <v>17</v>
      </c>
      <c r="AO92" t="s">
        <v>17</v>
      </c>
      <c r="AP92" t="s">
        <v>17</v>
      </c>
      <c r="AQ92">
        <v>9</v>
      </c>
      <c r="AR92" t="s">
        <v>17</v>
      </c>
      <c r="AS92" t="s">
        <v>17</v>
      </c>
      <c r="AT92" t="s">
        <v>17</v>
      </c>
      <c r="AU92" t="s">
        <v>17</v>
      </c>
      <c r="AV92" t="s">
        <v>17</v>
      </c>
      <c r="AW92" t="s">
        <v>1548</v>
      </c>
      <c r="AX92" t="s">
        <v>17</v>
      </c>
      <c r="AY92" t="s">
        <v>17</v>
      </c>
      <c r="AZ92" t="s">
        <v>17</v>
      </c>
      <c r="BA92" t="s">
        <v>17</v>
      </c>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HC92"/>
    </row>
    <row r="93" spans="1:211" hidden="1" x14ac:dyDescent="0.25">
      <c r="A93">
        <v>23524313</v>
      </c>
      <c r="B93">
        <f>VLOOKUP(A93,BASE!A:A,1,0)</f>
        <v>23524313</v>
      </c>
      <c r="C93">
        <v>1</v>
      </c>
      <c r="D93">
        <v>2</v>
      </c>
      <c r="E93" t="s">
        <v>2294</v>
      </c>
      <c r="F93" t="s">
        <v>462</v>
      </c>
      <c r="G93" t="s">
        <v>3325</v>
      </c>
      <c r="H93" t="s">
        <v>502</v>
      </c>
      <c r="I93" t="s">
        <v>502</v>
      </c>
      <c r="J93" t="s">
        <v>17</v>
      </c>
      <c r="K93" t="s">
        <v>17</v>
      </c>
      <c r="L93" t="s">
        <v>464</v>
      </c>
      <c r="M93" t="s">
        <v>17</v>
      </c>
      <c r="N93" t="s">
        <v>465</v>
      </c>
      <c r="O93" s="54">
        <v>45896.5231712963</v>
      </c>
      <c r="P93" t="s">
        <v>17</v>
      </c>
      <c r="Q93" s="55">
        <v>45896</v>
      </c>
      <c r="R93" s="56">
        <v>0</v>
      </c>
      <c r="S93" s="54">
        <v>45915.551921296297</v>
      </c>
      <c r="T93" t="s">
        <v>4829</v>
      </c>
      <c r="U93" t="s">
        <v>466</v>
      </c>
      <c r="V93">
        <v>1036599889</v>
      </c>
      <c r="W93" t="s">
        <v>3326</v>
      </c>
      <c r="X93" t="s">
        <v>17</v>
      </c>
      <c r="Y93" t="s">
        <v>17</v>
      </c>
      <c r="Z93" t="s">
        <v>17</v>
      </c>
      <c r="AA93" t="s">
        <v>17</v>
      </c>
      <c r="AB93" t="s">
        <v>17</v>
      </c>
      <c r="AC93">
        <v>3122633360</v>
      </c>
      <c r="AD93" t="s">
        <v>468</v>
      </c>
      <c r="AE93" t="s">
        <v>15</v>
      </c>
      <c r="AF93">
        <v>0</v>
      </c>
      <c r="AG93" t="s">
        <v>17</v>
      </c>
      <c r="AH93" t="s">
        <v>469</v>
      </c>
      <c r="AI93" t="s">
        <v>17</v>
      </c>
      <c r="AJ93" t="s">
        <v>470</v>
      </c>
      <c r="AK93" t="s">
        <v>3327</v>
      </c>
      <c r="AL93" t="s">
        <v>16</v>
      </c>
      <c r="AM93" t="s">
        <v>17</v>
      </c>
      <c r="AN93" t="s">
        <v>17</v>
      </c>
      <c r="AO93" t="s">
        <v>17</v>
      </c>
      <c r="AP93" t="s">
        <v>17</v>
      </c>
      <c r="AQ93">
        <v>4</v>
      </c>
      <c r="AR93" t="s">
        <v>17</v>
      </c>
      <c r="AS93" t="s">
        <v>17</v>
      </c>
      <c r="AT93" t="s">
        <v>17</v>
      </c>
      <c r="AU93" t="s">
        <v>17</v>
      </c>
      <c r="AV93" t="s">
        <v>17</v>
      </c>
      <c r="AW93" t="s">
        <v>2292</v>
      </c>
      <c r="AX93" t="s">
        <v>17</v>
      </c>
      <c r="AY93" t="s">
        <v>17</v>
      </c>
      <c r="AZ93" t="s">
        <v>17</v>
      </c>
      <c r="BA93" t="s">
        <v>17</v>
      </c>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HC93"/>
    </row>
    <row r="94" spans="1:211" hidden="1" x14ac:dyDescent="0.25">
      <c r="A94">
        <v>22583201</v>
      </c>
      <c r="B94">
        <f>VLOOKUP(A94,BASE!A:A,1,0)</f>
        <v>22583201</v>
      </c>
      <c r="C94">
        <v>1</v>
      </c>
      <c r="D94">
        <v>2</v>
      </c>
      <c r="E94" t="s">
        <v>2978</v>
      </c>
      <c r="F94" t="s">
        <v>514</v>
      </c>
      <c r="G94" t="s">
        <v>2979</v>
      </c>
      <c r="H94" t="s">
        <v>502</v>
      </c>
      <c r="I94" t="s">
        <v>502</v>
      </c>
      <c r="J94" t="s">
        <v>17</v>
      </c>
      <c r="K94" t="s">
        <v>17</v>
      </c>
      <c r="L94" t="s">
        <v>464</v>
      </c>
      <c r="M94" t="s">
        <v>17</v>
      </c>
      <c r="N94" t="s">
        <v>465</v>
      </c>
      <c r="O94" s="54">
        <v>44880.45925925926</v>
      </c>
      <c r="P94" t="s">
        <v>17</v>
      </c>
      <c r="Q94" s="55">
        <v>45917</v>
      </c>
      <c r="R94" t="s">
        <v>17</v>
      </c>
      <c r="S94" s="54">
        <v>45917.546018518522</v>
      </c>
      <c r="T94" t="s">
        <v>4875</v>
      </c>
      <c r="U94" t="s">
        <v>466</v>
      </c>
      <c r="V94">
        <v>37749450</v>
      </c>
      <c r="W94" t="s">
        <v>2980</v>
      </c>
      <c r="X94" t="s">
        <v>17</v>
      </c>
      <c r="Y94" t="s">
        <v>2981</v>
      </c>
      <c r="Z94" t="s">
        <v>17</v>
      </c>
      <c r="AA94" t="s">
        <v>17</v>
      </c>
      <c r="AB94" t="s">
        <v>17</v>
      </c>
      <c r="AC94">
        <v>3225859937</v>
      </c>
      <c r="AD94" t="s">
        <v>468</v>
      </c>
      <c r="AE94" t="s">
        <v>15</v>
      </c>
      <c r="AF94">
        <v>0</v>
      </c>
      <c r="AG94" t="s">
        <v>17</v>
      </c>
      <c r="AH94" t="s">
        <v>469</v>
      </c>
      <c r="AI94" t="s">
        <v>17</v>
      </c>
      <c r="AJ94" t="s">
        <v>470</v>
      </c>
      <c r="AK94" t="s">
        <v>2982</v>
      </c>
      <c r="AL94" t="s">
        <v>16</v>
      </c>
      <c r="AM94" t="s">
        <v>17</v>
      </c>
      <c r="AN94" t="s">
        <v>17</v>
      </c>
      <c r="AO94" t="s">
        <v>17</v>
      </c>
      <c r="AP94" t="s">
        <v>17</v>
      </c>
      <c r="AQ94">
        <v>9.6</v>
      </c>
      <c r="AR94" t="s">
        <v>17</v>
      </c>
      <c r="AS94" t="s">
        <v>17</v>
      </c>
      <c r="AT94" t="s">
        <v>17</v>
      </c>
      <c r="AU94" t="s">
        <v>17</v>
      </c>
      <c r="AV94" t="s">
        <v>17</v>
      </c>
      <c r="AW94" t="s">
        <v>2983</v>
      </c>
      <c r="AX94" t="s">
        <v>17</v>
      </c>
      <c r="AY94" t="s">
        <v>17</v>
      </c>
      <c r="AZ94" t="s">
        <v>17</v>
      </c>
      <c r="BA94" t="s">
        <v>17</v>
      </c>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HC94"/>
    </row>
    <row r="95" spans="1:211" hidden="1" x14ac:dyDescent="0.25">
      <c r="A95">
        <v>23542773</v>
      </c>
      <c r="B95">
        <f>VLOOKUP(A95,BASE!A:A,1,0)</f>
        <v>23542773</v>
      </c>
      <c r="C95">
        <v>1</v>
      </c>
      <c r="D95">
        <v>2</v>
      </c>
      <c r="E95" t="s">
        <v>3974</v>
      </c>
      <c r="F95" t="s">
        <v>462</v>
      </c>
      <c r="G95" t="s">
        <v>3975</v>
      </c>
      <c r="H95" t="s">
        <v>463</v>
      </c>
      <c r="I95" t="s">
        <v>463</v>
      </c>
      <c r="J95" t="s">
        <v>17</v>
      </c>
      <c r="K95" t="s">
        <v>17</v>
      </c>
      <c r="L95" t="s">
        <v>464</v>
      </c>
      <c r="M95" t="s">
        <v>17</v>
      </c>
      <c r="N95" t="s">
        <v>465</v>
      </c>
      <c r="O95" s="54">
        <v>45918.570289351854</v>
      </c>
      <c r="P95" t="s">
        <v>17</v>
      </c>
      <c r="Q95" s="55">
        <v>45918</v>
      </c>
      <c r="R95" s="56">
        <v>0</v>
      </c>
      <c r="S95" s="54">
        <v>45918.570324074077</v>
      </c>
      <c r="T95" t="s">
        <v>4890</v>
      </c>
      <c r="U95" t="s">
        <v>466</v>
      </c>
      <c r="V95">
        <v>8392111</v>
      </c>
      <c r="W95" t="s">
        <v>3976</v>
      </c>
      <c r="X95">
        <v>4518850</v>
      </c>
      <c r="Y95" t="s">
        <v>17</v>
      </c>
      <c r="Z95" t="s">
        <v>17</v>
      </c>
      <c r="AA95" t="s">
        <v>17</v>
      </c>
      <c r="AB95">
        <v>4518850</v>
      </c>
      <c r="AC95">
        <v>3172944681</v>
      </c>
      <c r="AD95" t="s">
        <v>468</v>
      </c>
      <c r="AE95" t="s">
        <v>15</v>
      </c>
      <c r="AF95">
        <v>0</v>
      </c>
      <c r="AG95" t="s">
        <v>17</v>
      </c>
      <c r="AH95" t="s">
        <v>469</v>
      </c>
      <c r="AI95" t="s">
        <v>17</v>
      </c>
      <c r="AJ95" t="s">
        <v>470</v>
      </c>
      <c r="AK95" t="s">
        <v>3977</v>
      </c>
      <c r="AL95" t="s">
        <v>16</v>
      </c>
      <c r="AM95" t="s">
        <v>17</v>
      </c>
      <c r="AN95" t="s">
        <v>17</v>
      </c>
      <c r="AO95" t="s">
        <v>17</v>
      </c>
      <c r="AP95" t="s">
        <v>17</v>
      </c>
      <c r="AQ95">
        <v>5</v>
      </c>
      <c r="AR95" t="s">
        <v>17</v>
      </c>
      <c r="AS95" t="s">
        <v>17</v>
      </c>
      <c r="AT95" t="s">
        <v>475</v>
      </c>
      <c r="AU95" t="s">
        <v>476</v>
      </c>
      <c r="AV95" t="s">
        <v>477</v>
      </c>
      <c r="AW95" t="s">
        <v>3978</v>
      </c>
      <c r="AX95" t="s">
        <v>17</v>
      </c>
      <c r="AY95" t="s">
        <v>17</v>
      </c>
      <c r="AZ95" t="s">
        <v>17</v>
      </c>
      <c r="BA95" t="s">
        <v>17</v>
      </c>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HC95"/>
    </row>
    <row r="96" spans="1:211" hidden="1" x14ac:dyDescent="0.25">
      <c r="A96">
        <v>23523174</v>
      </c>
      <c r="B96">
        <f>VLOOKUP(A96,BASE!A:A,1,0)</f>
        <v>23523174</v>
      </c>
      <c r="C96">
        <v>1</v>
      </c>
      <c r="D96">
        <v>2</v>
      </c>
      <c r="E96" t="s">
        <v>2201</v>
      </c>
      <c r="F96" t="s">
        <v>514</v>
      </c>
      <c r="G96" t="s">
        <v>4891</v>
      </c>
      <c r="H96" t="s">
        <v>463</v>
      </c>
      <c r="I96" t="s">
        <v>463</v>
      </c>
      <c r="J96" t="s">
        <v>17</v>
      </c>
      <c r="K96" t="s">
        <v>17</v>
      </c>
      <c r="L96" t="s">
        <v>464</v>
      </c>
      <c r="M96" t="s">
        <v>17</v>
      </c>
      <c r="N96" t="s">
        <v>465</v>
      </c>
      <c r="O96" s="54">
        <v>45895.638865740744</v>
      </c>
      <c r="P96" t="s">
        <v>17</v>
      </c>
      <c r="Q96" s="55">
        <v>45923</v>
      </c>
      <c r="R96" t="s">
        <v>17</v>
      </c>
      <c r="S96" s="54">
        <v>45923.576215277775</v>
      </c>
      <c r="T96" t="s">
        <v>4282</v>
      </c>
      <c r="U96" t="s">
        <v>466</v>
      </c>
      <c r="V96">
        <v>1055832712</v>
      </c>
      <c r="W96" t="s">
        <v>4892</v>
      </c>
      <c r="X96" t="s">
        <v>17</v>
      </c>
      <c r="Y96" t="s">
        <v>17</v>
      </c>
      <c r="Z96">
        <v>1.9003020047010499E+17</v>
      </c>
      <c r="AA96" t="s">
        <v>4893</v>
      </c>
      <c r="AB96" t="s">
        <v>17</v>
      </c>
      <c r="AC96">
        <v>3128733687</v>
      </c>
      <c r="AD96" t="s">
        <v>468</v>
      </c>
      <c r="AE96" t="s">
        <v>15</v>
      </c>
      <c r="AF96">
        <v>0</v>
      </c>
      <c r="AG96" t="s">
        <v>17</v>
      </c>
      <c r="AH96" t="s">
        <v>469</v>
      </c>
      <c r="AI96" t="s">
        <v>17</v>
      </c>
      <c r="AJ96" t="s">
        <v>470</v>
      </c>
      <c r="AK96" t="s">
        <v>4894</v>
      </c>
      <c r="AL96" t="s">
        <v>16</v>
      </c>
      <c r="AM96" t="s">
        <v>17</v>
      </c>
      <c r="AN96" t="s">
        <v>17</v>
      </c>
      <c r="AO96" t="s">
        <v>17</v>
      </c>
      <c r="AP96" t="s">
        <v>17</v>
      </c>
      <c r="AQ96">
        <v>9</v>
      </c>
      <c r="AR96" t="s">
        <v>17</v>
      </c>
      <c r="AS96" t="s">
        <v>17</v>
      </c>
      <c r="AT96" t="s">
        <v>17</v>
      </c>
      <c r="AU96" t="s">
        <v>17</v>
      </c>
      <c r="AV96" t="s">
        <v>17</v>
      </c>
      <c r="AW96" t="s">
        <v>2199</v>
      </c>
      <c r="AX96" t="s">
        <v>17</v>
      </c>
      <c r="AY96" t="s">
        <v>17</v>
      </c>
      <c r="AZ96" t="s">
        <v>17</v>
      </c>
      <c r="BA96" t="s">
        <v>17</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HC96"/>
    </row>
    <row r="97" spans="1:211" hidden="1" x14ac:dyDescent="0.25">
      <c r="A97">
        <v>23537598</v>
      </c>
      <c r="B97">
        <f>VLOOKUP(A97,BASE!A:A,1,0)</f>
        <v>23537598</v>
      </c>
      <c r="C97">
        <v>1</v>
      </c>
      <c r="D97">
        <v>2</v>
      </c>
      <c r="E97" t="s">
        <v>2984</v>
      </c>
      <c r="F97" t="s">
        <v>514</v>
      </c>
      <c r="G97" t="s">
        <v>2985</v>
      </c>
      <c r="H97" t="s">
        <v>463</v>
      </c>
      <c r="I97" t="s">
        <v>463</v>
      </c>
      <c r="J97" t="s">
        <v>17</v>
      </c>
      <c r="K97" t="s">
        <v>17</v>
      </c>
      <c r="L97" t="s">
        <v>464</v>
      </c>
      <c r="M97" t="s">
        <v>17</v>
      </c>
      <c r="N97" t="s">
        <v>465</v>
      </c>
      <c r="O97" s="54">
        <v>45912.364074074074</v>
      </c>
      <c r="P97" t="s">
        <v>17</v>
      </c>
      <c r="Q97" s="55">
        <v>45919</v>
      </c>
      <c r="R97" t="s">
        <v>17</v>
      </c>
      <c r="S97" s="54">
        <v>45919.564212962963</v>
      </c>
      <c r="T97" t="s">
        <v>4706</v>
      </c>
      <c r="U97" t="s">
        <v>466</v>
      </c>
      <c r="V97">
        <v>8104264</v>
      </c>
      <c r="W97" t="s">
        <v>2986</v>
      </c>
      <c r="X97" t="s">
        <v>17</v>
      </c>
      <c r="Y97" t="s">
        <v>17</v>
      </c>
      <c r="Z97" t="s">
        <v>2987</v>
      </c>
      <c r="AA97" t="s">
        <v>76</v>
      </c>
      <c r="AB97" t="s">
        <v>17</v>
      </c>
      <c r="AC97">
        <v>3124318335</v>
      </c>
      <c r="AD97" t="s">
        <v>468</v>
      </c>
      <c r="AE97" t="s">
        <v>15</v>
      </c>
      <c r="AF97">
        <v>0</v>
      </c>
      <c r="AG97" t="s">
        <v>17</v>
      </c>
      <c r="AH97" t="s">
        <v>469</v>
      </c>
      <c r="AI97" t="s">
        <v>17</v>
      </c>
      <c r="AJ97" t="s">
        <v>470</v>
      </c>
      <c r="AK97" t="s">
        <v>2988</v>
      </c>
      <c r="AL97" t="s">
        <v>16</v>
      </c>
      <c r="AM97" t="s">
        <v>17</v>
      </c>
      <c r="AN97" t="s">
        <v>17</v>
      </c>
      <c r="AO97" t="s">
        <v>17</v>
      </c>
      <c r="AP97" t="s">
        <v>17</v>
      </c>
      <c r="AQ97">
        <v>5</v>
      </c>
      <c r="AR97" t="s">
        <v>17</v>
      </c>
      <c r="AS97" t="s">
        <v>17</v>
      </c>
      <c r="AT97" t="s">
        <v>17</v>
      </c>
      <c r="AU97" t="s">
        <v>17</v>
      </c>
      <c r="AV97" t="s">
        <v>17</v>
      </c>
      <c r="AW97" t="s">
        <v>2989</v>
      </c>
      <c r="AX97" t="s">
        <v>17</v>
      </c>
      <c r="AY97" t="s">
        <v>17</v>
      </c>
      <c r="AZ97" t="s">
        <v>17</v>
      </c>
      <c r="BA97" t="s">
        <v>17</v>
      </c>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HC97"/>
    </row>
    <row r="98" spans="1:211" hidden="1" x14ac:dyDescent="0.25">
      <c r="A98">
        <v>23541705</v>
      </c>
      <c r="B98">
        <f>VLOOKUP(A98,BASE!A:A,1,0)</f>
        <v>23541705</v>
      </c>
      <c r="C98">
        <v>1</v>
      </c>
      <c r="D98">
        <v>2</v>
      </c>
      <c r="E98" t="s">
        <v>3979</v>
      </c>
      <c r="F98" t="s">
        <v>462</v>
      </c>
      <c r="G98" t="s">
        <v>3980</v>
      </c>
      <c r="H98" t="s">
        <v>463</v>
      </c>
      <c r="I98" t="s">
        <v>463</v>
      </c>
      <c r="J98" t="s">
        <v>17</v>
      </c>
      <c r="K98" t="s">
        <v>17</v>
      </c>
      <c r="L98" t="s">
        <v>464</v>
      </c>
      <c r="M98" t="s">
        <v>17</v>
      </c>
      <c r="N98" t="s">
        <v>465</v>
      </c>
      <c r="O98" s="54">
        <v>45917.616446759261</v>
      </c>
      <c r="P98" t="s">
        <v>17</v>
      </c>
      <c r="Q98" s="55">
        <v>45918</v>
      </c>
      <c r="R98" s="56">
        <v>0</v>
      </c>
      <c r="S98" s="54">
        <v>45917.616516203707</v>
      </c>
      <c r="T98">
        <v>4</v>
      </c>
      <c r="U98" t="s">
        <v>466</v>
      </c>
      <c r="V98">
        <v>43816828</v>
      </c>
      <c r="W98" t="s">
        <v>3981</v>
      </c>
      <c r="X98" t="s">
        <v>17</v>
      </c>
      <c r="Y98" t="s">
        <v>17</v>
      </c>
      <c r="Z98" t="s">
        <v>17</v>
      </c>
      <c r="AA98" t="s">
        <v>17</v>
      </c>
      <c r="AB98">
        <v>4927582</v>
      </c>
      <c r="AC98">
        <v>3145566578</v>
      </c>
      <c r="AD98" t="s">
        <v>468</v>
      </c>
      <c r="AE98" t="s">
        <v>15</v>
      </c>
      <c r="AF98">
        <v>0</v>
      </c>
      <c r="AG98" t="s">
        <v>17</v>
      </c>
      <c r="AH98" t="s">
        <v>469</v>
      </c>
      <c r="AI98" t="s">
        <v>17</v>
      </c>
      <c r="AJ98" t="s">
        <v>470</v>
      </c>
      <c r="AK98" t="s">
        <v>3982</v>
      </c>
      <c r="AL98" t="s">
        <v>16</v>
      </c>
      <c r="AM98" t="s">
        <v>17</v>
      </c>
      <c r="AN98" t="s">
        <v>17</v>
      </c>
      <c r="AO98" t="s">
        <v>17</v>
      </c>
      <c r="AP98" t="s">
        <v>17</v>
      </c>
      <c r="AQ98">
        <v>9</v>
      </c>
      <c r="AR98" t="s">
        <v>17</v>
      </c>
      <c r="AS98" t="s">
        <v>17</v>
      </c>
      <c r="AT98" t="s">
        <v>17</v>
      </c>
      <c r="AU98" t="s">
        <v>17</v>
      </c>
      <c r="AV98" t="s">
        <v>17</v>
      </c>
      <c r="AW98" t="s">
        <v>3983</v>
      </c>
      <c r="AX98" t="s">
        <v>17</v>
      </c>
      <c r="AY98" t="s">
        <v>17</v>
      </c>
      <c r="AZ98" t="s">
        <v>17</v>
      </c>
      <c r="BA98" t="s">
        <v>17</v>
      </c>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HC98"/>
    </row>
    <row r="99" spans="1:211" hidden="1" x14ac:dyDescent="0.25">
      <c r="A99">
        <v>23537139</v>
      </c>
      <c r="B99">
        <f>VLOOKUP(A99,BASE!A:A,1,0)</f>
        <v>23537139</v>
      </c>
      <c r="C99">
        <v>1</v>
      </c>
      <c r="D99">
        <v>2</v>
      </c>
      <c r="E99" t="s">
        <v>2990</v>
      </c>
      <c r="F99" t="s">
        <v>514</v>
      </c>
      <c r="G99" t="s">
        <v>2991</v>
      </c>
      <c r="H99" t="s">
        <v>463</v>
      </c>
      <c r="I99" t="s">
        <v>463</v>
      </c>
      <c r="J99" t="s">
        <v>17</v>
      </c>
      <c r="K99" t="s">
        <v>17</v>
      </c>
      <c r="L99" t="s">
        <v>464</v>
      </c>
      <c r="M99" t="s">
        <v>17</v>
      </c>
      <c r="N99" t="s">
        <v>465</v>
      </c>
      <c r="O99" s="54">
        <v>45911.614548611113</v>
      </c>
      <c r="P99" t="s">
        <v>17</v>
      </c>
      <c r="Q99" s="55">
        <v>45916</v>
      </c>
      <c r="R99" t="s">
        <v>17</v>
      </c>
      <c r="S99" s="54">
        <v>45916.560671296298</v>
      </c>
      <c r="T99" t="s">
        <v>4019</v>
      </c>
      <c r="U99" t="s">
        <v>475</v>
      </c>
      <c r="V99">
        <v>1040357564</v>
      </c>
      <c r="W99" t="s">
        <v>2992</v>
      </c>
      <c r="X99" t="s">
        <v>17</v>
      </c>
      <c r="Y99" t="s">
        <v>17</v>
      </c>
      <c r="Z99" t="s">
        <v>17</v>
      </c>
      <c r="AA99" t="s">
        <v>17</v>
      </c>
      <c r="AB99" t="s">
        <v>17</v>
      </c>
      <c r="AC99">
        <v>3225010792</v>
      </c>
      <c r="AD99" t="s">
        <v>468</v>
      </c>
      <c r="AE99" t="s">
        <v>15</v>
      </c>
      <c r="AF99">
        <v>2</v>
      </c>
      <c r="AG99" t="s">
        <v>17</v>
      </c>
      <c r="AH99" t="s">
        <v>469</v>
      </c>
      <c r="AI99" t="s">
        <v>17</v>
      </c>
      <c r="AJ99" t="s">
        <v>470</v>
      </c>
      <c r="AK99" t="s">
        <v>2993</v>
      </c>
      <c r="AL99" t="s">
        <v>16</v>
      </c>
      <c r="AM99" t="s">
        <v>17</v>
      </c>
      <c r="AN99" t="s">
        <v>17</v>
      </c>
      <c r="AO99" t="s">
        <v>17</v>
      </c>
      <c r="AP99" t="s">
        <v>17</v>
      </c>
      <c r="AQ99">
        <v>9</v>
      </c>
      <c r="AR99" t="s">
        <v>17</v>
      </c>
      <c r="AS99" t="s">
        <v>17</v>
      </c>
      <c r="AT99" t="s">
        <v>475</v>
      </c>
      <c r="AU99" t="s">
        <v>476</v>
      </c>
      <c r="AV99" t="s">
        <v>477</v>
      </c>
      <c r="AW99" t="s">
        <v>2994</v>
      </c>
      <c r="AX99" t="s">
        <v>17</v>
      </c>
      <c r="AY99" t="s">
        <v>17</v>
      </c>
      <c r="AZ99" t="s">
        <v>17</v>
      </c>
      <c r="BA99" t="s">
        <v>17</v>
      </c>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HC99"/>
    </row>
    <row r="100" spans="1:211" hidden="1" x14ac:dyDescent="0.25">
      <c r="A100">
        <v>23543924</v>
      </c>
      <c r="B100">
        <f>VLOOKUP(A100,BASE!A:A,1,0)</f>
        <v>23543924</v>
      </c>
      <c r="C100">
        <v>1</v>
      </c>
      <c r="D100">
        <v>2</v>
      </c>
      <c r="E100" t="s">
        <v>4393</v>
      </c>
      <c r="F100" t="s">
        <v>462</v>
      </c>
      <c r="G100" t="s">
        <v>4394</v>
      </c>
      <c r="H100" t="s">
        <v>463</v>
      </c>
      <c r="I100" t="s">
        <v>463</v>
      </c>
      <c r="J100" t="s">
        <v>17</v>
      </c>
      <c r="K100" t="s">
        <v>17</v>
      </c>
      <c r="L100" t="s">
        <v>464</v>
      </c>
      <c r="M100" t="s">
        <v>17</v>
      </c>
      <c r="N100" t="s">
        <v>465</v>
      </c>
      <c r="O100" s="54">
        <v>45919.686388888891</v>
      </c>
      <c r="P100" t="s">
        <v>17</v>
      </c>
      <c r="Q100" s="55">
        <v>45919</v>
      </c>
      <c r="R100" s="56">
        <v>0</v>
      </c>
      <c r="S100" s="54">
        <v>45919.686423611114</v>
      </c>
      <c r="T100" t="s">
        <v>4895</v>
      </c>
      <c r="U100" t="s">
        <v>466</v>
      </c>
      <c r="V100">
        <v>1039455639</v>
      </c>
      <c r="W100" t="s">
        <v>4395</v>
      </c>
      <c r="X100" t="s">
        <v>17</v>
      </c>
      <c r="Y100" t="s">
        <v>17</v>
      </c>
      <c r="Z100" t="s">
        <v>17</v>
      </c>
      <c r="AA100" t="s">
        <v>17</v>
      </c>
      <c r="AB100" t="s">
        <v>17</v>
      </c>
      <c r="AC100">
        <v>3117918924</v>
      </c>
      <c r="AD100" t="s">
        <v>468</v>
      </c>
      <c r="AE100" t="s">
        <v>15</v>
      </c>
      <c r="AF100">
        <v>0</v>
      </c>
      <c r="AG100" t="s">
        <v>17</v>
      </c>
      <c r="AH100" t="s">
        <v>469</v>
      </c>
      <c r="AI100" t="s">
        <v>17</v>
      </c>
      <c r="AJ100" t="s">
        <v>470</v>
      </c>
      <c r="AK100" t="s">
        <v>4396</v>
      </c>
      <c r="AL100" t="s">
        <v>16</v>
      </c>
      <c r="AM100" t="s">
        <v>17</v>
      </c>
      <c r="AN100" t="s">
        <v>17</v>
      </c>
      <c r="AO100" t="s">
        <v>17</v>
      </c>
      <c r="AP100" t="s">
        <v>17</v>
      </c>
      <c r="AQ100">
        <v>9</v>
      </c>
      <c r="AR100" t="s">
        <v>17</v>
      </c>
      <c r="AS100" t="s">
        <v>17</v>
      </c>
      <c r="AT100" t="s">
        <v>17</v>
      </c>
      <c r="AU100" t="s">
        <v>17</v>
      </c>
      <c r="AV100" t="s">
        <v>17</v>
      </c>
      <c r="AW100" t="s">
        <v>4397</v>
      </c>
      <c r="AX100" t="s">
        <v>17</v>
      </c>
      <c r="AY100" t="s">
        <v>17</v>
      </c>
      <c r="AZ100" t="s">
        <v>17</v>
      </c>
      <c r="BA100" t="s">
        <v>17</v>
      </c>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HC100"/>
    </row>
    <row r="101" spans="1:211" hidden="1" x14ac:dyDescent="0.25">
      <c r="A101">
        <v>23543678</v>
      </c>
      <c r="B101">
        <f>VLOOKUP(A101,BASE!A:A,1,0)</f>
        <v>23543678</v>
      </c>
      <c r="C101">
        <v>1</v>
      </c>
      <c r="D101">
        <v>2</v>
      </c>
      <c r="E101" t="s">
        <v>4398</v>
      </c>
      <c r="F101" t="s">
        <v>462</v>
      </c>
      <c r="G101" t="s">
        <v>4399</v>
      </c>
      <c r="H101" t="s">
        <v>463</v>
      </c>
      <c r="I101" t="s">
        <v>463</v>
      </c>
      <c r="J101" t="s">
        <v>17</v>
      </c>
      <c r="K101" t="s">
        <v>17</v>
      </c>
      <c r="L101" t="s">
        <v>464</v>
      </c>
      <c r="M101" t="s">
        <v>17</v>
      </c>
      <c r="N101" t="s">
        <v>465</v>
      </c>
      <c r="O101" s="54">
        <v>45919.538287037038</v>
      </c>
      <c r="P101" t="s">
        <v>17</v>
      </c>
      <c r="Q101" s="55">
        <v>45919</v>
      </c>
      <c r="R101" s="56">
        <v>0</v>
      </c>
      <c r="S101" s="54">
        <v>45919.538321759261</v>
      </c>
      <c r="T101" t="s">
        <v>4896</v>
      </c>
      <c r="U101" t="s">
        <v>466</v>
      </c>
      <c r="V101">
        <v>71338315</v>
      </c>
      <c r="W101" t="s">
        <v>4400</v>
      </c>
      <c r="X101" t="s">
        <v>17</v>
      </c>
      <c r="Y101" t="s">
        <v>17</v>
      </c>
      <c r="Z101" t="s">
        <v>17</v>
      </c>
      <c r="AA101" t="s">
        <v>17</v>
      </c>
      <c r="AB101">
        <v>4967595</v>
      </c>
      <c r="AC101">
        <v>3218766745</v>
      </c>
      <c r="AD101" t="s">
        <v>468</v>
      </c>
      <c r="AE101" t="s">
        <v>15</v>
      </c>
      <c r="AF101">
        <v>0</v>
      </c>
      <c r="AG101" t="s">
        <v>17</v>
      </c>
      <c r="AH101" t="s">
        <v>469</v>
      </c>
      <c r="AI101" t="s">
        <v>17</v>
      </c>
      <c r="AJ101" t="s">
        <v>470</v>
      </c>
      <c r="AK101" t="s">
        <v>4401</v>
      </c>
      <c r="AL101" t="s">
        <v>16</v>
      </c>
      <c r="AM101" t="s">
        <v>17</v>
      </c>
      <c r="AN101" t="s">
        <v>17</v>
      </c>
      <c r="AO101" t="s">
        <v>17</v>
      </c>
      <c r="AP101" t="s">
        <v>17</v>
      </c>
      <c r="AQ101">
        <v>9</v>
      </c>
      <c r="AR101" t="s">
        <v>17</v>
      </c>
      <c r="AS101" t="s">
        <v>17</v>
      </c>
      <c r="AT101" t="s">
        <v>475</v>
      </c>
      <c r="AU101" t="s">
        <v>476</v>
      </c>
      <c r="AV101" t="s">
        <v>477</v>
      </c>
      <c r="AW101" t="s">
        <v>4402</v>
      </c>
      <c r="AX101" t="s">
        <v>17</v>
      </c>
      <c r="AY101" t="s">
        <v>17</v>
      </c>
      <c r="AZ101" t="s">
        <v>17</v>
      </c>
      <c r="BA101" t="s">
        <v>17</v>
      </c>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HC101"/>
    </row>
    <row r="102" spans="1:211" hidden="1" x14ac:dyDescent="0.25">
      <c r="A102">
        <v>23543690</v>
      </c>
      <c r="B102">
        <f>VLOOKUP(A102,BASE!A:A,1,0)</f>
        <v>23543690</v>
      </c>
      <c r="C102">
        <v>1</v>
      </c>
      <c r="D102">
        <v>2</v>
      </c>
      <c r="E102" t="s">
        <v>4403</v>
      </c>
      <c r="F102" t="s">
        <v>462</v>
      </c>
      <c r="G102" t="s">
        <v>4404</v>
      </c>
      <c r="H102" t="s">
        <v>463</v>
      </c>
      <c r="I102" t="s">
        <v>463</v>
      </c>
      <c r="J102" t="s">
        <v>17</v>
      </c>
      <c r="K102" t="s">
        <v>17</v>
      </c>
      <c r="L102" t="s">
        <v>464</v>
      </c>
      <c r="M102" t="s">
        <v>17</v>
      </c>
      <c r="N102" t="s">
        <v>465</v>
      </c>
      <c r="O102" s="54">
        <v>45919.555405092593</v>
      </c>
      <c r="P102" t="s">
        <v>17</v>
      </c>
      <c r="Q102" s="55">
        <v>45919</v>
      </c>
      <c r="R102" s="56">
        <v>0</v>
      </c>
      <c r="S102" s="54">
        <v>45919.555439814816</v>
      </c>
      <c r="T102" t="s">
        <v>4897</v>
      </c>
      <c r="U102">
        <v>1</v>
      </c>
      <c r="V102">
        <v>1038335357</v>
      </c>
      <c r="W102" t="s">
        <v>4405</v>
      </c>
      <c r="X102" t="s">
        <v>17</v>
      </c>
      <c r="Y102" t="s">
        <v>17</v>
      </c>
      <c r="Z102" t="s">
        <v>17</v>
      </c>
      <c r="AA102" t="s">
        <v>17</v>
      </c>
      <c r="AB102">
        <v>2735502</v>
      </c>
      <c r="AC102">
        <v>3025242238</v>
      </c>
      <c r="AD102" t="s">
        <v>468</v>
      </c>
      <c r="AE102" t="s">
        <v>15</v>
      </c>
      <c r="AF102">
        <v>0</v>
      </c>
      <c r="AG102" t="s">
        <v>17</v>
      </c>
      <c r="AH102" t="s">
        <v>469</v>
      </c>
      <c r="AI102" t="s">
        <v>17</v>
      </c>
      <c r="AJ102" t="s">
        <v>470</v>
      </c>
      <c r="AK102" t="s">
        <v>4406</v>
      </c>
      <c r="AL102" t="s">
        <v>16</v>
      </c>
      <c r="AM102" t="s">
        <v>17</v>
      </c>
      <c r="AN102" t="s">
        <v>17</v>
      </c>
      <c r="AO102" t="s">
        <v>17</v>
      </c>
      <c r="AP102" t="s">
        <v>17</v>
      </c>
      <c r="AQ102">
        <v>9</v>
      </c>
      <c r="AR102" t="s">
        <v>17</v>
      </c>
      <c r="AS102" t="s">
        <v>17</v>
      </c>
      <c r="AT102" t="s">
        <v>475</v>
      </c>
      <c r="AU102" t="s">
        <v>476</v>
      </c>
      <c r="AV102" t="s">
        <v>477</v>
      </c>
      <c r="AW102" t="s">
        <v>4407</v>
      </c>
      <c r="AX102" t="s">
        <v>17</v>
      </c>
      <c r="AY102" t="s">
        <v>17</v>
      </c>
      <c r="AZ102" t="s">
        <v>17</v>
      </c>
      <c r="BA102" t="s">
        <v>17</v>
      </c>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HC102"/>
    </row>
    <row r="103" spans="1:211" hidden="1" x14ac:dyDescent="0.25">
      <c r="A103">
        <v>23505030</v>
      </c>
      <c r="B103">
        <f>VLOOKUP(A103,BASE!A:A,1,0)</f>
        <v>23505030</v>
      </c>
      <c r="C103">
        <v>1</v>
      </c>
      <c r="D103">
        <v>2</v>
      </c>
      <c r="E103" t="s">
        <v>4408</v>
      </c>
      <c r="F103" t="s">
        <v>514</v>
      </c>
      <c r="G103" t="s">
        <v>4409</v>
      </c>
      <c r="H103" t="s">
        <v>463</v>
      </c>
      <c r="I103" t="s">
        <v>463</v>
      </c>
      <c r="J103" t="s">
        <v>17</v>
      </c>
      <c r="K103" t="s">
        <v>17</v>
      </c>
      <c r="L103" t="s">
        <v>464</v>
      </c>
      <c r="M103" t="s">
        <v>17</v>
      </c>
      <c r="N103" t="s">
        <v>465</v>
      </c>
      <c r="O103" s="54">
        <v>45873.496921296297</v>
      </c>
      <c r="P103" t="s">
        <v>17</v>
      </c>
      <c r="Q103" s="55">
        <v>45881</v>
      </c>
      <c r="R103" s="56">
        <v>0</v>
      </c>
      <c r="S103" s="54">
        <v>45919.657025462962</v>
      </c>
      <c r="T103" t="s">
        <v>3765</v>
      </c>
      <c r="U103" t="s">
        <v>466</v>
      </c>
      <c r="V103">
        <v>43208702</v>
      </c>
      <c r="W103" t="s">
        <v>4410</v>
      </c>
      <c r="X103" t="s">
        <v>17</v>
      </c>
      <c r="Y103" t="s">
        <v>17</v>
      </c>
      <c r="Z103" t="s">
        <v>17</v>
      </c>
      <c r="AA103" t="s">
        <v>17</v>
      </c>
      <c r="AB103">
        <v>4969537</v>
      </c>
      <c r="AC103">
        <v>3002514027</v>
      </c>
      <c r="AD103" t="s">
        <v>468</v>
      </c>
      <c r="AE103" t="s">
        <v>15</v>
      </c>
      <c r="AF103">
        <v>1</v>
      </c>
      <c r="AG103" t="s">
        <v>17</v>
      </c>
      <c r="AH103" t="s">
        <v>469</v>
      </c>
      <c r="AI103" t="s">
        <v>17</v>
      </c>
      <c r="AJ103" t="s">
        <v>470</v>
      </c>
      <c r="AK103" t="s">
        <v>4411</v>
      </c>
      <c r="AL103" t="s">
        <v>16</v>
      </c>
      <c r="AM103" t="s">
        <v>17</v>
      </c>
      <c r="AN103" t="s">
        <v>17</v>
      </c>
      <c r="AO103" t="s">
        <v>17</v>
      </c>
      <c r="AP103" t="s">
        <v>17</v>
      </c>
      <c r="AQ103">
        <v>9</v>
      </c>
      <c r="AR103" t="s">
        <v>17</v>
      </c>
      <c r="AS103" t="s">
        <v>17</v>
      </c>
      <c r="AT103" t="s">
        <v>17</v>
      </c>
      <c r="AU103" t="s">
        <v>17</v>
      </c>
      <c r="AV103" t="s">
        <v>17</v>
      </c>
      <c r="AW103" t="s">
        <v>4412</v>
      </c>
      <c r="AX103" t="s">
        <v>17</v>
      </c>
      <c r="AY103" t="s">
        <v>17</v>
      </c>
      <c r="AZ103" t="s">
        <v>17</v>
      </c>
      <c r="BA103" t="s">
        <v>17</v>
      </c>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HC103"/>
    </row>
    <row r="104" spans="1:211" hidden="1" x14ac:dyDescent="0.25">
      <c r="A104">
        <v>23509669</v>
      </c>
      <c r="B104">
        <f>VLOOKUP(A104,BASE!A:A,1,0)</f>
        <v>23509669</v>
      </c>
      <c r="C104">
        <v>1</v>
      </c>
      <c r="D104">
        <v>2</v>
      </c>
      <c r="E104" t="s">
        <v>4413</v>
      </c>
      <c r="F104" t="s">
        <v>462</v>
      </c>
      <c r="G104" t="s">
        <v>4414</v>
      </c>
      <c r="H104" t="s">
        <v>463</v>
      </c>
      <c r="I104" t="s">
        <v>463</v>
      </c>
      <c r="J104" t="s">
        <v>17</v>
      </c>
      <c r="K104" t="s">
        <v>17</v>
      </c>
      <c r="L104" t="s">
        <v>464</v>
      </c>
      <c r="M104" t="s">
        <v>17</v>
      </c>
      <c r="N104" t="s">
        <v>465</v>
      </c>
      <c r="O104" s="54">
        <v>45880.40353009259</v>
      </c>
      <c r="P104" t="s">
        <v>17</v>
      </c>
      <c r="Q104" s="55">
        <v>45881</v>
      </c>
      <c r="R104" s="56">
        <v>0</v>
      </c>
      <c r="S104" s="54">
        <v>45922.357187499998</v>
      </c>
      <c r="T104" t="s">
        <v>4812</v>
      </c>
      <c r="U104" t="s">
        <v>466</v>
      </c>
      <c r="V104">
        <v>15530288</v>
      </c>
      <c r="W104" t="s">
        <v>4415</v>
      </c>
      <c r="X104" t="s">
        <v>17</v>
      </c>
      <c r="Y104" t="s">
        <v>17</v>
      </c>
      <c r="Z104" t="s">
        <v>17</v>
      </c>
      <c r="AA104" t="s">
        <v>17</v>
      </c>
      <c r="AB104" t="s">
        <v>17</v>
      </c>
      <c r="AC104">
        <v>3207228966</v>
      </c>
      <c r="AD104" t="s">
        <v>468</v>
      </c>
      <c r="AE104" t="s">
        <v>15</v>
      </c>
      <c r="AF104">
        <v>0</v>
      </c>
      <c r="AG104" t="s">
        <v>17</v>
      </c>
      <c r="AH104" t="s">
        <v>469</v>
      </c>
      <c r="AI104" t="s">
        <v>17</v>
      </c>
      <c r="AJ104" t="s">
        <v>470</v>
      </c>
      <c r="AK104" t="s">
        <v>4416</v>
      </c>
      <c r="AL104" t="s">
        <v>16</v>
      </c>
      <c r="AM104" t="s">
        <v>17</v>
      </c>
      <c r="AN104" t="s">
        <v>17</v>
      </c>
      <c r="AO104" t="s">
        <v>17</v>
      </c>
      <c r="AP104" t="s">
        <v>17</v>
      </c>
      <c r="AQ104" t="s">
        <v>472</v>
      </c>
      <c r="AR104" t="s">
        <v>17</v>
      </c>
      <c r="AS104" t="s">
        <v>17</v>
      </c>
      <c r="AT104" t="s">
        <v>475</v>
      </c>
      <c r="AU104" t="s">
        <v>476</v>
      </c>
      <c r="AV104" t="s">
        <v>477</v>
      </c>
      <c r="AW104" t="s">
        <v>4417</v>
      </c>
      <c r="AX104" t="s">
        <v>17</v>
      </c>
      <c r="AY104" t="s">
        <v>17</v>
      </c>
      <c r="AZ104" t="s">
        <v>17</v>
      </c>
      <c r="BA104" t="s">
        <v>17</v>
      </c>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HC104"/>
    </row>
    <row r="105" spans="1:211" hidden="1" x14ac:dyDescent="0.25">
      <c r="A105">
        <v>23533952</v>
      </c>
      <c r="B105">
        <f>VLOOKUP(A105,BASE!A:A,1,0)</f>
        <v>23533952</v>
      </c>
      <c r="C105">
        <v>1</v>
      </c>
      <c r="D105">
        <v>2</v>
      </c>
      <c r="E105" t="s">
        <v>4418</v>
      </c>
      <c r="F105" t="s">
        <v>462</v>
      </c>
      <c r="G105" t="s">
        <v>4419</v>
      </c>
      <c r="H105" t="s">
        <v>463</v>
      </c>
      <c r="I105" t="s">
        <v>463</v>
      </c>
      <c r="J105" t="s">
        <v>17</v>
      </c>
      <c r="K105" t="s">
        <v>17</v>
      </c>
      <c r="L105" t="s">
        <v>464</v>
      </c>
      <c r="M105" t="s">
        <v>17</v>
      </c>
      <c r="N105" t="s">
        <v>465</v>
      </c>
      <c r="O105" s="54">
        <v>45908.643518518518</v>
      </c>
      <c r="P105" t="s">
        <v>17</v>
      </c>
      <c r="Q105" s="55">
        <v>45909</v>
      </c>
      <c r="R105" s="56">
        <v>0</v>
      </c>
      <c r="S105" s="54">
        <v>45922.574201388888</v>
      </c>
      <c r="T105" t="s">
        <v>4785</v>
      </c>
      <c r="U105" t="s">
        <v>466</v>
      </c>
      <c r="V105">
        <v>43581566</v>
      </c>
      <c r="W105" t="s">
        <v>818</v>
      </c>
      <c r="X105" t="s">
        <v>17</v>
      </c>
      <c r="Y105" t="s">
        <v>17</v>
      </c>
      <c r="Z105" t="s">
        <v>17</v>
      </c>
      <c r="AA105" t="s">
        <v>17</v>
      </c>
      <c r="AB105" t="s">
        <v>17</v>
      </c>
      <c r="AC105">
        <v>3145134623</v>
      </c>
      <c r="AD105" t="s">
        <v>468</v>
      </c>
      <c r="AE105" t="s">
        <v>15</v>
      </c>
      <c r="AF105">
        <v>0</v>
      </c>
      <c r="AG105" t="s">
        <v>17</v>
      </c>
      <c r="AH105" t="s">
        <v>469</v>
      </c>
      <c r="AI105" t="s">
        <v>17</v>
      </c>
      <c r="AJ105" t="s">
        <v>470</v>
      </c>
      <c r="AK105" t="s">
        <v>4420</v>
      </c>
      <c r="AL105" t="s">
        <v>16</v>
      </c>
      <c r="AM105" t="s">
        <v>17</v>
      </c>
      <c r="AN105" t="s">
        <v>17</v>
      </c>
      <c r="AO105" t="s">
        <v>17</v>
      </c>
      <c r="AP105" t="s">
        <v>17</v>
      </c>
      <c r="AQ105">
        <v>9</v>
      </c>
      <c r="AR105" t="s">
        <v>17</v>
      </c>
      <c r="AS105" t="s">
        <v>17</v>
      </c>
      <c r="AT105" t="s">
        <v>475</v>
      </c>
      <c r="AU105" t="s">
        <v>476</v>
      </c>
      <c r="AV105" t="s">
        <v>477</v>
      </c>
      <c r="AW105" t="s">
        <v>4421</v>
      </c>
      <c r="AX105" t="s">
        <v>17</v>
      </c>
      <c r="AY105" t="s">
        <v>17</v>
      </c>
      <c r="AZ105" t="s">
        <v>17</v>
      </c>
      <c r="BA105" t="s">
        <v>17</v>
      </c>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HC105"/>
    </row>
    <row r="106" spans="1:211" hidden="1" x14ac:dyDescent="0.25">
      <c r="A106">
        <v>23525167</v>
      </c>
      <c r="B106">
        <f>VLOOKUP(A106,BASE!A:A,1,0)</f>
        <v>23525167</v>
      </c>
      <c r="C106">
        <v>1</v>
      </c>
      <c r="D106">
        <v>2</v>
      </c>
      <c r="E106" t="s">
        <v>2389</v>
      </c>
      <c r="F106" t="s">
        <v>514</v>
      </c>
      <c r="G106" t="s">
        <v>4898</v>
      </c>
      <c r="H106" t="s">
        <v>463</v>
      </c>
      <c r="I106" t="s">
        <v>463</v>
      </c>
      <c r="J106" t="s">
        <v>17</v>
      </c>
      <c r="K106" t="s">
        <v>17</v>
      </c>
      <c r="L106" t="s">
        <v>464</v>
      </c>
      <c r="M106" t="s">
        <v>17</v>
      </c>
      <c r="N106" t="s">
        <v>465</v>
      </c>
      <c r="O106" s="54">
        <v>45897.391180555554</v>
      </c>
      <c r="P106" t="s">
        <v>17</v>
      </c>
      <c r="Q106" s="55">
        <v>45923</v>
      </c>
      <c r="R106" t="s">
        <v>17</v>
      </c>
      <c r="S106" s="54">
        <v>45923.583761574075</v>
      </c>
      <c r="T106" t="s">
        <v>4234</v>
      </c>
      <c r="U106" t="s">
        <v>466</v>
      </c>
      <c r="V106">
        <v>22190255</v>
      </c>
      <c r="W106" t="s">
        <v>4899</v>
      </c>
      <c r="X106" t="s">
        <v>17</v>
      </c>
      <c r="Y106" t="s">
        <v>17</v>
      </c>
      <c r="Z106" t="s">
        <v>17</v>
      </c>
      <c r="AA106" t="s">
        <v>17</v>
      </c>
      <c r="AB106">
        <v>2527609</v>
      </c>
      <c r="AC106">
        <v>3103693854</v>
      </c>
      <c r="AD106" t="s">
        <v>468</v>
      </c>
      <c r="AE106" t="s">
        <v>15</v>
      </c>
      <c r="AF106">
        <v>0</v>
      </c>
      <c r="AG106" t="s">
        <v>17</v>
      </c>
      <c r="AH106" t="s">
        <v>469</v>
      </c>
      <c r="AI106" t="s">
        <v>17</v>
      </c>
      <c r="AJ106" t="s">
        <v>470</v>
      </c>
      <c r="AK106" t="s">
        <v>17</v>
      </c>
      <c r="AL106" t="s">
        <v>16</v>
      </c>
      <c r="AM106" t="s">
        <v>17</v>
      </c>
      <c r="AN106" t="s">
        <v>17</v>
      </c>
      <c r="AO106" t="s">
        <v>17</v>
      </c>
      <c r="AP106" t="s">
        <v>17</v>
      </c>
      <c r="AQ106" t="s">
        <v>472</v>
      </c>
      <c r="AR106" t="s">
        <v>17</v>
      </c>
      <c r="AS106" t="s">
        <v>17</v>
      </c>
      <c r="AT106" t="s">
        <v>475</v>
      </c>
      <c r="AU106" t="s">
        <v>476</v>
      </c>
      <c r="AV106" t="s">
        <v>477</v>
      </c>
      <c r="AW106" t="s">
        <v>2387</v>
      </c>
      <c r="AX106" t="s">
        <v>17</v>
      </c>
      <c r="AY106" t="s">
        <v>17</v>
      </c>
      <c r="AZ106" t="s">
        <v>17</v>
      </c>
      <c r="BA106" t="s">
        <v>17</v>
      </c>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HC106"/>
    </row>
    <row r="107" spans="1:211" hidden="1" x14ac:dyDescent="0.25">
      <c r="A107">
        <v>23512504</v>
      </c>
      <c r="B107">
        <f>VLOOKUP(A107,BASE!A:A,1,0)</f>
        <v>23512504</v>
      </c>
      <c r="C107">
        <v>1</v>
      </c>
      <c r="D107">
        <v>2</v>
      </c>
      <c r="E107" t="s">
        <v>3785</v>
      </c>
      <c r="F107" t="s">
        <v>514</v>
      </c>
      <c r="G107" t="s">
        <v>3786</v>
      </c>
      <c r="H107" t="s">
        <v>463</v>
      </c>
      <c r="I107" t="s">
        <v>463</v>
      </c>
      <c r="J107" t="s">
        <v>17</v>
      </c>
      <c r="K107" t="s">
        <v>17</v>
      </c>
      <c r="L107" t="s">
        <v>464</v>
      </c>
      <c r="M107" t="s">
        <v>17</v>
      </c>
      <c r="N107" t="s">
        <v>465</v>
      </c>
      <c r="O107" s="54">
        <v>45882.683425925927</v>
      </c>
      <c r="P107" t="s">
        <v>17</v>
      </c>
      <c r="Q107" s="55">
        <v>45920</v>
      </c>
      <c r="R107" t="s">
        <v>17</v>
      </c>
      <c r="S107" s="54">
        <v>45920.49255787037</v>
      </c>
      <c r="T107" t="s">
        <v>4788</v>
      </c>
      <c r="U107" t="s">
        <v>466</v>
      </c>
      <c r="V107">
        <v>1047970182</v>
      </c>
      <c r="W107" t="s">
        <v>3787</v>
      </c>
      <c r="X107" t="s">
        <v>17</v>
      </c>
      <c r="Y107" t="s">
        <v>17</v>
      </c>
      <c r="Z107" t="s">
        <v>17</v>
      </c>
      <c r="AA107" t="s">
        <v>17</v>
      </c>
      <c r="AB107" t="s">
        <v>17</v>
      </c>
      <c r="AC107">
        <v>3017064558</v>
      </c>
      <c r="AD107" t="s">
        <v>468</v>
      </c>
      <c r="AE107" t="s">
        <v>15</v>
      </c>
      <c r="AF107">
        <v>0</v>
      </c>
      <c r="AG107" t="s">
        <v>17</v>
      </c>
      <c r="AH107" t="s">
        <v>469</v>
      </c>
      <c r="AI107" t="s">
        <v>17</v>
      </c>
      <c r="AJ107" t="s">
        <v>470</v>
      </c>
      <c r="AK107" t="s">
        <v>3788</v>
      </c>
      <c r="AL107" t="s">
        <v>16</v>
      </c>
      <c r="AM107" t="s">
        <v>17</v>
      </c>
      <c r="AN107" t="s">
        <v>17</v>
      </c>
      <c r="AO107" t="s">
        <v>17</v>
      </c>
      <c r="AP107" t="s">
        <v>17</v>
      </c>
      <c r="AQ107" t="s">
        <v>472</v>
      </c>
      <c r="AR107" t="s">
        <v>17</v>
      </c>
      <c r="AS107" t="s">
        <v>17</v>
      </c>
      <c r="AT107" t="s">
        <v>17</v>
      </c>
      <c r="AU107" t="s">
        <v>17</v>
      </c>
      <c r="AV107" t="s">
        <v>17</v>
      </c>
      <c r="AW107" t="s">
        <v>3789</v>
      </c>
      <c r="AX107" t="s">
        <v>17</v>
      </c>
      <c r="AY107" t="s">
        <v>17</v>
      </c>
      <c r="AZ107" t="s">
        <v>17</v>
      </c>
      <c r="BA107" t="s">
        <v>17</v>
      </c>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HC107"/>
    </row>
    <row r="108" spans="1:211" hidden="1" x14ac:dyDescent="0.25">
      <c r="A108">
        <v>23542908</v>
      </c>
      <c r="B108">
        <f>VLOOKUP(A108,BASE!A:A,1,0)</f>
        <v>23542908</v>
      </c>
      <c r="C108">
        <v>1</v>
      </c>
      <c r="D108">
        <v>2</v>
      </c>
      <c r="E108" t="s">
        <v>4422</v>
      </c>
      <c r="F108" t="s">
        <v>462</v>
      </c>
      <c r="G108" t="s">
        <v>4423</v>
      </c>
      <c r="H108" t="s">
        <v>463</v>
      </c>
      <c r="I108" t="s">
        <v>463</v>
      </c>
      <c r="J108" t="s">
        <v>17</v>
      </c>
      <c r="K108" t="s">
        <v>17</v>
      </c>
      <c r="L108" t="s">
        <v>464</v>
      </c>
      <c r="M108" t="s">
        <v>17</v>
      </c>
      <c r="N108" t="s">
        <v>465</v>
      </c>
      <c r="O108" s="54">
        <v>45918.641388888886</v>
      </c>
      <c r="P108" t="s">
        <v>17</v>
      </c>
      <c r="Q108" s="55">
        <v>45918</v>
      </c>
      <c r="R108" s="56">
        <v>0</v>
      </c>
      <c r="S108" s="54">
        <v>45918.641412037039</v>
      </c>
      <c r="T108" t="s">
        <v>4789</v>
      </c>
      <c r="U108" t="s">
        <v>466</v>
      </c>
      <c r="V108">
        <v>42781650</v>
      </c>
      <c r="W108" t="s">
        <v>4424</v>
      </c>
      <c r="X108">
        <v>4927660</v>
      </c>
      <c r="Y108" t="s">
        <v>17</v>
      </c>
      <c r="Z108" t="s">
        <v>17</v>
      </c>
      <c r="AA108" t="s">
        <v>17</v>
      </c>
      <c r="AB108">
        <v>4927660</v>
      </c>
      <c r="AC108">
        <v>3112404777</v>
      </c>
      <c r="AD108" t="s">
        <v>468</v>
      </c>
      <c r="AE108" t="s">
        <v>15</v>
      </c>
      <c r="AF108">
        <v>0</v>
      </c>
      <c r="AG108" t="s">
        <v>17</v>
      </c>
      <c r="AH108" t="s">
        <v>469</v>
      </c>
      <c r="AI108" t="s">
        <v>17</v>
      </c>
      <c r="AJ108" t="s">
        <v>470</v>
      </c>
      <c r="AK108" t="s">
        <v>4425</v>
      </c>
      <c r="AL108" t="s">
        <v>16</v>
      </c>
      <c r="AM108" t="s">
        <v>17</v>
      </c>
      <c r="AN108" t="s">
        <v>17</v>
      </c>
      <c r="AO108" t="s">
        <v>17</v>
      </c>
      <c r="AP108" t="s">
        <v>17</v>
      </c>
      <c r="AQ108">
        <v>9</v>
      </c>
      <c r="AR108" t="s">
        <v>17</v>
      </c>
      <c r="AS108" t="s">
        <v>17</v>
      </c>
      <c r="AT108" t="s">
        <v>17</v>
      </c>
      <c r="AU108" t="s">
        <v>17</v>
      </c>
      <c r="AV108" t="s">
        <v>17</v>
      </c>
      <c r="AW108" t="s">
        <v>4426</v>
      </c>
      <c r="AX108" t="s">
        <v>17</v>
      </c>
      <c r="AY108" t="s">
        <v>17</v>
      </c>
      <c r="AZ108" t="s">
        <v>17</v>
      </c>
      <c r="BA108" t="s">
        <v>17</v>
      </c>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HC108"/>
    </row>
    <row r="109" spans="1:211" hidden="1" x14ac:dyDescent="0.25">
      <c r="A109">
        <v>23537009</v>
      </c>
      <c r="B109">
        <f>VLOOKUP(A109,BASE!A:A,1,0)</f>
        <v>23537009</v>
      </c>
      <c r="C109">
        <v>1</v>
      </c>
      <c r="D109">
        <v>2</v>
      </c>
      <c r="E109" t="s">
        <v>4427</v>
      </c>
      <c r="F109" t="s">
        <v>462</v>
      </c>
      <c r="G109" t="s">
        <v>4428</v>
      </c>
      <c r="H109" t="s">
        <v>463</v>
      </c>
      <c r="I109" t="s">
        <v>463</v>
      </c>
      <c r="J109" t="s">
        <v>17</v>
      </c>
      <c r="K109" t="s">
        <v>17</v>
      </c>
      <c r="L109" t="s">
        <v>464</v>
      </c>
      <c r="M109" t="s">
        <v>17</v>
      </c>
      <c r="N109" t="s">
        <v>465</v>
      </c>
      <c r="O109" s="54">
        <v>45911.53020833333</v>
      </c>
      <c r="P109" t="s">
        <v>17</v>
      </c>
      <c r="Q109" s="55">
        <v>45911</v>
      </c>
      <c r="R109" s="56">
        <v>0</v>
      </c>
      <c r="S109" s="54">
        <v>45919.576238425929</v>
      </c>
      <c r="T109" t="s">
        <v>4900</v>
      </c>
      <c r="U109" t="s">
        <v>466</v>
      </c>
      <c r="V109">
        <v>1003557679</v>
      </c>
      <c r="W109" t="s">
        <v>1161</v>
      </c>
      <c r="X109" t="s">
        <v>17</v>
      </c>
      <c r="Y109" t="s">
        <v>17</v>
      </c>
      <c r="Z109" t="s">
        <v>17</v>
      </c>
      <c r="AA109" t="s">
        <v>17</v>
      </c>
      <c r="AB109" t="s">
        <v>17</v>
      </c>
      <c r="AC109">
        <v>3234962408</v>
      </c>
      <c r="AD109" t="s">
        <v>468</v>
      </c>
      <c r="AE109" t="s">
        <v>15</v>
      </c>
      <c r="AF109">
        <v>0</v>
      </c>
      <c r="AG109" t="s">
        <v>17</v>
      </c>
      <c r="AH109" t="s">
        <v>469</v>
      </c>
      <c r="AI109" t="s">
        <v>17</v>
      </c>
      <c r="AJ109" t="s">
        <v>470</v>
      </c>
      <c r="AK109" t="s">
        <v>4429</v>
      </c>
      <c r="AL109" t="s">
        <v>16</v>
      </c>
      <c r="AM109" t="s">
        <v>17</v>
      </c>
      <c r="AN109" t="s">
        <v>17</v>
      </c>
      <c r="AO109" t="s">
        <v>17</v>
      </c>
      <c r="AP109" t="s">
        <v>17</v>
      </c>
      <c r="AQ109">
        <v>5</v>
      </c>
      <c r="AR109" t="s">
        <v>17</v>
      </c>
      <c r="AS109" t="s">
        <v>17</v>
      </c>
      <c r="AT109" t="s">
        <v>17</v>
      </c>
      <c r="AU109" t="s">
        <v>17</v>
      </c>
      <c r="AV109" t="s">
        <v>17</v>
      </c>
      <c r="AW109" t="s">
        <v>4430</v>
      </c>
      <c r="AX109" t="s">
        <v>17</v>
      </c>
      <c r="AY109" t="s">
        <v>17</v>
      </c>
      <c r="AZ109" t="s">
        <v>17</v>
      </c>
      <c r="BA109" t="s">
        <v>17</v>
      </c>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HC109"/>
    </row>
    <row r="110" spans="1:211" hidden="1" x14ac:dyDescent="0.25">
      <c r="A110">
        <v>23540658</v>
      </c>
      <c r="B110">
        <f>VLOOKUP(A110,BASE!A:A,1,0)</f>
        <v>23540658</v>
      </c>
      <c r="C110">
        <v>1</v>
      </c>
      <c r="D110">
        <v>2</v>
      </c>
      <c r="E110" t="s">
        <v>3564</v>
      </c>
      <c r="F110" t="s">
        <v>514</v>
      </c>
      <c r="G110" t="s">
        <v>3565</v>
      </c>
      <c r="H110" t="s">
        <v>463</v>
      </c>
      <c r="I110" t="s">
        <v>463</v>
      </c>
      <c r="J110" t="s">
        <v>17</v>
      </c>
      <c r="K110" t="s">
        <v>17</v>
      </c>
      <c r="L110" t="s">
        <v>464</v>
      </c>
      <c r="M110" t="s">
        <v>17</v>
      </c>
      <c r="N110" t="s">
        <v>465</v>
      </c>
      <c r="O110" s="54">
        <v>45916.468148148146</v>
      </c>
      <c r="P110" t="s">
        <v>17</v>
      </c>
      <c r="Q110" s="55">
        <v>45920</v>
      </c>
      <c r="R110" t="s">
        <v>17</v>
      </c>
      <c r="S110" s="54">
        <v>45920.491111111114</v>
      </c>
      <c r="T110" t="s">
        <v>4788</v>
      </c>
      <c r="U110" t="s">
        <v>466</v>
      </c>
      <c r="V110">
        <v>43152237</v>
      </c>
      <c r="W110" t="s">
        <v>260</v>
      </c>
      <c r="X110" t="s">
        <v>17</v>
      </c>
      <c r="Y110" t="s">
        <v>17</v>
      </c>
      <c r="Z110" t="s">
        <v>17</v>
      </c>
      <c r="AA110" t="s">
        <v>17</v>
      </c>
      <c r="AB110" t="s">
        <v>17</v>
      </c>
      <c r="AC110">
        <v>3157860460</v>
      </c>
      <c r="AD110" t="s">
        <v>468</v>
      </c>
      <c r="AE110" t="s">
        <v>15</v>
      </c>
      <c r="AF110">
        <v>0</v>
      </c>
      <c r="AG110" t="s">
        <v>17</v>
      </c>
      <c r="AH110" t="s">
        <v>469</v>
      </c>
      <c r="AI110" t="s">
        <v>17</v>
      </c>
      <c r="AJ110" t="s">
        <v>470</v>
      </c>
      <c r="AK110" t="s">
        <v>3566</v>
      </c>
      <c r="AL110" t="s">
        <v>16</v>
      </c>
      <c r="AM110" t="s">
        <v>17</v>
      </c>
      <c r="AN110" t="s">
        <v>17</v>
      </c>
      <c r="AO110" t="s">
        <v>17</v>
      </c>
      <c r="AP110" t="s">
        <v>17</v>
      </c>
      <c r="AQ110">
        <v>9</v>
      </c>
      <c r="AR110" t="s">
        <v>17</v>
      </c>
      <c r="AS110" t="s">
        <v>17</v>
      </c>
      <c r="AT110" t="s">
        <v>475</v>
      </c>
      <c r="AU110" t="s">
        <v>476</v>
      </c>
      <c r="AV110" t="s">
        <v>477</v>
      </c>
      <c r="AW110" t="s">
        <v>3567</v>
      </c>
      <c r="AX110" t="s">
        <v>17</v>
      </c>
      <c r="AY110" t="s">
        <v>17</v>
      </c>
      <c r="AZ110" t="s">
        <v>17</v>
      </c>
      <c r="BA110" t="s">
        <v>17</v>
      </c>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HC110"/>
    </row>
    <row r="111" spans="1:211" hidden="1" x14ac:dyDescent="0.25">
      <c r="A111">
        <v>23539741</v>
      </c>
      <c r="B111">
        <f>VLOOKUP(A111,BASE!A:A,1,0)</f>
        <v>23539741</v>
      </c>
      <c r="C111">
        <v>1</v>
      </c>
      <c r="D111">
        <v>2</v>
      </c>
      <c r="E111" t="s">
        <v>3568</v>
      </c>
      <c r="F111" t="s">
        <v>462</v>
      </c>
      <c r="G111" t="s">
        <v>3569</v>
      </c>
      <c r="H111" t="s">
        <v>463</v>
      </c>
      <c r="I111" t="s">
        <v>463</v>
      </c>
      <c r="J111" t="s">
        <v>17</v>
      </c>
      <c r="K111" t="s">
        <v>17</v>
      </c>
      <c r="L111" t="s">
        <v>464</v>
      </c>
      <c r="M111" t="s">
        <v>17</v>
      </c>
      <c r="N111" t="s">
        <v>465</v>
      </c>
      <c r="O111" s="54">
        <v>45915.636018518519</v>
      </c>
      <c r="P111" t="s">
        <v>17</v>
      </c>
      <c r="Q111" s="55">
        <v>45916</v>
      </c>
      <c r="R111" s="56">
        <v>0</v>
      </c>
      <c r="S111" s="54">
        <v>45915.636053240742</v>
      </c>
      <c r="T111" t="s">
        <v>4901</v>
      </c>
      <c r="U111" t="s">
        <v>475</v>
      </c>
      <c r="V111">
        <v>43875593</v>
      </c>
      <c r="W111" t="s">
        <v>3570</v>
      </c>
      <c r="X111" t="s">
        <v>17</v>
      </c>
      <c r="Y111" t="s">
        <v>17</v>
      </c>
      <c r="Z111" t="s">
        <v>17</v>
      </c>
      <c r="AA111" t="s">
        <v>17</v>
      </c>
      <c r="AB111" t="s">
        <v>17</v>
      </c>
      <c r="AC111">
        <v>3053437229</v>
      </c>
      <c r="AD111" t="s">
        <v>468</v>
      </c>
      <c r="AE111" t="s">
        <v>15</v>
      </c>
      <c r="AF111">
        <v>0</v>
      </c>
      <c r="AG111" t="s">
        <v>17</v>
      </c>
      <c r="AH111" t="s">
        <v>469</v>
      </c>
      <c r="AI111" t="s">
        <v>17</v>
      </c>
      <c r="AJ111" t="s">
        <v>470</v>
      </c>
      <c r="AK111" t="s">
        <v>3571</v>
      </c>
      <c r="AL111" t="s">
        <v>16</v>
      </c>
      <c r="AM111" t="s">
        <v>17</v>
      </c>
      <c r="AN111" t="s">
        <v>17</v>
      </c>
      <c r="AO111" t="s">
        <v>17</v>
      </c>
      <c r="AP111" t="s">
        <v>17</v>
      </c>
      <c r="AQ111">
        <v>9</v>
      </c>
      <c r="AR111" t="s">
        <v>17</v>
      </c>
      <c r="AS111" t="s">
        <v>17</v>
      </c>
      <c r="AT111" t="s">
        <v>475</v>
      </c>
      <c r="AU111" t="s">
        <v>476</v>
      </c>
      <c r="AV111" t="s">
        <v>477</v>
      </c>
      <c r="AW111" t="s">
        <v>3572</v>
      </c>
      <c r="AX111" t="s">
        <v>17</v>
      </c>
      <c r="AY111" t="s">
        <v>17</v>
      </c>
      <c r="AZ111" t="s">
        <v>17</v>
      </c>
      <c r="BA111" t="s">
        <v>17</v>
      </c>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HC111"/>
    </row>
    <row r="112" spans="1:211" hidden="1" x14ac:dyDescent="0.25">
      <c r="A112">
        <v>23527576</v>
      </c>
      <c r="B112">
        <f>VLOOKUP(A112,BASE!A:A,1,0)</f>
        <v>23527576</v>
      </c>
      <c r="C112">
        <v>1</v>
      </c>
      <c r="D112">
        <v>2</v>
      </c>
      <c r="E112" t="s">
        <v>2596</v>
      </c>
      <c r="F112" t="s">
        <v>514</v>
      </c>
      <c r="G112" t="s">
        <v>3332</v>
      </c>
      <c r="H112" t="s">
        <v>463</v>
      </c>
      <c r="I112" t="s">
        <v>463</v>
      </c>
      <c r="J112" t="s">
        <v>17</v>
      </c>
      <c r="K112" t="s">
        <v>17</v>
      </c>
      <c r="L112" t="s">
        <v>464</v>
      </c>
      <c r="M112" t="s">
        <v>17</v>
      </c>
      <c r="N112" t="s">
        <v>465</v>
      </c>
      <c r="O112" s="54">
        <v>45901.405069444445</v>
      </c>
      <c r="P112" t="s">
        <v>17</v>
      </c>
      <c r="Q112" s="55">
        <v>45923</v>
      </c>
      <c r="R112" t="s">
        <v>17</v>
      </c>
      <c r="S112" s="54">
        <v>45923.586030092592</v>
      </c>
      <c r="T112" t="s">
        <v>4234</v>
      </c>
      <c r="U112" t="s">
        <v>466</v>
      </c>
      <c r="V112">
        <v>1128466772</v>
      </c>
      <c r="W112" t="s">
        <v>3333</v>
      </c>
      <c r="X112" t="s">
        <v>17</v>
      </c>
      <c r="Y112" t="s">
        <v>17</v>
      </c>
      <c r="Z112" t="s">
        <v>17</v>
      </c>
      <c r="AA112" t="s">
        <v>17</v>
      </c>
      <c r="AB112">
        <v>4927684</v>
      </c>
      <c r="AC112">
        <v>3135357533</v>
      </c>
      <c r="AD112" t="s">
        <v>468</v>
      </c>
      <c r="AE112" t="s">
        <v>15</v>
      </c>
      <c r="AF112">
        <v>0</v>
      </c>
      <c r="AG112" t="s">
        <v>17</v>
      </c>
      <c r="AH112" t="s">
        <v>469</v>
      </c>
      <c r="AI112" t="s">
        <v>17</v>
      </c>
      <c r="AJ112" t="s">
        <v>470</v>
      </c>
      <c r="AK112" t="s">
        <v>3334</v>
      </c>
      <c r="AL112" t="s">
        <v>16</v>
      </c>
      <c r="AM112" t="s">
        <v>17</v>
      </c>
      <c r="AN112" t="s">
        <v>17</v>
      </c>
      <c r="AO112" t="s">
        <v>17</v>
      </c>
      <c r="AP112" t="s">
        <v>17</v>
      </c>
      <c r="AQ112">
        <v>9</v>
      </c>
      <c r="AR112" t="s">
        <v>17</v>
      </c>
      <c r="AS112" t="s">
        <v>17</v>
      </c>
      <c r="AT112" t="s">
        <v>17</v>
      </c>
      <c r="AU112" t="s">
        <v>17</v>
      </c>
      <c r="AV112" t="s">
        <v>17</v>
      </c>
      <c r="AW112" t="s">
        <v>2594</v>
      </c>
      <c r="AX112" t="s">
        <v>17</v>
      </c>
      <c r="AY112" t="s">
        <v>17</v>
      </c>
      <c r="AZ112" t="s">
        <v>17</v>
      </c>
      <c r="BA112" t="s">
        <v>17</v>
      </c>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HC112"/>
    </row>
    <row r="113" spans="1:211" hidden="1" x14ac:dyDescent="0.25">
      <c r="A113">
        <v>23527587</v>
      </c>
      <c r="B113">
        <f>VLOOKUP(A113,BASE!A:A,1,0)</f>
        <v>23527587</v>
      </c>
      <c r="C113">
        <v>1</v>
      </c>
      <c r="D113">
        <v>2</v>
      </c>
      <c r="E113" t="s">
        <v>2604</v>
      </c>
      <c r="F113" t="s">
        <v>514</v>
      </c>
      <c r="G113" t="s">
        <v>4902</v>
      </c>
      <c r="H113" t="s">
        <v>463</v>
      </c>
      <c r="I113" t="s">
        <v>463</v>
      </c>
      <c r="J113" t="s">
        <v>17</v>
      </c>
      <c r="K113" t="s">
        <v>17</v>
      </c>
      <c r="L113" t="s">
        <v>464</v>
      </c>
      <c r="M113" t="s">
        <v>17</v>
      </c>
      <c r="N113" t="s">
        <v>465</v>
      </c>
      <c r="O113" s="54">
        <v>45901.408599537041</v>
      </c>
      <c r="P113" t="s">
        <v>17</v>
      </c>
      <c r="Q113" s="55">
        <v>45923</v>
      </c>
      <c r="R113" t="s">
        <v>17</v>
      </c>
      <c r="S113" s="54">
        <v>45923.588773148149</v>
      </c>
      <c r="T113" t="s">
        <v>4234</v>
      </c>
      <c r="U113" t="s">
        <v>466</v>
      </c>
      <c r="V113">
        <v>1128466772</v>
      </c>
      <c r="W113" t="s">
        <v>3333</v>
      </c>
      <c r="X113" t="s">
        <v>17</v>
      </c>
      <c r="Y113" t="s">
        <v>17</v>
      </c>
      <c r="Z113" t="s">
        <v>17</v>
      </c>
      <c r="AA113" t="s">
        <v>17</v>
      </c>
      <c r="AB113">
        <v>4927684</v>
      </c>
      <c r="AC113">
        <v>3135357533</v>
      </c>
      <c r="AD113" t="s">
        <v>468</v>
      </c>
      <c r="AE113" t="s">
        <v>15</v>
      </c>
      <c r="AF113">
        <v>0</v>
      </c>
      <c r="AG113" t="s">
        <v>17</v>
      </c>
      <c r="AH113" t="s">
        <v>469</v>
      </c>
      <c r="AI113" t="s">
        <v>17</v>
      </c>
      <c r="AJ113" t="s">
        <v>470</v>
      </c>
      <c r="AK113" t="s">
        <v>4903</v>
      </c>
      <c r="AL113" t="s">
        <v>16</v>
      </c>
      <c r="AM113" t="s">
        <v>17</v>
      </c>
      <c r="AN113" t="s">
        <v>17</v>
      </c>
      <c r="AO113" t="s">
        <v>17</v>
      </c>
      <c r="AP113" t="s">
        <v>17</v>
      </c>
      <c r="AQ113">
        <v>9</v>
      </c>
      <c r="AR113" t="s">
        <v>17</v>
      </c>
      <c r="AS113" t="s">
        <v>17</v>
      </c>
      <c r="AT113" t="s">
        <v>17</v>
      </c>
      <c r="AU113" t="s">
        <v>17</v>
      </c>
      <c r="AV113" t="s">
        <v>17</v>
      </c>
      <c r="AW113" t="s">
        <v>2602</v>
      </c>
      <c r="AX113" t="s">
        <v>17</v>
      </c>
      <c r="AY113" t="s">
        <v>17</v>
      </c>
      <c r="AZ113" t="s">
        <v>17</v>
      </c>
      <c r="BA113" t="s">
        <v>17</v>
      </c>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HC113"/>
    </row>
    <row r="114" spans="1:211" hidden="1" x14ac:dyDescent="0.25">
      <c r="A114">
        <v>23527578</v>
      </c>
      <c r="B114">
        <f>VLOOKUP(A114,BASE!A:A,1,0)</f>
        <v>23527578</v>
      </c>
      <c r="C114">
        <v>1</v>
      </c>
      <c r="D114">
        <v>2</v>
      </c>
      <c r="E114" t="s">
        <v>2600</v>
      </c>
      <c r="F114" t="s">
        <v>514</v>
      </c>
      <c r="G114" t="s">
        <v>4904</v>
      </c>
      <c r="H114" t="s">
        <v>463</v>
      </c>
      <c r="I114" t="s">
        <v>463</v>
      </c>
      <c r="J114" t="s">
        <v>17</v>
      </c>
      <c r="K114" t="s">
        <v>17</v>
      </c>
      <c r="L114" t="s">
        <v>464</v>
      </c>
      <c r="M114" t="s">
        <v>17</v>
      </c>
      <c r="N114" t="s">
        <v>465</v>
      </c>
      <c r="O114" s="54">
        <v>45901.405925925923</v>
      </c>
      <c r="P114" t="s">
        <v>17</v>
      </c>
      <c r="Q114" s="55">
        <v>45923</v>
      </c>
      <c r="R114" t="s">
        <v>17</v>
      </c>
      <c r="S114" s="54">
        <v>45923.587534722225</v>
      </c>
      <c r="T114" t="s">
        <v>4234</v>
      </c>
      <c r="U114" t="s">
        <v>466</v>
      </c>
      <c r="V114">
        <v>1128466772</v>
      </c>
      <c r="W114" t="s">
        <v>3333</v>
      </c>
      <c r="X114" t="s">
        <v>17</v>
      </c>
      <c r="Y114" t="s">
        <v>17</v>
      </c>
      <c r="Z114" t="s">
        <v>17</v>
      </c>
      <c r="AA114" t="s">
        <v>17</v>
      </c>
      <c r="AB114">
        <v>4927684</v>
      </c>
      <c r="AC114">
        <v>3135357533</v>
      </c>
      <c r="AD114" t="s">
        <v>468</v>
      </c>
      <c r="AE114" t="s">
        <v>15</v>
      </c>
      <c r="AF114">
        <v>0</v>
      </c>
      <c r="AG114" t="s">
        <v>17</v>
      </c>
      <c r="AH114" t="s">
        <v>469</v>
      </c>
      <c r="AI114" t="s">
        <v>17</v>
      </c>
      <c r="AJ114" t="s">
        <v>470</v>
      </c>
      <c r="AK114" t="s">
        <v>4905</v>
      </c>
      <c r="AL114" t="s">
        <v>16</v>
      </c>
      <c r="AM114" t="s">
        <v>17</v>
      </c>
      <c r="AN114" t="s">
        <v>17</v>
      </c>
      <c r="AO114" t="s">
        <v>17</v>
      </c>
      <c r="AP114" t="s">
        <v>17</v>
      </c>
      <c r="AQ114">
        <v>9</v>
      </c>
      <c r="AR114" t="s">
        <v>17</v>
      </c>
      <c r="AS114" t="s">
        <v>17</v>
      </c>
      <c r="AT114" t="s">
        <v>17</v>
      </c>
      <c r="AU114" t="s">
        <v>17</v>
      </c>
      <c r="AV114" t="s">
        <v>17</v>
      </c>
      <c r="AW114" t="s">
        <v>2598</v>
      </c>
      <c r="AX114" t="s">
        <v>17</v>
      </c>
      <c r="AY114" t="s">
        <v>17</v>
      </c>
      <c r="AZ114" t="s">
        <v>17</v>
      </c>
      <c r="BA114" t="s">
        <v>17</v>
      </c>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HC114"/>
    </row>
    <row r="115" spans="1:211" hidden="1" x14ac:dyDescent="0.25">
      <c r="A115">
        <v>23546070</v>
      </c>
      <c r="B115">
        <f>VLOOKUP(A115,BASE!A:A,1,0)</f>
        <v>23546070</v>
      </c>
      <c r="C115">
        <v>1</v>
      </c>
      <c r="D115">
        <v>2</v>
      </c>
      <c r="E115" t="s">
        <v>4906</v>
      </c>
      <c r="F115" t="s">
        <v>462</v>
      </c>
      <c r="G115" t="s">
        <v>4907</v>
      </c>
      <c r="H115" t="s">
        <v>463</v>
      </c>
      <c r="I115" t="s">
        <v>463</v>
      </c>
      <c r="J115" t="s">
        <v>17</v>
      </c>
      <c r="K115" t="s">
        <v>17</v>
      </c>
      <c r="L115" t="s">
        <v>464</v>
      </c>
      <c r="M115" t="s">
        <v>17</v>
      </c>
      <c r="N115" t="s">
        <v>465</v>
      </c>
      <c r="O115" s="54">
        <v>45922.681168981479</v>
      </c>
      <c r="P115" t="s">
        <v>17</v>
      </c>
      <c r="Q115" s="55">
        <v>45923</v>
      </c>
      <c r="R115" s="56">
        <v>0</v>
      </c>
      <c r="S115" s="54">
        <v>45922.681203703702</v>
      </c>
      <c r="T115" t="s">
        <v>4908</v>
      </c>
      <c r="U115" t="s">
        <v>466</v>
      </c>
      <c r="V115">
        <v>1076322765</v>
      </c>
      <c r="W115" t="s">
        <v>4909</v>
      </c>
      <c r="X115" t="s">
        <v>17</v>
      </c>
      <c r="Y115" t="s">
        <v>17</v>
      </c>
      <c r="Z115" t="s">
        <v>17</v>
      </c>
      <c r="AA115" t="s">
        <v>17</v>
      </c>
      <c r="AB115" t="s">
        <v>17</v>
      </c>
      <c r="AC115">
        <v>3135707019</v>
      </c>
      <c r="AD115" t="s">
        <v>468</v>
      </c>
      <c r="AE115" t="s">
        <v>15</v>
      </c>
      <c r="AF115">
        <v>0</v>
      </c>
      <c r="AG115" t="s">
        <v>17</v>
      </c>
      <c r="AH115" t="s">
        <v>469</v>
      </c>
      <c r="AI115" t="s">
        <v>17</v>
      </c>
      <c r="AJ115" t="s">
        <v>470</v>
      </c>
      <c r="AK115" t="s">
        <v>4910</v>
      </c>
      <c r="AL115" t="s">
        <v>16</v>
      </c>
      <c r="AM115" t="s">
        <v>17</v>
      </c>
      <c r="AN115" t="s">
        <v>17</v>
      </c>
      <c r="AO115" t="s">
        <v>17</v>
      </c>
      <c r="AP115" t="s">
        <v>17</v>
      </c>
      <c r="AQ115">
        <v>9</v>
      </c>
      <c r="AR115" t="s">
        <v>17</v>
      </c>
      <c r="AS115" t="s">
        <v>17</v>
      </c>
      <c r="AT115" t="s">
        <v>17</v>
      </c>
      <c r="AU115" t="s">
        <v>17</v>
      </c>
      <c r="AV115" t="s">
        <v>17</v>
      </c>
      <c r="AW115" t="s">
        <v>4911</v>
      </c>
      <c r="AX115" t="s">
        <v>17</v>
      </c>
      <c r="AY115" t="s">
        <v>17</v>
      </c>
      <c r="AZ115" t="s">
        <v>17</v>
      </c>
      <c r="BA115" t="s">
        <v>17</v>
      </c>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HC115"/>
    </row>
    <row r="116" spans="1:211" hidden="1" x14ac:dyDescent="0.25">
      <c r="A116">
        <v>23533541</v>
      </c>
      <c r="B116">
        <f>VLOOKUP(A116,BASE!A:A,1,0)</f>
        <v>23533541</v>
      </c>
      <c r="C116">
        <v>1</v>
      </c>
      <c r="D116">
        <v>2</v>
      </c>
      <c r="E116" t="s">
        <v>3987</v>
      </c>
      <c r="F116" t="s">
        <v>462</v>
      </c>
      <c r="G116" t="s">
        <v>3988</v>
      </c>
      <c r="H116" t="s">
        <v>463</v>
      </c>
      <c r="I116" t="s">
        <v>463</v>
      </c>
      <c r="J116" t="s">
        <v>17</v>
      </c>
      <c r="K116" t="s">
        <v>17</v>
      </c>
      <c r="L116" t="s">
        <v>464</v>
      </c>
      <c r="M116" t="s">
        <v>17</v>
      </c>
      <c r="N116" t="s">
        <v>465</v>
      </c>
      <c r="O116" s="54">
        <v>45908.43990740741</v>
      </c>
      <c r="P116" t="s">
        <v>17</v>
      </c>
      <c r="Q116" s="55">
        <v>45908</v>
      </c>
      <c r="R116" s="56">
        <v>0</v>
      </c>
      <c r="S116" s="54">
        <v>45917.682916666665</v>
      </c>
      <c r="T116" t="s">
        <v>4912</v>
      </c>
      <c r="U116" t="s">
        <v>466</v>
      </c>
      <c r="V116">
        <v>1152187522</v>
      </c>
      <c r="W116" t="s">
        <v>664</v>
      </c>
      <c r="X116" t="s">
        <v>17</v>
      </c>
      <c r="Y116" t="s">
        <v>17</v>
      </c>
      <c r="Z116" t="s">
        <v>17</v>
      </c>
      <c r="AA116" t="s">
        <v>17</v>
      </c>
      <c r="AB116">
        <v>1111111</v>
      </c>
      <c r="AC116">
        <v>3104199268</v>
      </c>
      <c r="AD116" t="s">
        <v>468</v>
      </c>
      <c r="AE116" t="s">
        <v>15</v>
      </c>
      <c r="AF116">
        <v>0</v>
      </c>
      <c r="AG116" t="s">
        <v>17</v>
      </c>
      <c r="AH116" t="s">
        <v>469</v>
      </c>
      <c r="AI116" t="s">
        <v>17</v>
      </c>
      <c r="AJ116" t="s">
        <v>470</v>
      </c>
      <c r="AK116" t="s">
        <v>3989</v>
      </c>
      <c r="AL116" t="s">
        <v>16</v>
      </c>
      <c r="AM116" t="s">
        <v>17</v>
      </c>
      <c r="AN116" t="s">
        <v>17</v>
      </c>
      <c r="AO116" t="s">
        <v>17</v>
      </c>
      <c r="AP116" t="s">
        <v>17</v>
      </c>
      <c r="AQ116">
        <v>9</v>
      </c>
      <c r="AR116" t="s">
        <v>17</v>
      </c>
      <c r="AS116" t="s">
        <v>17</v>
      </c>
      <c r="AT116" t="s">
        <v>17</v>
      </c>
      <c r="AU116" t="s">
        <v>17</v>
      </c>
      <c r="AV116" t="s">
        <v>17</v>
      </c>
      <c r="AW116" t="s">
        <v>3990</v>
      </c>
      <c r="AX116" t="s">
        <v>17</v>
      </c>
      <c r="AY116" t="s">
        <v>17</v>
      </c>
      <c r="AZ116" t="s">
        <v>17</v>
      </c>
      <c r="BA116" t="s">
        <v>17</v>
      </c>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HC116"/>
    </row>
    <row r="117" spans="1:211" hidden="1" x14ac:dyDescent="0.25">
      <c r="A117">
        <v>23541593</v>
      </c>
      <c r="B117">
        <f>VLOOKUP(A117,BASE!A:A,1,0)</f>
        <v>23541593</v>
      </c>
      <c r="C117">
        <v>1</v>
      </c>
      <c r="D117">
        <v>2</v>
      </c>
      <c r="E117" t="s">
        <v>3790</v>
      </c>
      <c r="F117" t="s">
        <v>514</v>
      </c>
      <c r="G117" t="s">
        <v>3791</v>
      </c>
      <c r="H117" t="s">
        <v>463</v>
      </c>
      <c r="I117" t="s">
        <v>463</v>
      </c>
      <c r="J117" t="s">
        <v>17</v>
      </c>
      <c r="K117" t="s">
        <v>17</v>
      </c>
      <c r="L117" t="s">
        <v>464</v>
      </c>
      <c r="M117" t="s">
        <v>17</v>
      </c>
      <c r="N117" t="s">
        <v>465</v>
      </c>
      <c r="O117" s="54">
        <v>45917.561354166668</v>
      </c>
      <c r="P117" t="s">
        <v>17</v>
      </c>
      <c r="Q117" s="55">
        <v>45920</v>
      </c>
      <c r="R117" t="s">
        <v>17</v>
      </c>
      <c r="S117" s="54">
        <v>45920.492893518516</v>
      </c>
      <c r="T117" t="s">
        <v>4788</v>
      </c>
      <c r="U117" t="s">
        <v>466</v>
      </c>
      <c r="V117">
        <v>43501815</v>
      </c>
      <c r="W117" t="s">
        <v>3792</v>
      </c>
      <c r="X117" t="s">
        <v>17</v>
      </c>
      <c r="Y117" t="s">
        <v>17</v>
      </c>
      <c r="Z117" t="s">
        <v>17</v>
      </c>
      <c r="AA117" t="s">
        <v>17</v>
      </c>
      <c r="AB117" t="s">
        <v>17</v>
      </c>
      <c r="AC117">
        <v>3114244010</v>
      </c>
      <c r="AD117" t="s">
        <v>468</v>
      </c>
      <c r="AE117" t="s">
        <v>15</v>
      </c>
      <c r="AF117">
        <v>0</v>
      </c>
      <c r="AG117" t="s">
        <v>17</v>
      </c>
      <c r="AH117" t="s">
        <v>469</v>
      </c>
      <c r="AI117" t="s">
        <v>17</v>
      </c>
      <c r="AJ117" t="s">
        <v>470</v>
      </c>
      <c r="AK117" t="s">
        <v>3793</v>
      </c>
      <c r="AL117" t="s">
        <v>16</v>
      </c>
      <c r="AM117" t="s">
        <v>17</v>
      </c>
      <c r="AN117" t="s">
        <v>17</v>
      </c>
      <c r="AO117" t="s">
        <v>17</v>
      </c>
      <c r="AP117" t="s">
        <v>17</v>
      </c>
      <c r="AQ117">
        <v>9</v>
      </c>
      <c r="AR117" t="s">
        <v>17</v>
      </c>
      <c r="AS117" t="s">
        <v>17</v>
      </c>
      <c r="AT117" t="s">
        <v>475</v>
      </c>
      <c r="AU117" t="s">
        <v>476</v>
      </c>
      <c r="AV117" t="s">
        <v>477</v>
      </c>
      <c r="AW117" t="s">
        <v>3794</v>
      </c>
      <c r="AX117" t="s">
        <v>17</v>
      </c>
      <c r="AY117" t="s">
        <v>17</v>
      </c>
      <c r="AZ117" t="s">
        <v>17</v>
      </c>
      <c r="BA117" t="s">
        <v>17</v>
      </c>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HC117"/>
    </row>
    <row r="118" spans="1:211" hidden="1" x14ac:dyDescent="0.25">
      <c r="A118">
        <v>23545801</v>
      </c>
      <c r="B118">
        <f>VLOOKUP(A118,BASE!A:A,1,0)</f>
        <v>23545801</v>
      </c>
      <c r="C118">
        <v>1</v>
      </c>
      <c r="D118">
        <v>2</v>
      </c>
      <c r="E118" t="s">
        <v>4431</v>
      </c>
      <c r="F118" t="s">
        <v>462</v>
      </c>
      <c r="G118" t="s">
        <v>4432</v>
      </c>
      <c r="H118" t="s">
        <v>463</v>
      </c>
      <c r="I118" t="s">
        <v>463</v>
      </c>
      <c r="J118" t="s">
        <v>17</v>
      </c>
      <c r="K118" t="s">
        <v>17</v>
      </c>
      <c r="L118" t="s">
        <v>464</v>
      </c>
      <c r="M118" t="s">
        <v>17</v>
      </c>
      <c r="N118" t="s">
        <v>465</v>
      </c>
      <c r="O118" s="54">
        <v>45922.573379629626</v>
      </c>
      <c r="P118" t="s">
        <v>17</v>
      </c>
      <c r="Q118" s="55">
        <v>45922</v>
      </c>
      <c r="R118" s="56">
        <v>0</v>
      </c>
      <c r="S118" s="54">
        <v>45922.573414351849</v>
      </c>
      <c r="T118" t="s">
        <v>4785</v>
      </c>
      <c r="U118" t="s">
        <v>480</v>
      </c>
      <c r="V118">
        <v>41727550</v>
      </c>
      <c r="W118" t="s">
        <v>4433</v>
      </c>
      <c r="X118" t="s">
        <v>17</v>
      </c>
      <c r="Y118" t="s">
        <v>4434</v>
      </c>
      <c r="Z118" t="s">
        <v>17</v>
      </c>
      <c r="AA118" t="s">
        <v>17</v>
      </c>
      <c r="AB118" t="s">
        <v>17</v>
      </c>
      <c r="AC118">
        <v>3113761937</v>
      </c>
      <c r="AD118" t="s">
        <v>468</v>
      </c>
      <c r="AE118" t="s">
        <v>15</v>
      </c>
      <c r="AF118">
        <v>2</v>
      </c>
      <c r="AG118" t="s">
        <v>17</v>
      </c>
      <c r="AH118" t="s">
        <v>469</v>
      </c>
      <c r="AI118" t="s">
        <v>17</v>
      </c>
      <c r="AJ118" t="s">
        <v>470</v>
      </c>
      <c r="AK118" t="s">
        <v>4435</v>
      </c>
      <c r="AL118" t="s">
        <v>16</v>
      </c>
      <c r="AM118" t="s">
        <v>17</v>
      </c>
      <c r="AN118" t="s">
        <v>17</v>
      </c>
      <c r="AO118" t="s">
        <v>17</v>
      </c>
      <c r="AP118" t="s">
        <v>17</v>
      </c>
      <c r="AQ118">
        <v>9</v>
      </c>
      <c r="AR118" t="s">
        <v>17</v>
      </c>
      <c r="AS118" t="s">
        <v>17</v>
      </c>
      <c r="AT118" t="s">
        <v>475</v>
      </c>
      <c r="AU118" t="s">
        <v>476</v>
      </c>
      <c r="AV118" t="s">
        <v>477</v>
      </c>
      <c r="AW118" t="s">
        <v>4436</v>
      </c>
      <c r="AX118" t="s">
        <v>17</v>
      </c>
      <c r="AY118" t="s">
        <v>17</v>
      </c>
      <c r="AZ118" t="s">
        <v>17</v>
      </c>
      <c r="BA118" t="s">
        <v>17</v>
      </c>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HC118"/>
    </row>
    <row r="119" spans="1:211" hidden="1" x14ac:dyDescent="0.25">
      <c r="A119">
        <v>23545822</v>
      </c>
      <c r="B119">
        <f>VLOOKUP(A119,BASE!A:A,1,0)</f>
        <v>23545822</v>
      </c>
      <c r="C119">
        <v>1</v>
      </c>
      <c r="D119">
        <v>2</v>
      </c>
      <c r="E119" t="s">
        <v>4437</v>
      </c>
      <c r="F119" t="s">
        <v>462</v>
      </c>
      <c r="G119" t="s">
        <v>4438</v>
      </c>
      <c r="H119" t="s">
        <v>463</v>
      </c>
      <c r="I119" t="s">
        <v>463</v>
      </c>
      <c r="J119" t="s">
        <v>17</v>
      </c>
      <c r="K119" t="s">
        <v>17</v>
      </c>
      <c r="L119" t="s">
        <v>464</v>
      </c>
      <c r="M119" t="s">
        <v>17</v>
      </c>
      <c r="N119" t="s">
        <v>465</v>
      </c>
      <c r="O119" s="54">
        <v>45922.584641203706</v>
      </c>
      <c r="P119" t="s">
        <v>17</v>
      </c>
      <c r="Q119" s="55">
        <v>45922</v>
      </c>
      <c r="R119" s="56">
        <v>0</v>
      </c>
      <c r="S119" s="54">
        <v>45922.584675925929</v>
      </c>
      <c r="T119" t="s">
        <v>4714</v>
      </c>
      <c r="U119" t="s">
        <v>480</v>
      </c>
      <c r="V119">
        <v>41727550</v>
      </c>
      <c r="W119" t="s">
        <v>4433</v>
      </c>
      <c r="X119" t="s">
        <v>17</v>
      </c>
      <c r="Y119" t="s">
        <v>4434</v>
      </c>
      <c r="Z119" t="s">
        <v>17</v>
      </c>
      <c r="AA119" t="s">
        <v>17</v>
      </c>
      <c r="AB119" t="s">
        <v>17</v>
      </c>
      <c r="AC119">
        <v>3113761937</v>
      </c>
      <c r="AD119" t="s">
        <v>468</v>
      </c>
      <c r="AE119" t="s">
        <v>15</v>
      </c>
      <c r="AF119">
        <v>2</v>
      </c>
      <c r="AG119" t="s">
        <v>17</v>
      </c>
      <c r="AH119" t="s">
        <v>469</v>
      </c>
      <c r="AI119" t="s">
        <v>17</v>
      </c>
      <c r="AJ119" t="s">
        <v>470</v>
      </c>
      <c r="AK119" t="s">
        <v>4439</v>
      </c>
      <c r="AL119" t="s">
        <v>16</v>
      </c>
      <c r="AM119" t="s">
        <v>17</v>
      </c>
      <c r="AN119" t="s">
        <v>17</v>
      </c>
      <c r="AO119" t="s">
        <v>17</v>
      </c>
      <c r="AP119" t="s">
        <v>17</v>
      </c>
      <c r="AQ119">
        <v>9</v>
      </c>
      <c r="AR119" t="s">
        <v>17</v>
      </c>
      <c r="AS119" t="s">
        <v>17</v>
      </c>
      <c r="AT119" t="s">
        <v>475</v>
      </c>
      <c r="AU119" t="s">
        <v>476</v>
      </c>
      <c r="AV119" t="s">
        <v>477</v>
      </c>
      <c r="AW119" t="s">
        <v>4440</v>
      </c>
      <c r="AX119" t="s">
        <v>17</v>
      </c>
      <c r="AY119" t="s">
        <v>17</v>
      </c>
      <c r="AZ119" t="s">
        <v>17</v>
      </c>
      <c r="BA119" t="s">
        <v>17</v>
      </c>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HC119"/>
    </row>
    <row r="120" spans="1:211" hidden="1" x14ac:dyDescent="0.25">
      <c r="A120">
        <v>23546056</v>
      </c>
      <c r="B120">
        <f>VLOOKUP(A120,BASE!A:A,1,0)</f>
        <v>23546056</v>
      </c>
      <c r="C120">
        <v>1</v>
      </c>
      <c r="D120">
        <v>2</v>
      </c>
      <c r="E120" t="s">
        <v>4913</v>
      </c>
      <c r="F120" t="s">
        <v>462</v>
      </c>
      <c r="G120" t="s">
        <v>4914</v>
      </c>
      <c r="H120" t="s">
        <v>463</v>
      </c>
      <c r="I120" t="s">
        <v>463</v>
      </c>
      <c r="J120" t="s">
        <v>17</v>
      </c>
      <c r="K120" t="s">
        <v>17</v>
      </c>
      <c r="L120" t="s">
        <v>464</v>
      </c>
      <c r="M120" t="s">
        <v>17</v>
      </c>
      <c r="N120" t="s">
        <v>465</v>
      </c>
      <c r="O120" s="54">
        <v>45922.674502314818</v>
      </c>
      <c r="P120" t="s">
        <v>17</v>
      </c>
      <c r="Q120" s="55">
        <v>45923</v>
      </c>
      <c r="R120" s="56">
        <v>0</v>
      </c>
      <c r="S120" s="54">
        <v>45922.674537037034</v>
      </c>
      <c r="T120" t="s">
        <v>4908</v>
      </c>
      <c r="U120" t="s">
        <v>466</v>
      </c>
      <c r="V120">
        <v>1128470274</v>
      </c>
      <c r="W120" t="s">
        <v>4915</v>
      </c>
      <c r="X120" t="s">
        <v>17</v>
      </c>
      <c r="Y120" t="s">
        <v>17</v>
      </c>
      <c r="Z120" t="s">
        <v>17</v>
      </c>
      <c r="AA120" t="s">
        <v>17</v>
      </c>
      <c r="AB120" t="s">
        <v>17</v>
      </c>
      <c r="AC120">
        <v>3146762249</v>
      </c>
      <c r="AD120" t="s">
        <v>468</v>
      </c>
      <c r="AE120" t="s">
        <v>15</v>
      </c>
      <c r="AF120">
        <v>0</v>
      </c>
      <c r="AG120" t="s">
        <v>17</v>
      </c>
      <c r="AH120" t="s">
        <v>469</v>
      </c>
      <c r="AI120" t="s">
        <v>17</v>
      </c>
      <c r="AJ120" t="s">
        <v>470</v>
      </c>
      <c r="AK120" t="s">
        <v>4916</v>
      </c>
      <c r="AL120" t="s">
        <v>16</v>
      </c>
      <c r="AM120" t="s">
        <v>17</v>
      </c>
      <c r="AN120" t="s">
        <v>17</v>
      </c>
      <c r="AO120" t="s">
        <v>17</v>
      </c>
      <c r="AP120" t="s">
        <v>17</v>
      </c>
      <c r="AQ120">
        <v>5</v>
      </c>
      <c r="AR120" t="s">
        <v>17</v>
      </c>
      <c r="AS120" t="s">
        <v>17</v>
      </c>
      <c r="AT120" t="s">
        <v>17</v>
      </c>
      <c r="AU120" t="s">
        <v>17</v>
      </c>
      <c r="AV120" t="s">
        <v>17</v>
      </c>
      <c r="AW120" t="s">
        <v>4917</v>
      </c>
      <c r="AX120" t="s">
        <v>17</v>
      </c>
      <c r="AY120" t="s">
        <v>17</v>
      </c>
      <c r="AZ120" t="s">
        <v>17</v>
      </c>
      <c r="BA120" t="s">
        <v>17</v>
      </c>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HC120"/>
    </row>
    <row r="121" spans="1:211" hidden="1" x14ac:dyDescent="0.25">
      <c r="A121">
        <v>23542634</v>
      </c>
      <c r="B121">
        <f>VLOOKUP(A121,BASE!A:A,1,0)</f>
        <v>23542634</v>
      </c>
      <c r="C121">
        <v>1</v>
      </c>
      <c r="D121">
        <v>2</v>
      </c>
      <c r="E121" t="s">
        <v>3995</v>
      </c>
      <c r="F121" t="s">
        <v>462</v>
      </c>
      <c r="G121" t="s">
        <v>3996</v>
      </c>
      <c r="H121" t="s">
        <v>463</v>
      </c>
      <c r="I121" t="s">
        <v>463</v>
      </c>
      <c r="J121" t="s">
        <v>17</v>
      </c>
      <c r="K121" t="s">
        <v>17</v>
      </c>
      <c r="L121" t="s">
        <v>464</v>
      </c>
      <c r="M121" t="s">
        <v>17</v>
      </c>
      <c r="N121" t="s">
        <v>465</v>
      </c>
      <c r="O121" s="54">
        <v>45918.46947916667</v>
      </c>
      <c r="P121" t="s">
        <v>17</v>
      </c>
      <c r="Q121" s="55">
        <v>45918</v>
      </c>
      <c r="R121" s="56">
        <v>0</v>
      </c>
      <c r="S121" s="54">
        <v>45918.469513888886</v>
      </c>
      <c r="T121" t="s">
        <v>4918</v>
      </c>
      <c r="U121" t="s">
        <v>466</v>
      </c>
      <c r="V121">
        <v>1066517548</v>
      </c>
      <c r="W121" t="s">
        <v>3997</v>
      </c>
      <c r="X121" t="s">
        <v>17</v>
      </c>
      <c r="Y121" t="s">
        <v>17</v>
      </c>
      <c r="Z121" t="s">
        <v>17</v>
      </c>
      <c r="AA121" t="s">
        <v>17</v>
      </c>
      <c r="AB121" t="s">
        <v>17</v>
      </c>
      <c r="AC121">
        <v>3146353182</v>
      </c>
      <c r="AD121" t="s">
        <v>468</v>
      </c>
      <c r="AE121" t="s">
        <v>15</v>
      </c>
      <c r="AF121">
        <v>0</v>
      </c>
      <c r="AG121" t="s">
        <v>17</v>
      </c>
      <c r="AH121" t="s">
        <v>469</v>
      </c>
      <c r="AI121" t="s">
        <v>17</v>
      </c>
      <c r="AJ121" t="s">
        <v>470</v>
      </c>
      <c r="AK121" t="s">
        <v>3998</v>
      </c>
      <c r="AL121" t="s">
        <v>16</v>
      </c>
      <c r="AM121" t="s">
        <v>17</v>
      </c>
      <c r="AN121" t="s">
        <v>17</v>
      </c>
      <c r="AO121" t="s">
        <v>17</v>
      </c>
      <c r="AP121" t="s">
        <v>17</v>
      </c>
      <c r="AQ121">
        <v>3</v>
      </c>
      <c r="AR121" t="s">
        <v>17</v>
      </c>
      <c r="AS121" t="s">
        <v>17</v>
      </c>
      <c r="AT121" t="s">
        <v>17</v>
      </c>
      <c r="AU121" t="s">
        <v>17</v>
      </c>
      <c r="AV121" t="s">
        <v>17</v>
      </c>
      <c r="AW121" t="s">
        <v>3999</v>
      </c>
      <c r="AX121" t="s">
        <v>17</v>
      </c>
      <c r="AY121" t="s">
        <v>17</v>
      </c>
      <c r="AZ121" t="s">
        <v>17</v>
      </c>
      <c r="BA121" t="s">
        <v>17</v>
      </c>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HC121"/>
    </row>
    <row r="122" spans="1:211" hidden="1" x14ac:dyDescent="0.25">
      <c r="A122">
        <v>23403157</v>
      </c>
      <c r="B122">
        <f>VLOOKUP(A122,BASE!A:A,1,0)</f>
        <v>23403157</v>
      </c>
      <c r="C122">
        <v>1</v>
      </c>
      <c r="D122">
        <v>2</v>
      </c>
      <c r="E122" t="s">
        <v>4919</v>
      </c>
      <c r="F122" t="s">
        <v>462</v>
      </c>
      <c r="G122" t="s">
        <v>4920</v>
      </c>
      <c r="H122" t="s">
        <v>463</v>
      </c>
      <c r="I122" t="s">
        <v>463</v>
      </c>
      <c r="J122" t="s">
        <v>17</v>
      </c>
      <c r="K122" t="s">
        <v>17</v>
      </c>
      <c r="L122" t="s">
        <v>464</v>
      </c>
      <c r="M122" t="s">
        <v>17</v>
      </c>
      <c r="N122" t="s">
        <v>465</v>
      </c>
      <c r="O122" s="54">
        <v>45748.487986111111</v>
      </c>
      <c r="P122" t="s">
        <v>17</v>
      </c>
      <c r="Q122" s="55">
        <v>45748</v>
      </c>
      <c r="R122" s="56">
        <v>0</v>
      </c>
      <c r="S122" s="54">
        <v>45922.685486111113</v>
      </c>
      <c r="T122" t="s">
        <v>4921</v>
      </c>
      <c r="U122" t="s">
        <v>466</v>
      </c>
      <c r="V122">
        <v>1128269074</v>
      </c>
      <c r="W122" t="s">
        <v>4922</v>
      </c>
      <c r="X122" t="s">
        <v>17</v>
      </c>
      <c r="Y122" t="s">
        <v>17</v>
      </c>
      <c r="Z122" t="s">
        <v>17</v>
      </c>
      <c r="AA122" t="s">
        <v>17</v>
      </c>
      <c r="AB122">
        <v>5075184</v>
      </c>
      <c r="AC122">
        <v>3052649157</v>
      </c>
      <c r="AD122" t="s">
        <v>468</v>
      </c>
      <c r="AE122" t="s">
        <v>15</v>
      </c>
      <c r="AF122">
        <v>0</v>
      </c>
      <c r="AG122" t="s">
        <v>17</v>
      </c>
      <c r="AH122" t="s">
        <v>469</v>
      </c>
      <c r="AI122" t="s">
        <v>17</v>
      </c>
      <c r="AJ122" t="s">
        <v>470</v>
      </c>
      <c r="AK122" t="s">
        <v>4923</v>
      </c>
      <c r="AL122" t="s">
        <v>16</v>
      </c>
      <c r="AM122" t="s">
        <v>17</v>
      </c>
      <c r="AN122" t="s">
        <v>17</v>
      </c>
      <c r="AO122" t="s">
        <v>17</v>
      </c>
      <c r="AP122" t="s">
        <v>17</v>
      </c>
      <c r="AQ122">
        <v>9</v>
      </c>
      <c r="AR122" t="s">
        <v>17</v>
      </c>
      <c r="AS122" t="s">
        <v>17</v>
      </c>
      <c r="AT122" t="s">
        <v>475</v>
      </c>
      <c r="AU122" t="s">
        <v>476</v>
      </c>
      <c r="AV122" t="s">
        <v>477</v>
      </c>
      <c r="AW122" t="s">
        <v>4924</v>
      </c>
      <c r="AX122" t="s">
        <v>17</v>
      </c>
      <c r="AY122" t="s">
        <v>17</v>
      </c>
      <c r="AZ122" t="s">
        <v>17</v>
      </c>
      <c r="BA122" t="s">
        <v>17</v>
      </c>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HC122"/>
    </row>
    <row r="123" spans="1:211" hidden="1" x14ac:dyDescent="0.25">
      <c r="A123">
        <v>23546898</v>
      </c>
      <c r="B123">
        <f>VLOOKUP(A123,BASE!A:A,1,0)</f>
        <v>23546898</v>
      </c>
      <c r="C123">
        <v>1</v>
      </c>
      <c r="D123">
        <v>2</v>
      </c>
      <c r="E123" t="s">
        <v>4925</v>
      </c>
      <c r="F123" t="s">
        <v>462</v>
      </c>
      <c r="G123" t="s">
        <v>4926</v>
      </c>
      <c r="H123" t="s">
        <v>463</v>
      </c>
      <c r="I123" t="s">
        <v>463</v>
      </c>
      <c r="J123" t="s">
        <v>17</v>
      </c>
      <c r="K123" t="s">
        <v>17</v>
      </c>
      <c r="L123" t="s">
        <v>464</v>
      </c>
      <c r="M123" t="s">
        <v>17</v>
      </c>
      <c r="N123" t="s">
        <v>465</v>
      </c>
      <c r="O123" s="54">
        <v>45923.544675925928</v>
      </c>
      <c r="P123" t="s">
        <v>17</v>
      </c>
      <c r="Q123" s="55">
        <v>45923</v>
      </c>
      <c r="R123" s="56">
        <v>0</v>
      </c>
      <c r="S123" s="54">
        <v>45923.544699074075</v>
      </c>
      <c r="T123" t="s">
        <v>4927</v>
      </c>
      <c r="U123" t="s">
        <v>466</v>
      </c>
      <c r="V123">
        <v>43867933</v>
      </c>
      <c r="W123" t="s">
        <v>4928</v>
      </c>
      <c r="X123" t="s">
        <v>17</v>
      </c>
      <c r="Y123" t="s">
        <v>17</v>
      </c>
      <c r="Z123" t="s">
        <v>17</v>
      </c>
      <c r="AA123" t="s">
        <v>17</v>
      </c>
      <c r="AB123" t="s">
        <v>17</v>
      </c>
      <c r="AC123">
        <v>3205935215</v>
      </c>
      <c r="AD123" t="s">
        <v>468</v>
      </c>
      <c r="AE123" t="s">
        <v>15</v>
      </c>
      <c r="AF123">
        <v>0</v>
      </c>
      <c r="AG123" t="s">
        <v>17</v>
      </c>
      <c r="AH123" t="s">
        <v>469</v>
      </c>
      <c r="AI123" t="s">
        <v>17</v>
      </c>
      <c r="AJ123" t="s">
        <v>470</v>
      </c>
      <c r="AK123" t="s">
        <v>4929</v>
      </c>
      <c r="AL123" t="s">
        <v>16</v>
      </c>
      <c r="AM123" t="s">
        <v>17</v>
      </c>
      <c r="AN123" t="s">
        <v>17</v>
      </c>
      <c r="AO123" t="s">
        <v>17</v>
      </c>
      <c r="AP123" t="s">
        <v>17</v>
      </c>
      <c r="AQ123" t="s">
        <v>472</v>
      </c>
      <c r="AR123" t="s">
        <v>17</v>
      </c>
      <c r="AS123" t="s">
        <v>17</v>
      </c>
      <c r="AT123" t="s">
        <v>17</v>
      </c>
      <c r="AU123" t="s">
        <v>17</v>
      </c>
      <c r="AV123" t="s">
        <v>17</v>
      </c>
      <c r="AW123" t="s">
        <v>4930</v>
      </c>
      <c r="AX123" t="s">
        <v>17</v>
      </c>
      <c r="AY123" t="s">
        <v>17</v>
      </c>
      <c r="AZ123" t="s">
        <v>17</v>
      </c>
      <c r="BA123" t="s">
        <v>17</v>
      </c>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HC123"/>
    </row>
    <row r="124" spans="1:211" hidden="1" x14ac:dyDescent="0.25">
      <c r="A124">
        <v>23524156</v>
      </c>
      <c r="B124">
        <f>VLOOKUP(A124,BASE!A:A,1,0)</f>
        <v>23524156</v>
      </c>
      <c r="C124">
        <v>1</v>
      </c>
      <c r="D124">
        <v>2</v>
      </c>
      <c r="E124" t="s">
        <v>2250</v>
      </c>
      <c r="F124" t="s">
        <v>462</v>
      </c>
      <c r="G124" t="s">
        <v>4441</v>
      </c>
      <c r="H124" t="s">
        <v>463</v>
      </c>
      <c r="I124" t="s">
        <v>463</v>
      </c>
      <c r="J124" t="s">
        <v>17</v>
      </c>
      <c r="K124" t="s">
        <v>17</v>
      </c>
      <c r="L124" t="s">
        <v>464</v>
      </c>
      <c r="M124" t="s">
        <v>17</v>
      </c>
      <c r="N124" t="s">
        <v>465</v>
      </c>
      <c r="O124" s="54">
        <v>45896.471446759257</v>
      </c>
      <c r="P124" t="s">
        <v>17</v>
      </c>
      <c r="Q124" s="55">
        <v>45896</v>
      </c>
      <c r="R124" s="56">
        <v>0</v>
      </c>
      <c r="S124" s="54">
        <v>45922.585462962961</v>
      </c>
      <c r="T124" t="s">
        <v>4714</v>
      </c>
      <c r="U124" t="s">
        <v>466</v>
      </c>
      <c r="V124">
        <v>1010104623</v>
      </c>
      <c r="W124" t="s">
        <v>4442</v>
      </c>
      <c r="X124" t="s">
        <v>17</v>
      </c>
      <c r="Y124" t="s">
        <v>17</v>
      </c>
      <c r="Z124" t="s">
        <v>17</v>
      </c>
      <c r="AA124" t="s">
        <v>17</v>
      </c>
      <c r="AB124" t="s">
        <v>17</v>
      </c>
      <c r="AC124">
        <v>3213363705</v>
      </c>
      <c r="AD124" t="s">
        <v>468</v>
      </c>
      <c r="AE124" t="s">
        <v>15</v>
      </c>
      <c r="AF124" t="s">
        <v>17</v>
      </c>
      <c r="AG124" t="s">
        <v>17</v>
      </c>
      <c r="AH124" t="s">
        <v>469</v>
      </c>
      <c r="AI124" t="s">
        <v>17</v>
      </c>
      <c r="AJ124" t="s">
        <v>470</v>
      </c>
      <c r="AK124" t="s">
        <v>4443</v>
      </c>
      <c r="AL124" t="s">
        <v>16</v>
      </c>
      <c r="AM124" t="s">
        <v>17</v>
      </c>
      <c r="AN124" t="s">
        <v>17</v>
      </c>
      <c r="AO124" t="s">
        <v>17</v>
      </c>
      <c r="AP124" t="s">
        <v>17</v>
      </c>
      <c r="AQ124">
        <v>9</v>
      </c>
      <c r="AR124" t="s">
        <v>17</v>
      </c>
      <c r="AS124" t="s">
        <v>17</v>
      </c>
      <c r="AT124" t="s">
        <v>17</v>
      </c>
      <c r="AU124" t="s">
        <v>17</v>
      </c>
      <c r="AV124" t="s">
        <v>17</v>
      </c>
      <c r="AW124" t="s">
        <v>2248</v>
      </c>
      <c r="AX124" t="s">
        <v>17</v>
      </c>
      <c r="AY124" t="s">
        <v>17</v>
      </c>
      <c r="AZ124" t="s">
        <v>17</v>
      </c>
      <c r="BA124" t="s">
        <v>17</v>
      </c>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HC124"/>
    </row>
    <row r="125" spans="1:211" hidden="1" x14ac:dyDescent="0.25">
      <c r="A125">
        <v>23545646</v>
      </c>
      <c r="B125">
        <f>VLOOKUP(A125,BASE!A:A,1,0)</f>
        <v>23545646</v>
      </c>
      <c r="C125">
        <v>1</v>
      </c>
      <c r="D125">
        <v>2</v>
      </c>
      <c r="E125" t="s">
        <v>4444</v>
      </c>
      <c r="F125" t="s">
        <v>462</v>
      </c>
      <c r="G125" t="s">
        <v>4445</v>
      </c>
      <c r="H125" t="s">
        <v>463</v>
      </c>
      <c r="I125" t="s">
        <v>463</v>
      </c>
      <c r="J125" t="s">
        <v>17</v>
      </c>
      <c r="K125" t="s">
        <v>17</v>
      </c>
      <c r="L125" t="s">
        <v>464</v>
      </c>
      <c r="M125" t="s">
        <v>17</v>
      </c>
      <c r="N125" t="s">
        <v>465</v>
      </c>
      <c r="O125" s="54">
        <v>45922.469097222223</v>
      </c>
      <c r="P125" t="s">
        <v>17</v>
      </c>
      <c r="Q125" s="55">
        <v>45922</v>
      </c>
      <c r="R125" s="56">
        <v>0</v>
      </c>
      <c r="S125" s="54">
        <v>45922.469131944446</v>
      </c>
      <c r="T125" t="s">
        <v>4787</v>
      </c>
      <c r="U125" t="s">
        <v>466</v>
      </c>
      <c r="V125">
        <v>1017271970</v>
      </c>
      <c r="W125" t="s">
        <v>4446</v>
      </c>
      <c r="X125" t="s">
        <v>17</v>
      </c>
      <c r="Y125" t="s">
        <v>17</v>
      </c>
      <c r="Z125" t="s">
        <v>17</v>
      </c>
      <c r="AA125" t="s">
        <v>17</v>
      </c>
      <c r="AB125" t="s">
        <v>17</v>
      </c>
      <c r="AC125">
        <v>3173766532</v>
      </c>
      <c r="AD125" t="s">
        <v>468</v>
      </c>
      <c r="AE125" t="s">
        <v>15</v>
      </c>
      <c r="AF125">
        <v>0</v>
      </c>
      <c r="AG125" t="s">
        <v>17</v>
      </c>
      <c r="AH125" t="s">
        <v>469</v>
      </c>
      <c r="AI125" t="s">
        <v>17</v>
      </c>
      <c r="AJ125" t="s">
        <v>470</v>
      </c>
      <c r="AK125" t="s">
        <v>4447</v>
      </c>
      <c r="AL125" t="s">
        <v>16</v>
      </c>
      <c r="AM125" t="s">
        <v>17</v>
      </c>
      <c r="AN125" t="s">
        <v>17</v>
      </c>
      <c r="AO125" t="s">
        <v>17</v>
      </c>
      <c r="AP125" t="s">
        <v>17</v>
      </c>
      <c r="AQ125">
        <v>9</v>
      </c>
      <c r="AR125" t="s">
        <v>17</v>
      </c>
      <c r="AS125" t="s">
        <v>17</v>
      </c>
      <c r="AT125" t="s">
        <v>17</v>
      </c>
      <c r="AU125" t="s">
        <v>17</v>
      </c>
      <c r="AV125" t="s">
        <v>17</v>
      </c>
      <c r="AW125" t="s">
        <v>4448</v>
      </c>
      <c r="AX125" t="s">
        <v>17</v>
      </c>
      <c r="AY125" t="s">
        <v>17</v>
      </c>
      <c r="AZ125" t="s">
        <v>17</v>
      </c>
      <c r="BA125" t="s">
        <v>17</v>
      </c>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HC125"/>
    </row>
    <row r="126" spans="1:211" hidden="1" x14ac:dyDescent="0.25">
      <c r="A126">
        <v>23542482</v>
      </c>
      <c r="B126">
        <f>VLOOKUP(A126,BASE!A:A,1,0)</f>
        <v>23542482</v>
      </c>
      <c r="C126">
        <v>1</v>
      </c>
      <c r="D126">
        <v>2</v>
      </c>
      <c r="E126" t="s">
        <v>4002</v>
      </c>
      <c r="F126" t="s">
        <v>514</v>
      </c>
      <c r="G126" t="s">
        <v>4003</v>
      </c>
      <c r="H126" t="s">
        <v>463</v>
      </c>
      <c r="I126" t="s">
        <v>463</v>
      </c>
      <c r="J126" t="s">
        <v>17</v>
      </c>
      <c r="K126" t="s">
        <v>17</v>
      </c>
      <c r="L126" t="s">
        <v>464</v>
      </c>
      <c r="M126" t="s">
        <v>17</v>
      </c>
      <c r="N126" t="s">
        <v>465</v>
      </c>
      <c r="O126" s="54">
        <v>45918.406782407408</v>
      </c>
      <c r="P126" t="s">
        <v>17</v>
      </c>
      <c r="Q126" s="55">
        <v>45923</v>
      </c>
      <c r="R126" t="s">
        <v>17</v>
      </c>
      <c r="S126" s="54">
        <v>45923.589236111111</v>
      </c>
      <c r="T126" t="s">
        <v>4234</v>
      </c>
      <c r="U126" t="s">
        <v>466</v>
      </c>
      <c r="V126">
        <v>1054918647</v>
      </c>
      <c r="W126" t="s">
        <v>4004</v>
      </c>
      <c r="X126" t="s">
        <v>17</v>
      </c>
      <c r="Y126" t="s">
        <v>17</v>
      </c>
      <c r="Z126" t="s">
        <v>17</v>
      </c>
      <c r="AA126" t="s">
        <v>17</v>
      </c>
      <c r="AB126">
        <v>3059500</v>
      </c>
      <c r="AC126">
        <v>3007837584</v>
      </c>
      <c r="AD126" t="s">
        <v>468</v>
      </c>
      <c r="AE126" t="s">
        <v>15</v>
      </c>
      <c r="AF126">
        <v>0</v>
      </c>
      <c r="AG126" t="s">
        <v>17</v>
      </c>
      <c r="AH126" t="s">
        <v>469</v>
      </c>
      <c r="AI126" t="s">
        <v>17</v>
      </c>
      <c r="AJ126" t="s">
        <v>470</v>
      </c>
      <c r="AK126" t="s">
        <v>4005</v>
      </c>
      <c r="AL126" t="s">
        <v>16</v>
      </c>
      <c r="AM126" t="s">
        <v>17</v>
      </c>
      <c r="AN126" t="s">
        <v>17</v>
      </c>
      <c r="AO126" t="s">
        <v>17</v>
      </c>
      <c r="AP126" t="s">
        <v>17</v>
      </c>
      <c r="AQ126">
        <v>2</v>
      </c>
      <c r="AR126" t="s">
        <v>17</v>
      </c>
      <c r="AS126" t="s">
        <v>17</v>
      </c>
      <c r="AT126" t="s">
        <v>17</v>
      </c>
      <c r="AU126" t="s">
        <v>17</v>
      </c>
      <c r="AV126" t="s">
        <v>17</v>
      </c>
      <c r="AW126" t="s">
        <v>4006</v>
      </c>
      <c r="AX126" t="s">
        <v>17</v>
      </c>
      <c r="AY126" t="s">
        <v>17</v>
      </c>
      <c r="AZ126" t="s">
        <v>17</v>
      </c>
      <c r="BA126" t="s">
        <v>17</v>
      </c>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HC126"/>
    </row>
    <row r="127" spans="1:211" hidden="1" x14ac:dyDescent="0.25">
      <c r="A127">
        <v>23543879</v>
      </c>
      <c r="B127">
        <f>VLOOKUP(A127,BASE!A:A,1,0)</f>
        <v>23543879</v>
      </c>
      <c r="C127">
        <v>1</v>
      </c>
      <c r="D127">
        <v>2</v>
      </c>
      <c r="E127" t="s">
        <v>4449</v>
      </c>
      <c r="F127" t="s">
        <v>462</v>
      </c>
      <c r="G127" t="s">
        <v>4450</v>
      </c>
      <c r="H127" t="s">
        <v>463</v>
      </c>
      <c r="I127" t="s">
        <v>463</v>
      </c>
      <c r="J127" t="s">
        <v>17</v>
      </c>
      <c r="K127" t="s">
        <v>17</v>
      </c>
      <c r="L127" t="s">
        <v>464</v>
      </c>
      <c r="M127" t="s">
        <v>17</v>
      </c>
      <c r="N127" t="s">
        <v>465</v>
      </c>
      <c r="O127" s="54">
        <v>45919.659120370372</v>
      </c>
      <c r="P127" t="s">
        <v>17</v>
      </c>
      <c r="Q127" s="55">
        <v>45919</v>
      </c>
      <c r="R127" s="56">
        <v>0</v>
      </c>
      <c r="S127" s="54">
        <v>45919.659155092595</v>
      </c>
      <c r="T127" t="s">
        <v>3765</v>
      </c>
      <c r="U127" t="s">
        <v>466</v>
      </c>
      <c r="V127">
        <v>1123530757</v>
      </c>
      <c r="W127" t="s">
        <v>4451</v>
      </c>
      <c r="X127" t="s">
        <v>17</v>
      </c>
      <c r="Y127" t="s">
        <v>17</v>
      </c>
      <c r="Z127" t="s">
        <v>17</v>
      </c>
      <c r="AA127" t="s">
        <v>17</v>
      </c>
      <c r="AB127">
        <v>3863957</v>
      </c>
      <c r="AC127">
        <v>3001564727</v>
      </c>
      <c r="AD127" t="s">
        <v>468</v>
      </c>
      <c r="AE127" t="s">
        <v>15</v>
      </c>
      <c r="AF127">
        <v>0</v>
      </c>
      <c r="AG127" t="s">
        <v>17</v>
      </c>
      <c r="AH127" t="s">
        <v>469</v>
      </c>
      <c r="AI127" t="s">
        <v>17</v>
      </c>
      <c r="AJ127" t="s">
        <v>470</v>
      </c>
      <c r="AK127" t="s">
        <v>4452</v>
      </c>
      <c r="AL127" t="s">
        <v>16</v>
      </c>
      <c r="AM127" t="s">
        <v>17</v>
      </c>
      <c r="AN127" t="s">
        <v>17</v>
      </c>
      <c r="AO127" t="s">
        <v>17</v>
      </c>
      <c r="AP127" t="s">
        <v>17</v>
      </c>
      <c r="AQ127">
        <v>9</v>
      </c>
      <c r="AR127" t="s">
        <v>17</v>
      </c>
      <c r="AS127" t="s">
        <v>17</v>
      </c>
      <c r="AT127" t="s">
        <v>17</v>
      </c>
      <c r="AU127" t="s">
        <v>17</v>
      </c>
      <c r="AV127" t="s">
        <v>17</v>
      </c>
      <c r="AW127" t="s">
        <v>4453</v>
      </c>
      <c r="AX127" t="s">
        <v>17</v>
      </c>
      <c r="AY127" t="s">
        <v>17</v>
      </c>
      <c r="AZ127" t="s">
        <v>17</v>
      </c>
      <c r="BA127" t="s">
        <v>17</v>
      </c>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HC127"/>
    </row>
    <row r="128" spans="1:211" hidden="1" x14ac:dyDescent="0.25">
      <c r="A128">
        <v>23311945</v>
      </c>
      <c r="B128">
        <f>VLOOKUP(A128,BASE!A:A,1,0)</f>
        <v>23311945</v>
      </c>
      <c r="C128">
        <v>1</v>
      </c>
      <c r="D128">
        <v>2</v>
      </c>
      <c r="E128" t="s">
        <v>4931</v>
      </c>
      <c r="F128" t="s">
        <v>462</v>
      </c>
      <c r="G128" t="s">
        <v>4932</v>
      </c>
      <c r="H128" t="s">
        <v>463</v>
      </c>
      <c r="I128" t="s">
        <v>463</v>
      </c>
      <c r="J128" t="s">
        <v>17</v>
      </c>
      <c r="K128" t="s">
        <v>17</v>
      </c>
      <c r="L128" t="s">
        <v>464</v>
      </c>
      <c r="M128" t="s">
        <v>17</v>
      </c>
      <c r="N128" t="s">
        <v>465</v>
      </c>
      <c r="O128" s="54">
        <v>45649.40929398148</v>
      </c>
      <c r="P128" t="s">
        <v>17</v>
      </c>
      <c r="Q128" s="55">
        <v>45834</v>
      </c>
      <c r="R128" s="56">
        <v>0</v>
      </c>
      <c r="S128" s="54">
        <v>45923.46266203704</v>
      </c>
      <c r="T128" t="s">
        <v>4933</v>
      </c>
      <c r="U128" t="s">
        <v>466</v>
      </c>
      <c r="V128">
        <v>72178298</v>
      </c>
      <c r="W128" t="s">
        <v>4934</v>
      </c>
      <c r="X128" t="s">
        <v>17</v>
      </c>
      <c r="Y128" t="s">
        <v>17</v>
      </c>
      <c r="Z128" t="s">
        <v>17</v>
      </c>
      <c r="AA128" t="s">
        <v>17</v>
      </c>
      <c r="AB128" t="s">
        <v>17</v>
      </c>
      <c r="AC128">
        <v>3022799257</v>
      </c>
      <c r="AD128" t="s">
        <v>468</v>
      </c>
      <c r="AE128" t="s">
        <v>15</v>
      </c>
      <c r="AF128">
        <v>0</v>
      </c>
      <c r="AG128" t="s">
        <v>17</v>
      </c>
      <c r="AH128" t="s">
        <v>469</v>
      </c>
      <c r="AI128" t="s">
        <v>17</v>
      </c>
      <c r="AJ128" t="s">
        <v>470</v>
      </c>
      <c r="AK128" t="s">
        <v>4935</v>
      </c>
      <c r="AL128" t="s">
        <v>16</v>
      </c>
      <c r="AM128" t="s">
        <v>17</v>
      </c>
      <c r="AN128" t="s">
        <v>17</v>
      </c>
      <c r="AO128" t="s">
        <v>17</v>
      </c>
      <c r="AP128" t="s">
        <v>17</v>
      </c>
      <c r="AQ128">
        <v>9</v>
      </c>
      <c r="AR128" t="s">
        <v>17</v>
      </c>
      <c r="AS128" t="s">
        <v>17</v>
      </c>
      <c r="AT128" t="s">
        <v>17</v>
      </c>
      <c r="AU128" t="s">
        <v>17</v>
      </c>
      <c r="AV128" t="s">
        <v>17</v>
      </c>
      <c r="AW128" t="s">
        <v>4936</v>
      </c>
      <c r="AX128" t="s">
        <v>17</v>
      </c>
      <c r="AY128" t="s">
        <v>17</v>
      </c>
      <c r="AZ128" t="s">
        <v>17</v>
      </c>
      <c r="BA128" t="s">
        <v>17</v>
      </c>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HC128"/>
    </row>
    <row r="129" spans="1:211" hidden="1" x14ac:dyDescent="0.25">
      <c r="A129">
        <v>23522585</v>
      </c>
      <c r="B129">
        <f>VLOOKUP(A129,BASE!A:A,1,0)</f>
        <v>23522585</v>
      </c>
      <c r="C129">
        <v>1</v>
      </c>
      <c r="D129">
        <v>2</v>
      </c>
      <c r="E129" t="s">
        <v>2109</v>
      </c>
      <c r="F129" t="s">
        <v>514</v>
      </c>
      <c r="G129" t="s">
        <v>4937</v>
      </c>
      <c r="H129" t="s">
        <v>463</v>
      </c>
      <c r="I129" t="s">
        <v>463</v>
      </c>
      <c r="J129" t="s">
        <v>17</v>
      </c>
      <c r="K129" t="s">
        <v>17</v>
      </c>
      <c r="L129" t="s">
        <v>464</v>
      </c>
      <c r="M129" t="s">
        <v>17</v>
      </c>
      <c r="N129" t="s">
        <v>465</v>
      </c>
      <c r="O129" s="54">
        <v>45895.385613425926</v>
      </c>
      <c r="P129" t="s">
        <v>17</v>
      </c>
      <c r="Q129" s="55">
        <v>45923</v>
      </c>
      <c r="R129" t="s">
        <v>17</v>
      </c>
      <c r="S129" s="54">
        <v>45923.574421296296</v>
      </c>
      <c r="T129" t="s">
        <v>4282</v>
      </c>
      <c r="U129" t="s">
        <v>466</v>
      </c>
      <c r="V129">
        <v>1014239596</v>
      </c>
      <c r="W129" t="s">
        <v>4938</v>
      </c>
      <c r="X129" t="s">
        <v>17</v>
      </c>
      <c r="Y129" t="s">
        <v>17</v>
      </c>
      <c r="Z129" t="s">
        <v>17</v>
      </c>
      <c r="AA129" t="s">
        <v>17</v>
      </c>
      <c r="AB129" t="s">
        <v>17</v>
      </c>
      <c r="AC129">
        <v>3104819977</v>
      </c>
      <c r="AD129" t="s">
        <v>468</v>
      </c>
      <c r="AE129" t="s">
        <v>15</v>
      </c>
      <c r="AF129">
        <v>0</v>
      </c>
      <c r="AG129" t="s">
        <v>17</v>
      </c>
      <c r="AH129" t="s">
        <v>469</v>
      </c>
      <c r="AI129" t="s">
        <v>17</v>
      </c>
      <c r="AJ129" t="s">
        <v>470</v>
      </c>
      <c r="AK129" t="s">
        <v>4939</v>
      </c>
      <c r="AL129" t="s">
        <v>16</v>
      </c>
      <c r="AM129" t="s">
        <v>17</v>
      </c>
      <c r="AN129" t="s">
        <v>17</v>
      </c>
      <c r="AO129" t="s">
        <v>17</v>
      </c>
      <c r="AP129" t="s">
        <v>17</v>
      </c>
      <c r="AQ129">
        <v>9</v>
      </c>
      <c r="AR129" t="s">
        <v>17</v>
      </c>
      <c r="AS129" t="s">
        <v>17</v>
      </c>
      <c r="AT129" t="s">
        <v>17</v>
      </c>
      <c r="AU129" t="s">
        <v>17</v>
      </c>
      <c r="AV129" t="s">
        <v>17</v>
      </c>
      <c r="AW129" t="s">
        <v>2107</v>
      </c>
      <c r="AX129" t="s">
        <v>17</v>
      </c>
      <c r="AY129" t="s">
        <v>17</v>
      </c>
      <c r="AZ129" t="s">
        <v>17</v>
      </c>
      <c r="BA129" t="s">
        <v>17</v>
      </c>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HC129"/>
    </row>
    <row r="130" spans="1:211" hidden="1" x14ac:dyDescent="0.25">
      <c r="A130">
        <v>23543669</v>
      </c>
      <c r="B130">
        <f>VLOOKUP(A130,BASE!A:A,1,0)</f>
        <v>23543669</v>
      </c>
      <c r="C130">
        <v>1</v>
      </c>
      <c r="D130">
        <v>2</v>
      </c>
      <c r="E130" t="s">
        <v>4455</v>
      </c>
      <c r="F130" t="s">
        <v>462</v>
      </c>
      <c r="G130" t="s">
        <v>4456</v>
      </c>
      <c r="H130" t="s">
        <v>463</v>
      </c>
      <c r="I130" t="s">
        <v>463</v>
      </c>
      <c r="J130" t="s">
        <v>17</v>
      </c>
      <c r="K130" t="s">
        <v>17</v>
      </c>
      <c r="L130" t="s">
        <v>464</v>
      </c>
      <c r="M130" t="s">
        <v>17</v>
      </c>
      <c r="N130" t="s">
        <v>465</v>
      </c>
      <c r="O130" s="54">
        <v>45919.532766203702</v>
      </c>
      <c r="P130" t="s">
        <v>17</v>
      </c>
      <c r="Q130" s="55">
        <v>45919</v>
      </c>
      <c r="R130" s="56">
        <v>0</v>
      </c>
      <c r="S130" s="54">
        <v>45919.532789351855</v>
      </c>
      <c r="T130" t="s">
        <v>4896</v>
      </c>
      <c r="U130" t="s">
        <v>466</v>
      </c>
      <c r="V130">
        <v>32104272</v>
      </c>
      <c r="W130" t="s">
        <v>4457</v>
      </c>
      <c r="X130" t="s">
        <v>17</v>
      </c>
      <c r="Y130" t="s">
        <v>17</v>
      </c>
      <c r="Z130" t="s">
        <v>17</v>
      </c>
      <c r="AA130" t="s">
        <v>17</v>
      </c>
      <c r="AB130" t="s">
        <v>17</v>
      </c>
      <c r="AC130">
        <v>3506519915</v>
      </c>
      <c r="AD130" t="s">
        <v>468</v>
      </c>
      <c r="AE130" t="s">
        <v>15</v>
      </c>
      <c r="AF130">
        <v>2</v>
      </c>
      <c r="AG130" t="s">
        <v>17</v>
      </c>
      <c r="AH130" t="s">
        <v>469</v>
      </c>
      <c r="AI130" t="s">
        <v>17</v>
      </c>
      <c r="AJ130" t="s">
        <v>470</v>
      </c>
      <c r="AK130" t="s">
        <v>4458</v>
      </c>
      <c r="AL130" t="s">
        <v>16</v>
      </c>
      <c r="AM130" t="s">
        <v>17</v>
      </c>
      <c r="AN130" t="s">
        <v>17</v>
      </c>
      <c r="AO130" t="s">
        <v>17</v>
      </c>
      <c r="AP130" t="s">
        <v>17</v>
      </c>
      <c r="AQ130">
        <v>9</v>
      </c>
      <c r="AR130" t="s">
        <v>17</v>
      </c>
      <c r="AS130" t="s">
        <v>17</v>
      </c>
      <c r="AT130" t="s">
        <v>475</v>
      </c>
      <c r="AU130" t="s">
        <v>476</v>
      </c>
      <c r="AV130" t="s">
        <v>477</v>
      </c>
      <c r="AW130" t="s">
        <v>4459</v>
      </c>
      <c r="AX130" t="s">
        <v>17</v>
      </c>
      <c r="AY130" t="s">
        <v>17</v>
      </c>
      <c r="AZ130" t="s">
        <v>17</v>
      </c>
      <c r="BA130" t="s">
        <v>17</v>
      </c>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HC130"/>
    </row>
    <row r="131" spans="1:211" hidden="1" x14ac:dyDescent="0.25">
      <c r="A131">
        <v>23507561</v>
      </c>
      <c r="B131">
        <f>VLOOKUP(A131,BASE!A:A,1,0)</f>
        <v>23507561</v>
      </c>
      <c r="C131">
        <v>1</v>
      </c>
      <c r="D131">
        <v>2</v>
      </c>
      <c r="E131" t="s">
        <v>4940</v>
      </c>
      <c r="F131" t="s">
        <v>462</v>
      </c>
      <c r="G131" t="s">
        <v>4941</v>
      </c>
      <c r="H131" t="s">
        <v>463</v>
      </c>
      <c r="I131" t="s">
        <v>463</v>
      </c>
      <c r="J131" t="s">
        <v>17</v>
      </c>
      <c r="K131" t="s">
        <v>17</v>
      </c>
      <c r="L131" t="s">
        <v>464</v>
      </c>
      <c r="M131" t="s">
        <v>17</v>
      </c>
      <c r="N131" t="s">
        <v>465</v>
      </c>
      <c r="O131" s="54">
        <v>45875.520787037036</v>
      </c>
      <c r="P131" t="s">
        <v>17</v>
      </c>
      <c r="Q131" s="55">
        <v>45877</v>
      </c>
      <c r="R131" s="56">
        <v>0</v>
      </c>
      <c r="S131" s="54">
        <v>45923.480729166666</v>
      </c>
      <c r="T131" t="s">
        <v>3308</v>
      </c>
      <c r="U131" t="s">
        <v>466</v>
      </c>
      <c r="V131">
        <v>71688887</v>
      </c>
      <c r="W131" t="s">
        <v>4942</v>
      </c>
      <c r="X131" t="s">
        <v>17</v>
      </c>
      <c r="Y131" t="s">
        <v>17</v>
      </c>
      <c r="Z131" t="s">
        <v>17</v>
      </c>
      <c r="AA131" t="s">
        <v>17</v>
      </c>
      <c r="AB131" t="s">
        <v>17</v>
      </c>
      <c r="AC131">
        <v>3164876362</v>
      </c>
      <c r="AD131" t="s">
        <v>468</v>
      </c>
      <c r="AE131" t="s">
        <v>15</v>
      </c>
      <c r="AF131">
        <v>0</v>
      </c>
      <c r="AG131" t="s">
        <v>17</v>
      </c>
      <c r="AH131" t="s">
        <v>469</v>
      </c>
      <c r="AI131" t="s">
        <v>17</v>
      </c>
      <c r="AJ131" t="s">
        <v>470</v>
      </c>
      <c r="AK131" t="s">
        <v>4943</v>
      </c>
      <c r="AL131" t="s">
        <v>16</v>
      </c>
      <c r="AM131" t="s">
        <v>17</v>
      </c>
      <c r="AN131" t="s">
        <v>17</v>
      </c>
      <c r="AO131" t="s">
        <v>17</v>
      </c>
      <c r="AP131" t="s">
        <v>17</v>
      </c>
      <c r="AQ131">
        <v>9</v>
      </c>
      <c r="AR131" t="s">
        <v>17</v>
      </c>
      <c r="AS131" t="s">
        <v>17</v>
      </c>
      <c r="AT131" t="s">
        <v>17</v>
      </c>
      <c r="AU131" t="s">
        <v>17</v>
      </c>
      <c r="AV131" t="s">
        <v>17</v>
      </c>
      <c r="AW131" t="s">
        <v>4944</v>
      </c>
      <c r="AX131" t="s">
        <v>17</v>
      </c>
      <c r="AY131" t="s">
        <v>17</v>
      </c>
      <c r="AZ131" t="s">
        <v>17</v>
      </c>
      <c r="BA131" t="s">
        <v>17</v>
      </c>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HC131"/>
    </row>
    <row r="132" spans="1:211" hidden="1" x14ac:dyDescent="0.25">
      <c r="A132">
        <v>23456440</v>
      </c>
      <c r="B132">
        <f>VLOOKUP(A132,BASE!A:A,1,0)</f>
        <v>23456440</v>
      </c>
      <c r="C132">
        <v>1</v>
      </c>
      <c r="D132">
        <v>2</v>
      </c>
      <c r="E132" t="s">
        <v>4945</v>
      </c>
      <c r="F132" t="s">
        <v>462</v>
      </c>
      <c r="G132" t="s">
        <v>4946</v>
      </c>
      <c r="H132" t="s">
        <v>463</v>
      </c>
      <c r="I132" t="s">
        <v>463</v>
      </c>
      <c r="J132" t="s">
        <v>17</v>
      </c>
      <c r="K132" t="s">
        <v>17</v>
      </c>
      <c r="L132" t="s">
        <v>464</v>
      </c>
      <c r="M132" t="s">
        <v>17</v>
      </c>
      <c r="N132" t="s">
        <v>465</v>
      </c>
      <c r="O132" s="54">
        <v>45813.373472222222</v>
      </c>
      <c r="P132" t="s">
        <v>17</v>
      </c>
      <c r="Q132" s="55">
        <v>45813</v>
      </c>
      <c r="R132" s="56">
        <v>0</v>
      </c>
      <c r="S132" s="54">
        <v>45923.482442129629</v>
      </c>
      <c r="T132" t="s">
        <v>4947</v>
      </c>
      <c r="U132" t="s">
        <v>466</v>
      </c>
      <c r="V132">
        <v>71530609</v>
      </c>
      <c r="W132" t="s">
        <v>4948</v>
      </c>
      <c r="X132">
        <v>4270796</v>
      </c>
      <c r="Y132" t="s">
        <v>17</v>
      </c>
      <c r="Z132" t="s">
        <v>17</v>
      </c>
      <c r="AA132" t="s">
        <v>17</v>
      </c>
      <c r="AB132">
        <v>4270796</v>
      </c>
      <c r="AC132" t="s">
        <v>17</v>
      </c>
      <c r="AD132" t="s">
        <v>468</v>
      </c>
      <c r="AE132" t="s">
        <v>15</v>
      </c>
      <c r="AF132">
        <v>0</v>
      </c>
      <c r="AG132" t="s">
        <v>17</v>
      </c>
      <c r="AH132" t="s">
        <v>469</v>
      </c>
      <c r="AI132" t="s">
        <v>17</v>
      </c>
      <c r="AJ132" t="s">
        <v>470</v>
      </c>
      <c r="AK132" t="s">
        <v>4949</v>
      </c>
      <c r="AL132" t="s">
        <v>16</v>
      </c>
      <c r="AM132" t="s">
        <v>17</v>
      </c>
      <c r="AN132" t="s">
        <v>17</v>
      </c>
      <c r="AO132" t="s">
        <v>17</v>
      </c>
      <c r="AP132" t="s">
        <v>17</v>
      </c>
      <c r="AQ132">
        <v>9</v>
      </c>
      <c r="AR132" t="s">
        <v>17</v>
      </c>
      <c r="AS132" t="s">
        <v>17</v>
      </c>
      <c r="AT132" t="s">
        <v>17</v>
      </c>
      <c r="AU132" t="s">
        <v>17</v>
      </c>
      <c r="AV132" t="s">
        <v>17</v>
      </c>
      <c r="AW132" t="s">
        <v>4950</v>
      </c>
      <c r="AX132" t="s">
        <v>17</v>
      </c>
      <c r="AY132" t="s">
        <v>17</v>
      </c>
      <c r="AZ132" t="s">
        <v>17</v>
      </c>
      <c r="BA132" t="s">
        <v>17</v>
      </c>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HC132"/>
    </row>
    <row r="133" spans="1:211" hidden="1" x14ac:dyDescent="0.25">
      <c r="A133">
        <v>23517195</v>
      </c>
      <c r="B133">
        <f>VLOOKUP(A133,BASE!A:A,1,0)</f>
        <v>23517195</v>
      </c>
      <c r="C133">
        <v>1</v>
      </c>
      <c r="D133">
        <v>2</v>
      </c>
      <c r="E133" t="s">
        <v>3797</v>
      </c>
      <c r="F133" t="s">
        <v>514</v>
      </c>
      <c r="G133" t="s">
        <v>3798</v>
      </c>
      <c r="H133" t="s">
        <v>463</v>
      </c>
      <c r="I133" t="s">
        <v>463</v>
      </c>
      <c r="J133" t="s">
        <v>17</v>
      </c>
      <c r="K133" t="s">
        <v>17</v>
      </c>
      <c r="L133" t="s">
        <v>464</v>
      </c>
      <c r="M133" t="s">
        <v>17</v>
      </c>
      <c r="N133" t="s">
        <v>465</v>
      </c>
      <c r="O133" s="54">
        <v>45889.507372685184</v>
      </c>
      <c r="P133" t="s">
        <v>17</v>
      </c>
      <c r="Q133" s="55">
        <v>45895</v>
      </c>
      <c r="R133" t="s">
        <v>17</v>
      </c>
      <c r="S133" s="54">
        <v>45917.454282407409</v>
      </c>
      <c r="T133" t="s">
        <v>4556</v>
      </c>
      <c r="U133" t="s">
        <v>466</v>
      </c>
      <c r="V133">
        <v>1036650287</v>
      </c>
      <c r="W133" t="s">
        <v>3799</v>
      </c>
      <c r="X133" t="s">
        <v>17</v>
      </c>
      <c r="Y133" t="s">
        <v>17</v>
      </c>
      <c r="Z133" t="s">
        <v>17</v>
      </c>
      <c r="AA133" t="s">
        <v>17</v>
      </c>
      <c r="AB133" t="s">
        <v>17</v>
      </c>
      <c r="AC133">
        <v>3044003111</v>
      </c>
      <c r="AD133" t="s">
        <v>468</v>
      </c>
      <c r="AE133" t="s">
        <v>15</v>
      </c>
      <c r="AF133">
        <v>0</v>
      </c>
      <c r="AG133" t="s">
        <v>17</v>
      </c>
      <c r="AH133" t="s">
        <v>469</v>
      </c>
      <c r="AI133" t="s">
        <v>17</v>
      </c>
      <c r="AJ133" t="s">
        <v>470</v>
      </c>
      <c r="AK133" t="s">
        <v>3800</v>
      </c>
      <c r="AL133" t="s">
        <v>16</v>
      </c>
      <c r="AM133" t="s">
        <v>17</v>
      </c>
      <c r="AN133" t="s">
        <v>17</v>
      </c>
      <c r="AO133" t="s">
        <v>17</v>
      </c>
      <c r="AP133" t="s">
        <v>17</v>
      </c>
      <c r="AQ133">
        <v>9</v>
      </c>
      <c r="AR133" t="s">
        <v>17</v>
      </c>
      <c r="AS133" t="s">
        <v>17</v>
      </c>
      <c r="AT133" t="s">
        <v>17</v>
      </c>
      <c r="AU133" t="s">
        <v>17</v>
      </c>
      <c r="AV133" t="s">
        <v>17</v>
      </c>
      <c r="AW133" t="s">
        <v>3801</v>
      </c>
      <c r="AX133" t="s">
        <v>17</v>
      </c>
      <c r="AY133" t="s">
        <v>17</v>
      </c>
      <c r="AZ133" t="s">
        <v>17</v>
      </c>
      <c r="BA133" t="s">
        <v>17</v>
      </c>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HC133"/>
    </row>
    <row r="134" spans="1:211" hidden="1" x14ac:dyDescent="0.25">
      <c r="A134">
        <v>23517576</v>
      </c>
      <c r="B134">
        <f>VLOOKUP(A134,BASE!A:A,1,0)</f>
        <v>23517576</v>
      </c>
      <c r="C134">
        <v>1</v>
      </c>
      <c r="D134">
        <v>2</v>
      </c>
      <c r="E134" t="s">
        <v>4460</v>
      </c>
      <c r="F134" t="s">
        <v>514</v>
      </c>
      <c r="G134" t="s">
        <v>4461</v>
      </c>
      <c r="H134" t="s">
        <v>463</v>
      </c>
      <c r="I134" t="s">
        <v>463</v>
      </c>
      <c r="J134" t="s">
        <v>17</v>
      </c>
      <c r="K134" t="s">
        <v>17</v>
      </c>
      <c r="L134" t="s">
        <v>464</v>
      </c>
      <c r="M134" t="s">
        <v>17</v>
      </c>
      <c r="N134" t="s">
        <v>465</v>
      </c>
      <c r="O134" s="54">
        <v>45889.677141203705</v>
      </c>
      <c r="P134" t="s">
        <v>17</v>
      </c>
      <c r="Q134" s="55">
        <v>45895</v>
      </c>
      <c r="R134" s="56">
        <v>0</v>
      </c>
      <c r="S134" s="54">
        <v>45919.667511574073</v>
      </c>
      <c r="T134" t="s">
        <v>4951</v>
      </c>
      <c r="U134" t="s">
        <v>466</v>
      </c>
      <c r="V134">
        <v>1000871883</v>
      </c>
      <c r="W134" t="s">
        <v>4463</v>
      </c>
      <c r="X134" t="s">
        <v>17</v>
      </c>
      <c r="Y134" t="s">
        <v>17</v>
      </c>
      <c r="Z134" t="s">
        <v>17</v>
      </c>
      <c r="AA134" t="s">
        <v>17</v>
      </c>
      <c r="AB134" t="s">
        <v>17</v>
      </c>
      <c r="AC134">
        <v>3104731204</v>
      </c>
      <c r="AD134" t="s">
        <v>468</v>
      </c>
      <c r="AE134" t="s">
        <v>15</v>
      </c>
      <c r="AF134">
        <v>0</v>
      </c>
      <c r="AG134" t="s">
        <v>17</v>
      </c>
      <c r="AH134" t="s">
        <v>469</v>
      </c>
      <c r="AI134" t="s">
        <v>17</v>
      </c>
      <c r="AJ134" t="s">
        <v>470</v>
      </c>
      <c r="AK134" t="s">
        <v>4464</v>
      </c>
      <c r="AL134" t="s">
        <v>16</v>
      </c>
      <c r="AM134" t="s">
        <v>17</v>
      </c>
      <c r="AN134" t="s">
        <v>17</v>
      </c>
      <c r="AO134" t="s">
        <v>17</v>
      </c>
      <c r="AP134" t="s">
        <v>17</v>
      </c>
      <c r="AQ134">
        <v>9</v>
      </c>
      <c r="AR134" t="s">
        <v>17</v>
      </c>
      <c r="AS134" t="s">
        <v>17</v>
      </c>
      <c r="AT134" t="s">
        <v>17</v>
      </c>
      <c r="AU134" t="s">
        <v>17</v>
      </c>
      <c r="AV134" t="s">
        <v>17</v>
      </c>
      <c r="AW134" t="s">
        <v>4465</v>
      </c>
      <c r="AX134" t="s">
        <v>17</v>
      </c>
      <c r="AY134" t="s">
        <v>17</v>
      </c>
      <c r="AZ134" t="s">
        <v>17</v>
      </c>
      <c r="BA134" t="s">
        <v>17</v>
      </c>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HC134"/>
    </row>
    <row r="135" spans="1:211" hidden="1" x14ac:dyDescent="0.25">
      <c r="A135">
        <v>23545759</v>
      </c>
      <c r="B135">
        <f>VLOOKUP(A135,BASE!A:A,1,0)</f>
        <v>23545759</v>
      </c>
      <c r="C135">
        <v>1</v>
      </c>
      <c r="D135">
        <v>2</v>
      </c>
      <c r="E135" t="s">
        <v>4466</v>
      </c>
      <c r="F135" t="s">
        <v>462</v>
      </c>
      <c r="G135" t="s">
        <v>4467</v>
      </c>
      <c r="H135" t="s">
        <v>463</v>
      </c>
      <c r="I135" t="s">
        <v>463</v>
      </c>
      <c r="J135" t="s">
        <v>17</v>
      </c>
      <c r="K135" t="s">
        <v>17</v>
      </c>
      <c r="L135" t="s">
        <v>464</v>
      </c>
      <c r="M135" t="s">
        <v>17</v>
      </c>
      <c r="N135" t="s">
        <v>465</v>
      </c>
      <c r="O135" s="54">
        <v>45922.536574074074</v>
      </c>
      <c r="P135" t="s">
        <v>17</v>
      </c>
      <c r="Q135" s="55">
        <v>45922</v>
      </c>
      <c r="R135" s="56">
        <v>0</v>
      </c>
      <c r="S135" s="54">
        <v>45922.536608796298</v>
      </c>
      <c r="T135" t="s">
        <v>1157</v>
      </c>
      <c r="U135" t="s">
        <v>466</v>
      </c>
      <c r="V135">
        <v>94305681</v>
      </c>
      <c r="W135" t="s">
        <v>4468</v>
      </c>
      <c r="X135" t="s">
        <v>17</v>
      </c>
      <c r="Y135" t="s">
        <v>17</v>
      </c>
      <c r="Z135" t="s">
        <v>17</v>
      </c>
      <c r="AA135" t="s">
        <v>17</v>
      </c>
      <c r="AB135" t="s">
        <v>17</v>
      </c>
      <c r="AC135">
        <v>3206883672</v>
      </c>
      <c r="AD135" t="s">
        <v>468</v>
      </c>
      <c r="AE135" t="s">
        <v>15</v>
      </c>
      <c r="AF135">
        <v>0</v>
      </c>
      <c r="AG135" t="s">
        <v>17</v>
      </c>
      <c r="AH135" t="s">
        <v>469</v>
      </c>
      <c r="AI135" t="s">
        <v>17</v>
      </c>
      <c r="AJ135" t="s">
        <v>470</v>
      </c>
      <c r="AK135" t="s">
        <v>4469</v>
      </c>
      <c r="AL135" t="s">
        <v>16</v>
      </c>
      <c r="AM135" t="s">
        <v>17</v>
      </c>
      <c r="AN135" t="s">
        <v>17</v>
      </c>
      <c r="AO135" t="s">
        <v>17</v>
      </c>
      <c r="AP135" t="s">
        <v>17</v>
      </c>
      <c r="AQ135">
        <v>9</v>
      </c>
      <c r="AR135" t="s">
        <v>17</v>
      </c>
      <c r="AS135" t="s">
        <v>17</v>
      </c>
      <c r="AT135" t="s">
        <v>475</v>
      </c>
      <c r="AU135" t="s">
        <v>476</v>
      </c>
      <c r="AV135" t="s">
        <v>477</v>
      </c>
      <c r="AW135" t="s">
        <v>4470</v>
      </c>
      <c r="AX135" t="s">
        <v>17</v>
      </c>
      <c r="AY135" t="s">
        <v>17</v>
      </c>
      <c r="AZ135" t="s">
        <v>17</v>
      </c>
      <c r="BA135" t="s">
        <v>17</v>
      </c>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HC135"/>
    </row>
    <row r="136" spans="1:211" hidden="1" x14ac:dyDescent="0.25">
      <c r="A136">
        <v>23479875</v>
      </c>
      <c r="B136">
        <f>VLOOKUP(A136,BASE!A:A,1,0)</f>
        <v>23479875</v>
      </c>
      <c r="C136">
        <v>1</v>
      </c>
      <c r="D136">
        <v>2</v>
      </c>
      <c r="E136" t="s">
        <v>3011</v>
      </c>
      <c r="F136" t="s">
        <v>514</v>
      </c>
      <c r="G136" t="s">
        <v>3012</v>
      </c>
      <c r="H136" t="s">
        <v>463</v>
      </c>
      <c r="I136" t="s">
        <v>463</v>
      </c>
      <c r="J136" t="s">
        <v>17</v>
      </c>
      <c r="K136" t="s">
        <v>17</v>
      </c>
      <c r="L136" t="s">
        <v>464</v>
      </c>
      <c r="M136" t="s">
        <v>17</v>
      </c>
      <c r="N136" t="s">
        <v>465</v>
      </c>
      <c r="O136" s="54">
        <v>45842.435763888891</v>
      </c>
      <c r="P136" t="s">
        <v>17</v>
      </c>
      <c r="Q136" s="55">
        <v>45890</v>
      </c>
      <c r="R136" t="s">
        <v>17</v>
      </c>
      <c r="S136" s="54">
        <v>45911.814756944441</v>
      </c>
      <c r="T136" t="s">
        <v>4952</v>
      </c>
      <c r="U136" t="s">
        <v>466</v>
      </c>
      <c r="V136">
        <v>43203606</v>
      </c>
      <c r="W136" t="s">
        <v>3013</v>
      </c>
      <c r="X136" t="s">
        <v>17</v>
      </c>
      <c r="Y136" t="s">
        <v>17</v>
      </c>
      <c r="Z136" t="s">
        <v>17</v>
      </c>
      <c r="AA136" t="s">
        <v>17</v>
      </c>
      <c r="AB136" t="s">
        <v>17</v>
      </c>
      <c r="AC136">
        <v>3016040810</v>
      </c>
      <c r="AD136" t="s">
        <v>468</v>
      </c>
      <c r="AE136" t="s">
        <v>15</v>
      </c>
      <c r="AF136" t="s">
        <v>17</v>
      </c>
      <c r="AG136" t="s">
        <v>17</v>
      </c>
      <c r="AH136" t="s">
        <v>469</v>
      </c>
      <c r="AI136" t="s">
        <v>17</v>
      </c>
      <c r="AJ136" t="s">
        <v>470</v>
      </c>
      <c r="AK136" t="s">
        <v>3014</v>
      </c>
      <c r="AL136" t="s">
        <v>16</v>
      </c>
      <c r="AM136" t="s">
        <v>17</v>
      </c>
      <c r="AN136" t="s">
        <v>17</v>
      </c>
      <c r="AO136" t="s">
        <v>17</v>
      </c>
      <c r="AP136" t="s">
        <v>17</v>
      </c>
      <c r="AQ136">
        <v>9</v>
      </c>
      <c r="AR136" t="s">
        <v>17</v>
      </c>
      <c r="AS136" t="s">
        <v>17</v>
      </c>
      <c r="AT136" t="s">
        <v>17</v>
      </c>
      <c r="AU136" t="s">
        <v>17</v>
      </c>
      <c r="AV136" t="s">
        <v>17</v>
      </c>
      <c r="AW136" t="s">
        <v>3015</v>
      </c>
      <c r="AX136" t="s">
        <v>17</v>
      </c>
      <c r="AY136" t="s">
        <v>17</v>
      </c>
      <c r="AZ136" t="s">
        <v>17</v>
      </c>
      <c r="BA136" t="s">
        <v>17</v>
      </c>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HC136"/>
    </row>
    <row r="137" spans="1:211" hidden="1" x14ac:dyDescent="0.25">
      <c r="A137">
        <v>23539656</v>
      </c>
      <c r="B137">
        <f>VLOOKUP(A137,BASE!A:A,1,0)</f>
        <v>23539656</v>
      </c>
      <c r="C137">
        <v>1</v>
      </c>
      <c r="D137">
        <v>2</v>
      </c>
      <c r="E137" t="s">
        <v>4953</v>
      </c>
      <c r="F137" t="s">
        <v>462</v>
      </c>
      <c r="G137" t="s">
        <v>4954</v>
      </c>
      <c r="H137" t="s">
        <v>463</v>
      </c>
      <c r="I137" t="s">
        <v>463</v>
      </c>
      <c r="J137" t="s">
        <v>17</v>
      </c>
      <c r="K137" t="s">
        <v>17</v>
      </c>
      <c r="L137" t="s">
        <v>464</v>
      </c>
      <c r="M137" t="s">
        <v>17</v>
      </c>
      <c r="N137" t="s">
        <v>465</v>
      </c>
      <c r="O137" s="54">
        <v>45915.594884259262</v>
      </c>
      <c r="P137" t="s">
        <v>17</v>
      </c>
      <c r="Q137" s="55">
        <v>45915</v>
      </c>
      <c r="R137" s="56">
        <v>0</v>
      </c>
      <c r="S137" s="54">
        <v>45923.531840277778</v>
      </c>
      <c r="T137" t="s">
        <v>4955</v>
      </c>
      <c r="U137" t="s">
        <v>466</v>
      </c>
      <c r="V137">
        <v>1152202497</v>
      </c>
      <c r="W137" t="s">
        <v>3345</v>
      </c>
      <c r="X137" t="s">
        <v>17</v>
      </c>
      <c r="Y137" t="s">
        <v>17</v>
      </c>
      <c r="Z137" t="s">
        <v>17</v>
      </c>
      <c r="AA137" t="s">
        <v>17</v>
      </c>
      <c r="AB137" t="s">
        <v>17</v>
      </c>
      <c r="AC137">
        <v>3197899175</v>
      </c>
      <c r="AD137" t="s">
        <v>468</v>
      </c>
      <c r="AE137" t="s">
        <v>15</v>
      </c>
      <c r="AF137">
        <v>0</v>
      </c>
      <c r="AG137" t="s">
        <v>17</v>
      </c>
      <c r="AH137" t="s">
        <v>469</v>
      </c>
      <c r="AI137" t="s">
        <v>17</v>
      </c>
      <c r="AJ137" t="s">
        <v>470</v>
      </c>
      <c r="AK137" t="s">
        <v>4956</v>
      </c>
      <c r="AL137" t="s">
        <v>16</v>
      </c>
      <c r="AM137" t="s">
        <v>17</v>
      </c>
      <c r="AN137" t="s">
        <v>17</v>
      </c>
      <c r="AO137" t="s">
        <v>17</v>
      </c>
      <c r="AP137" t="s">
        <v>17</v>
      </c>
      <c r="AQ137">
        <v>9</v>
      </c>
      <c r="AR137" t="s">
        <v>17</v>
      </c>
      <c r="AS137" t="s">
        <v>17</v>
      </c>
      <c r="AT137" t="s">
        <v>17</v>
      </c>
      <c r="AU137" t="s">
        <v>17</v>
      </c>
      <c r="AV137" t="s">
        <v>17</v>
      </c>
      <c r="AW137" t="s">
        <v>4957</v>
      </c>
      <c r="AX137" t="s">
        <v>17</v>
      </c>
      <c r="AY137" t="s">
        <v>17</v>
      </c>
      <c r="AZ137" t="s">
        <v>17</v>
      </c>
      <c r="BA137" t="s">
        <v>17</v>
      </c>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HC137"/>
    </row>
    <row r="138" spans="1:211" hidden="1" x14ac:dyDescent="0.25">
      <c r="A138">
        <v>23501072</v>
      </c>
      <c r="B138">
        <f>VLOOKUP(A138,BASE!A:A,1,0)</f>
        <v>23501072</v>
      </c>
      <c r="C138">
        <v>1</v>
      </c>
      <c r="D138">
        <v>2</v>
      </c>
      <c r="E138" t="s">
        <v>1601</v>
      </c>
      <c r="F138" t="s">
        <v>514</v>
      </c>
      <c r="G138" t="s">
        <v>4958</v>
      </c>
      <c r="H138" t="s">
        <v>463</v>
      </c>
      <c r="I138" t="s">
        <v>463</v>
      </c>
      <c r="J138" t="s">
        <v>17</v>
      </c>
      <c r="K138" t="s">
        <v>17</v>
      </c>
      <c r="L138" t="s">
        <v>464</v>
      </c>
      <c r="M138" t="s">
        <v>17</v>
      </c>
      <c r="N138" t="s">
        <v>465</v>
      </c>
      <c r="O138" s="54">
        <v>45868.416921296295</v>
      </c>
      <c r="P138" t="s">
        <v>17</v>
      </c>
      <c r="Q138" s="55">
        <v>45923</v>
      </c>
      <c r="R138" t="s">
        <v>17</v>
      </c>
      <c r="S138" s="54">
        <v>45923.572152777779</v>
      </c>
      <c r="T138" t="s">
        <v>4282</v>
      </c>
      <c r="U138">
        <v>1</v>
      </c>
      <c r="V138">
        <v>71531715</v>
      </c>
      <c r="W138" t="s">
        <v>4959</v>
      </c>
      <c r="X138" t="s">
        <v>17</v>
      </c>
      <c r="Y138" t="s">
        <v>17</v>
      </c>
      <c r="Z138" t="s">
        <v>17</v>
      </c>
      <c r="AA138" t="s">
        <v>17</v>
      </c>
      <c r="AB138" t="s">
        <v>17</v>
      </c>
      <c r="AC138">
        <v>3128674553</v>
      </c>
      <c r="AD138" t="s">
        <v>468</v>
      </c>
      <c r="AE138" t="s">
        <v>15</v>
      </c>
      <c r="AF138">
        <v>0</v>
      </c>
      <c r="AG138" t="s">
        <v>17</v>
      </c>
      <c r="AH138" t="s">
        <v>469</v>
      </c>
      <c r="AI138" t="s">
        <v>17</v>
      </c>
      <c r="AJ138" t="s">
        <v>470</v>
      </c>
      <c r="AK138" t="s">
        <v>4960</v>
      </c>
      <c r="AL138" t="s">
        <v>16</v>
      </c>
      <c r="AM138" t="s">
        <v>17</v>
      </c>
      <c r="AN138" t="s">
        <v>17</v>
      </c>
      <c r="AO138" t="s">
        <v>17</v>
      </c>
      <c r="AP138" t="s">
        <v>17</v>
      </c>
      <c r="AQ138">
        <v>9</v>
      </c>
      <c r="AR138" t="s">
        <v>17</v>
      </c>
      <c r="AS138" t="s">
        <v>17</v>
      </c>
      <c r="AT138" t="s">
        <v>475</v>
      </c>
      <c r="AU138" t="s">
        <v>476</v>
      </c>
      <c r="AV138" t="s">
        <v>477</v>
      </c>
      <c r="AW138" t="s">
        <v>1599</v>
      </c>
      <c r="AX138" t="s">
        <v>17</v>
      </c>
      <c r="AY138" t="s">
        <v>17</v>
      </c>
      <c r="AZ138" t="s">
        <v>17</v>
      </c>
      <c r="BA138" t="s">
        <v>17</v>
      </c>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HC138"/>
    </row>
    <row r="139" spans="1:211" hidden="1" x14ac:dyDescent="0.25">
      <c r="A139">
        <v>23406988</v>
      </c>
      <c r="B139">
        <f>VLOOKUP(A139,BASE!A:A,1,0)</f>
        <v>23406988</v>
      </c>
      <c r="C139">
        <v>1</v>
      </c>
      <c r="D139">
        <v>2</v>
      </c>
      <c r="E139" t="s">
        <v>4471</v>
      </c>
      <c r="F139" t="s">
        <v>514</v>
      </c>
      <c r="G139" t="s">
        <v>4472</v>
      </c>
      <c r="H139" t="s">
        <v>463</v>
      </c>
      <c r="I139" t="s">
        <v>463</v>
      </c>
      <c r="J139" t="s">
        <v>17</v>
      </c>
      <c r="K139" t="s">
        <v>17</v>
      </c>
      <c r="L139" t="s">
        <v>464</v>
      </c>
      <c r="M139" t="s">
        <v>17</v>
      </c>
      <c r="N139" t="s">
        <v>465</v>
      </c>
      <c r="O139" s="54">
        <v>45751.647407407407</v>
      </c>
      <c r="P139" t="s">
        <v>17</v>
      </c>
      <c r="Q139" s="55">
        <v>45899</v>
      </c>
      <c r="R139" t="s">
        <v>17</v>
      </c>
      <c r="S139" s="54">
        <v>45922.584131944444</v>
      </c>
      <c r="T139" t="s">
        <v>4714</v>
      </c>
      <c r="U139" t="s">
        <v>466</v>
      </c>
      <c r="V139">
        <v>32258604</v>
      </c>
      <c r="W139" t="s">
        <v>4473</v>
      </c>
      <c r="X139" t="s">
        <v>17</v>
      </c>
      <c r="Y139" t="s">
        <v>17</v>
      </c>
      <c r="Z139" t="s">
        <v>17</v>
      </c>
      <c r="AA139" t="s">
        <v>17</v>
      </c>
      <c r="AB139" t="s">
        <v>17</v>
      </c>
      <c r="AC139">
        <v>3225021851</v>
      </c>
      <c r="AD139" t="s">
        <v>468</v>
      </c>
      <c r="AE139" t="s">
        <v>15</v>
      </c>
      <c r="AF139" t="s">
        <v>17</v>
      </c>
      <c r="AG139" t="s">
        <v>17</v>
      </c>
      <c r="AH139" t="s">
        <v>469</v>
      </c>
      <c r="AI139" t="s">
        <v>17</v>
      </c>
      <c r="AJ139" t="s">
        <v>470</v>
      </c>
      <c r="AK139" t="s">
        <v>4474</v>
      </c>
      <c r="AL139" t="s">
        <v>16</v>
      </c>
      <c r="AM139" t="s">
        <v>17</v>
      </c>
      <c r="AN139" t="s">
        <v>17</v>
      </c>
      <c r="AO139" t="s">
        <v>17</v>
      </c>
      <c r="AP139" t="s">
        <v>17</v>
      </c>
      <c r="AQ139">
        <v>9</v>
      </c>
      <c r="AR139" t="s">
        <v>17</v>
      </c>
      <c r="AS139" t="s">
        <v>17</v>
      </c>
      <c r="AT139" t="s">
        <v>17</v>
      </c>
      <c r="AU139" t="s">
        <v>17</v>
      </c>
      <c r="AV139" t="s">
        <v>17</v>
      </c>
      <c r="AW139" t="s">
        <v>1413</v>
      </c>
      <c r="AX139" t="s">
        <v>17</v>
      </c>
      <c r="AY139" t="s">
        <v>17</v>
      </c>
      <c r="AZ139" t="s">
        <v>17</v>
      </c>
      <c r="BA139" t="s">
        <v>17</v>
      </c>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HC139"/>
    </row>
    <row r="140" spans="1:211" hidden="1" x14ac:dyDescent="0.25">
      <c r="A140">
        <v>23521362</v>
      </c>
      <c r="B140">
        <f>VLOOKUP(A140,BASE!A:A,1,0)</f>
        <v>23521362</v>
      </c>
      <c r="C140">
        <v>1</v>
      </c>
      <c r="D140">
        <v>2</v>
      </c>
      <c r="E140" t="s">
        <v>4475</v>
      </c>
      <c r="F140" t="s">
        <v>514</v>
      </c>
      <c r="G140" t="s">
        <v>4476</v>
      </c>
      <c r="H140" t="s">
        <v>463</v>
      </c>
      <c r="I140" t="s">
        <v>463</v>
      </c>
      <c r="J140" t="s">
        <v>17</v>
      </c>
      <c r="K140" t="s">
        <v>17</v>
      </c>
      <c r="L140" t="s">
        <v>464</v>
      </c>
      <c r="M140" t="s">
        <v>17</v>
      </c>
      <c r="N140" t="s">
        <v>465</v>
      </c>
      <c r="O140" s="54">
        <v>45894.44804398148</v>
      </c>
      <c r="P140" t="s">
        <v>17</v>
      </c>
      <c r="Q140" s="55">
        <v>45899</v>
      </c>
      <c r="R140" t="s">
        <v>17</v>
      </c>
      <c r="S140" s="54">
        <v>45922.587071759262</v>
      </c>
      <c r="T140" t="s">
        <v>4714</v>
      </c>
      <c r="U140" t="s">
        <v>466</v>
      </c>
      <c r="V140">
        <v>43116182</v>
      </c>
      <c r="W140" t="s">
        <v>4477</v>
      </c>
      <c r="X140" t="s">
        <v>17</v>
      </c>
      <c r="Y140" t="s">
        <v>17</v>
      </c>
      <c r="Z140" t="s">
        <v>17</v>
      </c>
      <c r="AA140" t="s">
        <v>17</v>
      </c>
      <c r="AB140" t="s">
        <v>17</v>
      </c>
      <c r="AC140">
        <v>3225622384</v>
      </c>
      <c r="AD140" t="s">
        <v>468</v>
      </c>
      <c r="AE140" t="s">
        <v>15</v>
      </c>
      <c r="AF140">
        <v>0</v>
      </c>
      <c r="AG140" t="s">
        <v>17</v>
      </c>
      <c r="AH140" t="s">
        <v>469</v>
      </c>
      <c r="AI140" t="s">
        <v>17</v>
      </c>
      <c r="AJ140" t="s">
        <v>470</v>
      </c>
      <c r="AK140" t="s">
        <v>4478</v>
      </c>
      <c r="AL140" t="s">
        <v>16</v>
      </c>
      <c r="AM140" t="s">
        <v>17</v>
      </c>
      <c r="AN140" t="s">
        <v>17</v>
      </c>
      <c r="AO140" t="s">
        <v>17</v>
      </c>
      <c r="AP140" t="s">
        <v>17</v>
      </c>
      <c r="AQ140">
        <v>9</v>
      </c>
      <c r="AR140" t="s">
        <v>17</v>
      </c>
      <c r="AS140" t="s">
        <v>17</v>
      </c>
      <c r="AT140" t="s">
        <v>475</v>
      </c>
      <c r="AU140" t="s">
        <v>476</v>
      </c>
      <c r="AV140" t="s">
        <v>477</v>
      </c>
      <c r="AW140" t="s">
        <v>2059</v>
      </c>
      <c r="AX140" t="s">
        <v>17</v>
      </c>
      <c r="AY140" t="s">
        <v>17</v>
      </c>
      <c r="AZ140" t="s">
        <v>17</v>
      </c>
      <c r="BA140" t="s">
        <v>17</v>
      </c>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HC140"/>
    </row>
    <row r="141" spans="1:211" hidden="1" x14ac:dyDescent="0.25">
      <c r="A141">
        <v>23385196</v>
      </c>
      <c r="B141">
        <f>VLOOKUP(A141,BASE!A:A,1,0)</f>
        <v>23385196</v>
      </c>
      <c r="C141">
        <v>1</v>
      </c>
      <c r="D141">
        <v>2</v>
      </c>
      <c r="E141" t="s">
        <v>4479</v>
      </c>
      <c r="F141" t="s">
        <v>462</v>
      </c>
      <c r="G141" t="s">
        <v>4480</v>
      </c>
      <c r="H141" t="s">
        <v>463</v>
      </c>
      <c r="I141" t="s">
        <v>463</v>
      </c>
      <c r="J141" t="s">
        <v>17</v>
      </c>
      <c r="K141" t="s">
        <v>17</v>
      </c>
      <c r="L141" t="s">
        <v>464</v>
      </c>
      <c r="M141" t="s">
        <v>17</v>
      </c>
      <c r="N141" t="s">
        <v>465</v>
      </c>
      <c r="O141" s="54">
        <v>45728.529560185183</v>
      </c>
      <c r="P141" t="s">
        <v>17</v>
      </c>
      <c r="Q141" s="55">
        <v>45728</v>
      </c>
      <c r="R141" s="56">
        <v>0</v>
      </c>
      <c r="S141" s="54">
        <v>45922.436319444445</v>
      </c>
      <c r="T141" t="s">
        <v>4862</v>
      </c>
      <c r="U141" t="s">
        <v>466</v>
      </c>
      <c r="V141">
        <v>43592538</v>
      </c>
      <c r="W141" t="s">
        <v>4481</v>
      </c>
      <c r="X141">
        <v>5771162</v>
      </c>
      <c r="Y141" t="s">
        <v>17</v>
      </c>
      <c r="Z141" t="s">
        <v>17</v>
      </c>
      <c r="AA141" t="s">
        <v>17</v>
      </c>
      <c r="AB141">
        <v>5771162</v>
      </c>
      <c r="AC141">
        <v>3178530814</v>
      </c>
      <c r="AD141" t="s">
        <v>468</v>
      </c>
      <c r="AE141" t="s">
        <v>15</v>
      </c>
      <c r="AF141">
        <v>0</v>
      </c>
      <c r="AG141" t="s">
        <v>17</v>
      </c>
      <c r="AH141" t="s">
        <v>469</v>
      </c>
      <c r="AI141" t="s">
        <v>17</v>
      </c>
      <c r="AJ141" t="s">
        <v>470</v>
      </c>
      <c r="AK141" t="s">
        <v>4482</v>
      </c>
      <c r="AL141" t="s">
        <v>16</v>
      </c>
      <c r="AM141" t="s">
        <v>17</v>
      </c>
      <c r="AN141" t="s">
        <v>17</v>
      </c>
      <c r="AO141" t="s">
        <v>17</v>
      </c>
      <c r="AP141" t="s">
        <v>17</v>
      </c>
      <c r="AQ141">
        <v>9</v>
      </c>
      <c r="AR141" t="s">
        <v>17</v>
      </c>
      <c r="AS141" t="s">
        <v>17</v>
      </c>
      <c r="AT141" t="s">
        <v>17</v>
      </c>
      <c r="AU141" t="s">
        <v>17</v>
      </c>
      <c r="AV141" t="s">
        <v>17</v>
      </c>
      <c r="AW141" t="s">
        <v>4483</v>
      </c>
      <c r="AX141" t="s">
        <v>17</v>
      </c>
      <c r="AY141" t="s">
        <v>17</v>
      </c>
      <c r="AZ141" t="s">
        <v>17</v>
      </c>
      <c r="BA141" t="s">
        <v>17</v>
      </c>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HC141"/>
    </row>
    <row r="142" spans="1:211" hidden="1" x14ac:dyDescent="0.25">
      <c r="A142">
        <v>23385094</v>
      </c>
      <c r="B142">
        <f>VLOOKUP(A142,BASE!A:A,1,0)</f>
        <v>23385094</v>
      </c>
      <c r="C142">
        <v>1</v>
      </c>
      <c r="D142">
        <v>2</v>
      </c>
      <c r="E142" t="s">
        <v>4484</v>
      </c>
      <c r="F142" t="s">
        <v>462</v>
      </c>
      <c r="G142" t="s">
        <v>4485</v>
      </c>
      <c r="H142" t="s">
        <v>463</v>
      </c>
      <c r="I142" t="s">
        <v>463</v>
      </c>
      <c r="J142" t="s">
        <v>17</v>
      </c>
      <c r="K142" t="s">
        <v>17</v>
      </c>
      <c r="L142" t="s">
        <v>464</v>
      </c>
      <c r="M142" t="s">
        <v>17</v>
      </c>
      <c r="N142" t="s">
        <v>465</v>
      </c>
      <c r="O142" s="54">
        <v>45728.471921296295</v>
      </c>
      <c r="P142" t="s">
        <v>17</v>
      </c>
      <c r="Q142" s="55">
        <v>45728</v>
      </c>
      <c r="R142" s="56">
        <v>0</v>
      </c>
      <c r="S142" s="54">
        <v>45922.436481481483</v>
      </c>
      <c r="T142" t="s">
        <v>4862</v>
      </c>
      <c r="U142" t="s">
        <v>466</v>
      </c>
      <c r="V142">
        <v>43592538</v>
      </c>
      <c r="W142" t="s">
        <v>4481</v>
      </c>
      <c r="X142">
        <v>5771162</v>
      </c>
      <c r="Y142" t="s">
        <v>17</v>
      </c>
      <c r="Z142" t="s">
        <v>17</v>
      </c>
      <c r="AA142" t="s">
        <v>17</v>
      </c>
      <c r="AB142">
        <v>5771162</v>
      </c>
      <c r="AC142">
        <v>3178530814</v>
      </c>
      <c r="AD142" t="s">
        <v>468</v>
      </c>
      <c r="AE142" t="s">
        <v>15</v>
      </c>
      <c r="AF142">
        <v>0</v>
      </c>
      <c r="AG142" t="s">
        <v>17</v>
      </c>
      <c r="AH142" t="s">
        <v>469</v>
      </c>
      <c r="AI142" t="s">
        <v>17</v>
      </c>
      <c r="AJ142" t="s">
        <v>470</v>
      </c>
      <c r="AK142" t="s">
        <v>4486</v>
      </c>
      <c r="AL142" t="s">
        <v>16</v>
      </c>
      <c r="AM142" t="s">
        <v>17</v>
      </c>
      <c r="AN142" t="s">
        <v>17</v>
      </c>
      <c r="AO142" t="s">
        <v>17</v>
      </c>
      <c r="AP142" t="s">
        <v>17</v>
      </c>
      <c r="AQ142">
        <v>9</v>
      </c>
      <c r="AR142" t="s">
        <v>17</v>
      </c>
      <c r="AS142" t="s">
        <v>17</v>
      </c>
      <c r="AT142" t="s">
        <v>17</v>
      </c>
      <c r="AU142" t="s">
        <v>17</v>
      </c>
      <c r="AV142" t="s">
        <v>17</v>
      </c>
      <c r="AW142" t="s">
        <v>4487</v>
      </c>
      <c r="AX142" t="s">
        <v>17</v>
      </c>
      <c r="AY142" t="s">
        <v>17</v>
      </c>
      <c r="AZ142" t="s">
        <v>17</v>
      </c>
      <c r="BA142" t="s">
        <v>17</v>
      </c>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HC142"/>
    </row>
    <row r="143" spans="1:211" hidden="1" x14ac:dyDescent="0.25">
      <c r="A143">
        <v>23385469</v>
      </c>
      <c r="B143">
        <f>VLOOKUP(A143,BASE!A:A,1,0)</f>
        <v>23385469</v>
      </c>
      <c r="C143">
        <v>1</v>
      </c>
      <c r="D143">
        <v>2</v>
      </c>
      <c r="E143" t="s">
        <v>4011</v>
      </c>
      <c r="F143" t="s">
        <v>462</v>
      </c>
      <c r="G143" t="s">
        <v>4012</v>
      </c>
      <c r="H143" t="s">
        <v>463</v>
      </c>
      <c r="I143" t="s">
        <v>463</v>
      </c>
      <c r="J143" t="s">
        <v>17</v>
      </c>
      <c r="K143" t="s">
        <v>17</v>
      </c>
      <c r="L143" t="s">
        <v>464</v>
      </c>
      <c r="M143" t="s">
        <v>17</v>
      </c>
      <c r="N143" t="s">
        <v>465</v>
      </c>
      <c r="O143" s="54">
        <v>45728.586076388892</v>
      </c>
      <c r="P143" t="s">
        <v>17</v>
      </c>
      <c r="Q143" s="55">
        <v>45869</v>
      </c>
      <c r="R143" s="56">
        <v>0</v>
      </c>
      <c r="S143" s="54">
        <v>45918.457499999997</v>
      </c>
      <c r="T143" t="s">
        <v>4961</v>
      </c>
      <c r="U143" t="s">
        <v>466</v>
      </c>
      <c r="V143">
        <v>32531021</v>
      </c>
      <c r="W143" t="s">
        <v>4013</v>
      </c>
      <c r="X143">
        <v>4272325</v>
      </c>
      <c r="Y143" t="s">
        <v>17</v>
      </c>
      <c r="Z143" t="s">
        <v>17</v>
      </c>
      <c r="AA143" t="s">
        <v>17</v>
      </c>
      <c r="AB143">
        <v>4272325</v>
      </c>
      <c r="AC143">
        <v>3218415978</v>
      </c>
      <c r="AD143" t="s">
        <v>468</v>
      </c>
      <c r="AE143" t="s">
        <v>15</v>
      </c>
      <c r="AF143">
        <v>0</v>
      </c>
      <c r="AG143" t="s">
        <v>17</v>
      </c>
      <c r="AH143" t="s">
        <v>469</v>
      </c>
      <c r="AI143" t="s">
        <v>17</v>
      </c>
      <c r="AJ143" t="s">
        <v>470</v>
      </c>
      <c r="AK143" t="s">
        <v>4014</v>
      </c>
      <c r="AL143" t="s">
        <v>16</v>
      </c>
      <c r="AM143" t="s">
        <v>17</v>
      </c>
      <c r="AN143" t="s">
        <v>17</v>
      </c>
      <c r="AO143" t="s">
        <v>17</v>
      </c>
      <c r="AP143" t="s">
        <v>17</v>
      </c>
      <c r="AQ143">
        <v>9</v>
      </c>
      <c r="AR143" t="s">
        <v>17</v>
      </c>
      <c r="AS143" t="s">
        <v>17</v>
      </c>
      <c r="AT143" t="s">
        <v>17</v>
      </c>
      <c r="AU143" t="s">
        <v>17</v>
      </c>
      <c r="AV143" t="s">
        <v>17</v>
      </c>
      <c r="AW143" t="s">
        <v>4015</v>
      </c>
      <c r="AX143" t="s">
        <v>17</v>
      </c>
      <c r="AY143" t="s">
        <v>17</v>
      </c>
      <c r="AZ143" t="s">
        <v>17</v>
      </c>
      <c r="BA143" t="s">
        <v>17</v>
      </c>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HC143"/>
    </row>
    <row r="144" spans="1:211" hidden="1" x14ac:dyDescent="0.25">
      <c r="A144">
        <v>23520101</v>
      </c>
      <c r="B144">
        <f>VLOOKUP(A144,BASE!A:A,1,0)</f>
        <v>23520101</v>
      </c>
      <c r="C144">
        <v>1</v>
      </c>
      <c r="D144">
        <v>2</v>
      </c>
      <c r="E144" t="s">
        <v>4962</v>
      </c>
      <c r="F144" t="s">
        <v>462</v>
      </c>
      <c r="G144" t="s">
        <v>4963</v>
      </c>
      <c r="H144" t="s">
        <v>463</v>
      </c>
      <c r="I144" t="s">
        <v>463</v>
      </c>
      <c r="J144" t="s">
        <v>17</v>
      </c>
      <c r="K144" t="s">
        <v>17</v>
      </c>
      <c r="L144" t="s">
        <v>464</v>
      </c>
      <c r="M144" t="s">
        <v>17</v>
      </c>
      <c r="N144" t="s">
        <v>465</v>
      </c>
      <c r="O144" s="54">
        <v>45891.519537037035</v>
      </c>
      <c r="P144" t="s">
        <v>17</v>
      </c>
      <c r="Q144" s="55">
        <v>45894</v>
      </c>
      <c r="R144" s="56">
        <v>0</v>
      </c>
      <c r="S144" s="54">
        <v>45923.398912037039</v>
      </c>
      <c r="T144" t="s">
        <v>4547</v>
      </c>
      <c r="U144" t="s">
        <v>466</v>
      </c>
      <c r="V144">
        <v>1000766776</v>
      </c>
      <c r="W144" t="s">
        <v>4964</v>
      </c>
      <c r="X144" t="s">
        <v>17</v>
      </c>
      <c r="Y144" t="s">
        <v>17</v>
      </c>
      <c r="Z144" t="s">
        <v>17</v>
      </c>
      <c r="AA144" t="s">
        <v>17</v>
      </c>
      <c r="AB144" t="s">
        <v>17</v>
      </c>
      <c r="AC144">
        <v>3193638909</v>
      </c>
      <c r="AD144" t="s">
        <v>468</v>
      </c>
      <c r="AE144" t="s">
        <v>15</v>
      </c>
      <c r="AF144">
        <v>0</v>
      </c>
      <c r="AG144" t="s">
        <v>17</v>
      </c>
      <c r="AH144" t="s">
        <v>469</v>
      </c>
      <c r="AI144" t="s">
        <v>17</v>
      </c>
      <c r="AJ144" t="s">
        <v>470</v>
      </c>
      <c r="AK144" t="s">
        <v>4965</v>
      </c>
      <c r="AL144" t="s">
        <v>16</v>
      </c>
      <c r="AM144" t="s">
        <v>17</v>
      </c>
      <c r="AN144" t="s">
        <v>17</v>
      </c>
      <c r="AO144" t="s">
        <v>17</v>
      </c>
      <c r="AP144" t="s">
        <v>17</v>
      </c>
      <c r="AQ144" t="s">
        <v>472</v>
      </c>
      <c r="AR144" t="s">
        <v>17</v>
      </c>
      <c r="AS144" t="s">
        <v>17</v>
      </c>
      <c r="AT144" t="s">
        <v>17</v>
      </c>
      <c r="AU144" t="s">
        <v>17</v>
      </c>
      <c r="AV144" t="s">
        <v>17</v>
      </c>
      <c r="AW144" t="s">
        <v>4966</v>
      </c>
      <c r="AX144" t="s">
        <v>17</v>
      </c>
      <c r="AY144" t="s">
        <v>17</v>
      </c>
      <c r="AZ144" t="s">
        <v>17</v>
      </c>
      <c r="BA144" t="s">
        <v>17</v>
      </c>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HC144"/>
    </row>
    <row r="145" spans="1:211" hidden="1" x14ac:dyDescent="0.25">
      <c r="A145">
        <v>23514820</v>
      </c>
      <c r="B145">
        <f>VLOOKUP(A145,BASE!A:A,1,0)</f>
        <v>23514820</v>
      </c>
      <c r="C145">
        <v>1</v>
      </c>
      <c r="D145">
        <v>2</v>
      </c>
      <c r="E145" t="s">
        <v>3581</v>
      </c>
      <c r="F145" t="s">
        <v>514</v>
      </c>
      <c r="G145" t="s">
        <v>3582</v>
      </c>
      <c r="H145" t="s">
        <v>463</v>
      </c>
      <c r="I145" t="s">
        <v>463</v>
      </c>
      <c r="J145" t="s">
        <v>17</v>
      </c>
      <c r="K145" t="s">
        <v>17</v>
      </c>
      <c r="L145" t="s">
        <v>464</v>
      </c>
      <c r="M145" t="s">
        <v>17</v>
      </c>
      <c r="N145" t="s">
        <v>465</v>
      </c>
      <c r="O145" s="54">
        <v>45884.702291666668</v>
      </c>
      <c r="P145" t="s">
        <v>17</v>
      </c>
      <c r="Q145" s="55">
        <v>45897</v>
      </c>
      <c r="R145" t="s">
        <v>17</v>
      </c>
      <c r="S145" s="54">
        <v>45916.550717592596</v>
      </c>
      <c r="T145" t="s">
        <v>4308</v>
      </c>
      <c r="U145" t="s">
        <v>466</v>
      </c>
      <c r="V145">
        <v>1234989615</v>
      </c>
      <c r="W145" t="s">
        <v>3583</v>
      </c>
      <c r="X145" t="s">
        <v>17</v>
      </c>
      <c r="Y145" t="s">
        <v>17</v>
      </c>
      <c r="Z145" t="s">
        <v>17</v>
      </c>
      <c r="AA145" t="s">
        <v>17</v>
      </c>
      <c r="AB145" t="s">
        <v>17</v>
      </c>
      <c r="AC145">
        <v>3012584103</v>
      </c>
      <c r="AD145" t="s">
        <v>468</v>
      </c>
      <c r="AE145" t="s">
        <v>15</v>
      </c>
      <c r="AF145" t="s">
        <v>17</v>
      </c>
      <c r="AG145" t="s">
        <v>17</v>
      </c>
      <c r="AH145" t="s">
        <v>469</v>
      </c>
      <c r="AI145" t="s">
        <v>17</v>
      </c>
      <c r="AJ145" t="s">
        <v>470</v>
      </c>
      <c r="AK145" t="s">
        <v>3584</v>
      </c>
      <c r="AL145" t="s">
        <v>18</v>
      </c>
      <c r="AM145" t="s">
        <v>17</v>
      </c>
      <c r="AN145" t="s">
        <v>17</v>
      </c>
      <c r="AO145" t="s">
        <v>17</v>
      </c>
      <c r="AP145" t="s">
        <v>17</v>
      </c>
      <c r="AQ145">
        <v>9</v>
      </c>
      <c r="AR145" t="s">
        <v>17</v>
      </c>
      <c r="AS145" t="s">
        <v>17</v>
      </c>
      <c r="AT145" t="s">
        <v>17</v>
      </c>
      <c r="AU145" t="s">
        <v>17</v>
      </c>
      <c r="AV145" t="s">
        <v>17</v>
      </c>
      <c r="AW145" t="s">
        <v>1801</v>
      </c>
      <c r="AX145" t="s">
        <v>17</v>
      </c>
      <c r="AY145" t="s">
        <v>17</v>
      </c>
      <c r="AZ145" t="s">
        <v>17</v>
      </c>
      <c r="BA145" t="s">
        <v>17</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HC145"/>
    </row>
    <row r="146" spans="1:211" hidden="1" x14ac:dyDescent="0.25">
      <c r="A146">
        <v>23523876</v>
      </c>
      <c r="B146">
        <f>VLOOKUP(A146,BASE!A:A,1,0)</f>
        <v>23523876</v>
      </c>
      <c r="C146">
        <v>1</v>
      </c>
      <c r="D146">
        <v>2</v>
      </c>
      <c r="E146" t="s">
        <v>2231</v>
      </c>
      <c r="F146" t="s">
        <v>514</v>
      </c>
      <c r="G146" t="s">
        <v>4967</v>
      </c>
      <c r="H146" t="s">
        <v>463</v>
      </c>
      <c r="I146" t="s">
        <v>463</v>
      </c>
      <c r="J146" t="s">
        <v>17</v>
      </c>
      <c r="K146" t="s">
        <v>17</v>
      </c>
      <c r="L146" t="s">
        <v>464</v>
      </c>
      <c r="M146" t="s">
        <v>17</v>
      </c>
      <c r="N146" t="s">
        <v>465</v>
      </c>
      <c r="O146" s="54">
        <v>45896.390983796293</v>
      </c>
      <c r="P146" t="s">
        <v>17</v>
      </c>
      <c r="Q146" s="55">
        <v>45923</v>
      </c>
      <c r="R146" t="s">
        <v>17</v>
      </c>
      <c r="S146" s="54">
        <v>45923.571319444447</v>
      </c>
      <c r="T146" t="s">
        <v>4216</v>
      </c>
      <c r="U146" t="s">
        <v>466</v>
      </c>
      <c r="V146">
        <v>21792308</v>
      </c>
      <c r="W146" t="s">
        <v>4968</v>
      </c>
      <c r="X146" t="s">
        <v>17</v>
      </c>
      <c r="Y146" t="s">
        <v>17</v>
      </c>
      <c r="Z146" t="s">
        <v>17</v>
      </c>
      <c r="AA146" t="s">
        <v>17</v>
      </c>
      <c r="AB146" t="s">
        <v>17</v>
      </c>
      <c r="AC146">
        <v>3003629478</v>
      </c>
      <c r="AD146" t="s">
        <v>468</v>
      </c>
      <c r="AE146" t="s">
        <v>15</v>
      </c>
      <c r="AF146">
        <v>0</v>
      </c>
      <c r="AG146" t="s">
        <v>17</v>
      </c>
      <c r="AH146" t="s">
        <v>469</v>
      </c>
      <c r="AI146" t="s">
        <v>17</v>
      </c>
      <c r="AJ146" t="s">
        <v>470</v>
      </c>
      <c r="AK146" t="s">
        <v>4969</v>
      </c>
      <c r="AL146" t="s">
        <v>18</v>
      </c>
      <c r="AM146" t="s">
        <v>17</v>
      </c>
      <c r="AN146" t="s">
        <v>17</v>
      </c>
      <c r="AO146" t="s">
        <v>17</v>
      </c>
      <c r="AP146" t="s">
        <v>17</v>
      </c>
      <c r="AQ146">
        <v>9</v>
      </c>
      <c r="AR146" t="s">
        <v>17</v>
      </c>
      <c r="AS146" t="s">
        <v>17</v>
      </c>
      <c r="AT146" t="s">
        <v>17</v>
      </c>
      <c r="AU146" t="s">
        <v>17</v>
      </c>
      <c r="AV146" t="s">
        <v>17</v>
      </c>
      <c r="AW146" t="s">
        <v>2229</v>
      </c>
      <c r="AX146" t="s">
        <v>17</v>
      </c>
      <c r="AY146" t="s">
        <v>17</v>
      </c>
      <c r="AZ146" t="s">
        <v>17</v>
      </c>
      <c r="BA146" t="s">
        <v>17</v>
      </c>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HC146"/>
    </row>
    <row r="147" spans="1:211" hidden="1" x14ac:dyDescent="0.25">
      <c r="A147">
        <v>23504644</v>
      </c>
      <c r="B147">
        <f>VLOOKUP(A147,BASE!A:A,1,0)</f>
        <v>23504644</v>
      </c>
      <c r="C147">
        <v>1</v>
      </c>
      <c r="D147">
        <v>2</v>
      </c>
      <c r="E147" t="s">
        <v>3811</v>
      </c>
      <c r="F147" t="s">
        <v>462</v>
      </c>
      <c r="G147" t="s">
        <v>3812</v>
      </c>
      <c r="H147" t="s">
        <v>463</v>
      </c>
      <c r="I147" t="s">
        <v>463</v>
      </c>
      <c r="J147" t="s">
        <v>17</v>
      </c>
      <c r="K147" t="s">
        <v>17</v>
      </c>
      <c r="L147" t="s">
        <v>464</v>
      </c>
      <c r="M147" t="s">
        <v>17</v>
      </c>
      <c r="N147" t="s">
        <v>465</v>
      </c>
      <c r="O147" s="54">
        <v>45873.345462962963</v>
      </c>
      <c r="P147" t="s">
        <v>17</v>
      </c>
      <c r="Q147" s="55">
        <v>45873</v>
      </c>
      <c r="R147" s="56">
        <v>0</v>
      </c>
      <c r="S147" s="54">
        <v>45917.517314814817</v>
      </c>
      <c r="T147" t="s">
        <v>4970</v>
      </c>
      <c r="U147" t="s">
        <v>466</v>
      </c>
      <c r="V147">
        <v>43865735</v>
      </c>
      <c r="W147" t="s">
        <v>3813</v>
      </c>
      <c r="X147" t="s">
        <v>17</v>
      </c>
      <c r="Y147" t="s">
        <v>17</v>
      </c>
      <c r="Z147" t="s">
        <v>17</v>
      </c>
      <c r="AA147" t="s">
        <v>17</v>
      </c>
      <c r="AB147">
        <v>5993527</v>
      </c>
      <c r="AC147">
        <v>3246499416</v>
      </c>
      <c r="AD147" t="s">
        <v>468</v>
      </c>
      <c r="AE147" t="s">
        <v>15</v>
      </c>
      <c r="AF147">
        <v>0</v>
      </c>
      <c r="AG147" t="s">
        <v>17</v>
      </c>
      <c r="AH147" t="s">
        <v>469</v>
      </c>
      <c r="AI147" t="s">
        <v>17</v>
      </c>
      <c r="AJ147" t="s">
        <v>470</v>
      </c>
      <c r="AK147" t="s">
        <v>17</v>
      </c>
      <c r="AL147" t="s">
        <v>18</v>
      </c>
      <c r="AM147" t="s">
        <v>17</v>
      </c>
      <c r="AN147" t="s">
        <v>17</v>
      </c>
      <c r="AO147" t="s">
        <v>17</v>
      </c>
      <c r="AP147" t="s">
        <v>17</v>
      </c>
      <c r="AQ147">
        <v>5</v>
      </c>
      <c r="AR147" t="s">
        <v>17</v>
      </c>
      <c r="AS147" t="s">
        <v>17</v>
      </c>
      <c r="AT147" t="s">
        <v>475</v>
      </c>
      <c r="AU147" t="s">
        <v>476</v>
      </c>
      <c r="AV147" t="s">
        <v>477</v>
      </c>
      <c r="AW147" t="s">
        <v>3814</v>
      </c>
      <c r="AX147" t="s">
        <v>17</v>
      </c>
      <c r="AY147" t="s">
        <v>17</v>
      </c>
      <c r="AZ147" t="s">
        <v>17</v>
      </c>
      <c r="BA147" t="s">
        <v>17</v>
      </c>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HC147"/>
    </row>
    <row r="148" spans="1:211" hidden="1" x14ac:dyDescent="0.25">
      <c r="A148">
        <v>23541085</v>
      </c>
      <c r="B148">
        <f>VLOOKUP(A148,BASE!A:A,1,0)</f>
        <v>23541085</v>
      </c>
      <c r="C148">
        <v>1</v>
      </c>
      <c r="D148">
        <v>2</v>
      </c>
      <c r="E148" t="s">
        <v>3815</v>
      </c>
      <c r="F148" t="s">
        <v>462</v>
      </c>
      <c r="G148" t="s">
        <v>3816</v>
      </c>
      <c r="H148" t="s">
        <v>463</v>
      </c>
      <c r="I148" t="s">
        <v>463</v>
      </c>
      <c r="J148" t="s">
        <v>17</v>
      </c>
      <c r="K148" t="s">
        <v>17</v>
      </c>
      <c r="L148" t="s">
        <v>464</v>
      </c>
      <c r="M148" t="s">
        <v>17</v>
      </c>
      <c r="N148" t="s">
        <v>465</v>
      </c>
      <c r="O148" s="54">
        <v>45916.698101851849</v>
      </c>
      <c r="P148" t="s">
        <v>17</v>
      </c>
      <c r="Q148" s="55">
        <v>45917</v>
      </c>
      <c r="R148" s="56">
        <v>0</v>
      </c>
      <c r="S148" s="54">
        <v>45916.698136574072</v>
      </c>
      <c r="T148" t="s">
        <v>4971</v>
      </c>
      <c r="U148" t="s">
        <v>466</v>
      </c>
      <c r="V148">
        <v>25195274</v>
      </c>
      <c r="W148" t="s">
        <v>3817</v>
      </c>
      <c r="X148" t="s">
        <v>17</v>
      </c>
      <c r="Y148" t="s">
        <v>17</v>
      </c>
      <c r="Z148" t="s">
        <v>17</v>
      </c>
      <c r="AA148" t="s">
        <v>17</v>
      </c>
      <c r="AB148" t="s">
        <v>17</v>
      </c>
      <c r="AC148">
        <v>3104722616</v>
      </c>
      <c r="AD148" t="s">
        <v>468</v>
      </c>
      <c r="AE148" t="s">
        <v>15</v>
      </c>
      <c r="AF148">
        <v>1</v>
      </c>
      <c r="AG148" t="s">
        <v>17</v>
      </c>
      <c r="AH148" t="s">
        <v>469</v>
      </c>
      <c r="AI148" t="s">
        <v>17</v>
      </c>
      <c r="AJ148" t="s">
        <v>470</v>
      </c>
      <c r="AK148" t="s">
        <v>3818</v>
      </c>
      <c r="AL148" t="s">
        <v>18</v>
      </c>
      <c r="AM148" t="s">
        <v>17</v>
      </c>
      <c r="AN148" t="s">
        <v>17</v>
      </c>
      <c r="AO148" t="s">
        <v>17</v>
      </c>
      <c r="AP148" t="s">
        <v>17</v>
      </c>
      <c r="AQ148">
        <v>9</v>
      </c>
      <c r="AR148" t="s">
        <v>17</v>
      </c>
      <c r="AS148" t="s">
        <v>17</v>
      </c>
      <c r="AT148" t="s">
        <v>17</v>
      </c>
      <c r="AU148" t="s">
        <v>17</v>
      </c>
      <c r="AV148" t="s">
        <v>17</v>
      </c>
      <c r="AW148" t="s">
        <v>3819</v>
      </c>
      <c r="AX148" t="s">
        <v>17</v>
      </c>
      <c r="AY148" t="s">
        <v>17</v>
      </c>
      <c r="AZ148" t="s">
        <v>17</v>
      </c>
      <c r="BA148" t="s">
        <v>17</v>
      </c>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HC148"/>
    </row>
    <row r="149" spans="1:211" hidden="1" x14ac:dyDescent="0.25">
      <c r="A149">
        <v>23520366</v>
      </c>
      <c r="B149">
        <f>VLOOKUP(A149,BASE!A:A,1,0)</f>
        <v>23520366</v>
      </c>
      <c r="C149">
        <v>1</v>
      </c>
      <c r="D149">
        <v>2</v>
      </c>
      <c r="E149" t="s">
        <v>3354</v>
      </c>
      <c r="F149" t="s">
        <v>514</v>
      </c>
      <c r="G149" t="s">
        <v>3355</v>
      </c>
      <c r="H149" t="s">
        <v>463</v>
      </c>
      <c r="I149" t="s">
        <v>463</v>
      </c>
      <c r="J149" t="s">
        <v>17</v>
      </c>
      <c r="K149" t="s">
        <v>17</v>
      </c>
      <c r="L149" t="s">
        <v>464</v>
      </c>
      <c r="M149" t="s">
        <v>17</v>
      </c>
      <c r="N149" t="s">
        <v>465</v>
      </c>
      <c r="O149" s="54">
        <v>45891.657858796294</v>
      </c>
      <c r="P149" t="s">
        <v>17</v>
      </c>
      <c r="Q149" s="55">
        <v>45896</v>
      </c>
      <c r="R149" t="s">
        <v>17</v>
      </c>
      <c r="S149" s="54">
        <v>45915.576967592591</v>
      </c>
      <c r="T149" t="s">
        <v>4972</v>
      </c>
      <c r="U149" t="s">
        <v>466</v>
      </c>
      <c r="V149">
        <v>93372430</v>
      </c>
      <c r="W149" t="s">
        <v>3356</v>
      </c>
      <c r="X149" t="s">
        <v>17</v>
      </c>
      <c r="Y149" t="s">
        <v>17</v>
      </c>
      <c r="Z149" t="s">
        <v>17</v>
      </c>
      <c r="AA149" t="s">
        <v>17</v>
      </c>
      <c r="AB149" t="s">
        <v>17</v>
      </c>
      <c r="AC149">
        <v>3057423189</v>
      </c>
      <c r="AD149" t="s">
        <v>468</v>
      </c>
      <c r="AE149" t="s">
        <v>15</v>
      </c>
      <c r="AF149" t="s">
        <v>17</v>
      </c>
      <c r="AG149" t="s">
        <v>17</v>
      </c>
      <c r="AH149" t="s">
        <v>469</v>
      </c>
      <c r="AI149" t="s">
        <v>17</v>
      </c>
      <c r="AJ149" t="s">
        <v>470</v>
      </c>
      <c r="AK149" t="s">
        <v>3357</v>
      </c>
      <c r="AL149" t="s">
        <v>16</v>
      </c>
      <c r="AM149" t="s">
        <v>17</v>
      </c>
      <c r="AN149" t="s">
        <v>17</v>
      </c>
      <c r="AO149" t="s">
        <v>17</v>
      </c>
      <c r="AP149" t="s">
        <v>17</v>
      </c>
      <c r="AQ149" t="s">
        <v>472</v>
      </c>
      <c r="AR149" t="s">
        <v>17</v>
      </c>
      <c r="AS149" t="s">
        <v>17</v>
      </c>
      <c r="AT149" t="s">
        <v>475</v>
      </c>
      <c r="AU149" t="s">
        <v>476</v>
      </c>
      <c r="AV149" t="s">
        <v>477</v>
      </c>
      <c r="AW149" t="s">
        <v>3358</v>
      </c>
      <c r="AX149" t="s">
        <v>17</v>
      </c>
      <c r="AY149" t="s">
        <v>17</v>
      </c>
      <c r="AZ149" t="s">
        <v>17</v>
      </c>
      <c r="BA149" t="s">
        <v>17</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HC149"/>
    </row>
    <row r="150" spans="1:211" hidden="1" x14ac:dyDescent="0.25">
      <c r="A150">
        <v>23520030</v>
      </c>
      <c r="B150">
        <f>VLOOKUP(A150,BASE!A:A,1,0)</f>
        <v>23520030</v>
      </c>
      <c r="C150">
        <v>1</v>
      </c>
      <c r="D150">
        <v>2</v>
      </c>
      <c r="E150" t="s">
        <v>3359</v>
      </c>
      <c r="F150" t="s">
        <v>514</v>
      </c>
      <c r="G150" t="s">
        <v>3360</v>
      </c>
      <c r="H150" t="s">
        <v>463</v>
      </c>
      <c r="I150" t="s">
        <v>463</v>
      </c>
      <c r="J150" t="s">
        <v>17</v>
      </c>
      <c r="K150" t="s">
        <v>17</v>
      </c>
      <c r="L150" t="s">
        <v>464</v>
      </c>
      <c r="M150" t="s">
        <v>17</v>
      </c>
      <c r="N150" t="s">
        <v>465</v>
      </c>
      <c r="O150" s="54">
        <v>45891.489398148151</v>
      </c>
      <c r="P150" t="s">
        <v>17</v>
      </c>
      <c r="Q150" s="55">
        <v>45896</v>
      </c>
      <c r="R150" t="s">
        <v>17</v>
      </c>
      <c r="S150" s="54">
        <v>45915.576527777775</v>
      </c>
      <c r="T150" t="s">
        <v>4972</v>
      </c>
      <c r="U150" t="s">
        <v>466</v>
      </c>
      <c r="V150">
        <v>1017133481</v>
      </c>
      <c r="W150" t="s">
        <v>3361</v>
      </c>
      <c r="X150" t="s">
        <v>17</v>
      </c>
      <c r="Y150" t="s">
        <v>17</v>
      </c>
      <c r="Z150" t="s">
        <v>17</v>
      </c>
      <c r="AA150" t="s">
        <v>17</v>
      </c>
      <c r="AB150" t="s">
        <v>17</v>
      </c>
      <c r="AC150">
        <v>3137165557</v>
      </c>
      <c r="AD150" t="s">
        <v>468</v>
      </c>
      <c r="AE150" t="s">
        <v>15</v>
      </c>
      <c r="AF150" t="s">
        <v>17</v>
      </c>
      <c r="AG150" t="s">
        <v>17</v>
      </c>
      <c r="AH150" t="s">
        <v>469</v>
      </c>
      <c r="AI150" t="s">
        <v>17</v>
      </c>
      <c r="AJ150" t="s">
        <v>470</v>
      </c>
      <c r="AK150" t="s">
        <v>17</v>
      </c>
      <c r="AL150" t="s">
        <v>16</v>
      </c>
      <c r="AM150" t="s">
        <v>17</v>
      </c>
      <c r="AN150" t="s">
        <v>17</v>
      </c>
      <c r="AO150" t="s">
        <v>17</v>
      </c>
      <c r="AP150" t="s">
        <v>17</v>
      </c>
      <c r="AQ150" t="s">
        <v>472</v>
      </c>
      <c r="AR150" t="s">
        <v>17</v>
      </c>
      <c r="AS150" t="s">
        <v>17</v>
      </c>
      <c r="AT150" t="s">
        <v>17</v>
      </c>
      <c r="AU150" t="s">
        <v>17</v>
      </c>
      <c r="AV150" t="s">
        <v>17</v>
      </c>
      <c r="AW150" t="s">
        <v>1962</v>
      </c>
      <c r="AX150" t="s">
        <v>17</v>
      </c>
      <c r="AY150" t="s">
        <v>17</v>
      </c>
      <c r="AZ150" t="s">
        <v>17</v>
      </c>
      <c r="BA150" t="s">
        <v>17</v>
      </c>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HC150"/>
    </row>
    <row r="151" spans="1:211" hidden="1" x14ac:dyDescent="0.25">
      <c r="A151">
        <v>23520066</v>
      </c>
      <c r="B151">
        <f>VLOOKUP(A151,BASE!A:A,1,0)</f>
        <v>23520066</v>
      </c>
      <c r="C151">
        <v>1</v>
      </c>
      <c r="D151">
        <v>2</v>
      </c>
      <c r="E151" t="s">
        <v>3362</v>
      </c>
      <c r="F151" t="s">
        <v>514</v>
      </c>
      <c r="G151" t="s">
        <v>3363</v>
      </c>
      <c r="H151" t="s">
        <v>463</v>
      </c>
      <c r="I151" t="s">
        <v>463</v>
      </c>
      <c r="J151" t="s">
        <v>17</v>
      </c>
      <c r="K151" t="s">
        <v>17</v>
      </c>
      <c r="L151" t="s">
        <v>464</v>
      </c>
      <c r="M151" t="s">
        <v>17</v>
      </c>
      <c r="N151" t="s">
        <v>465</v>
      </c>
      <c r="O151" s="54">
        <v>45891.500694444447</v>
      </c>
      <c r="P151" t="s">
        <v>17</v>
      </c>
      <c r="Q151" s="55">
        <v>45896</v>
      </c>
      <c r="R151" t="s">
        <v>17</v>
      </c>
      <c r="S151" s="54">
        <v>45915.576736111114</v>
      </c>
      <c r="T151" t="s">
        <v>4972</v>
      </c>
      <c r="U151" t="s">
        <v>466</v>
      </c>
      <c r="V151">
        <v>30079806</v>
      </c>
      <c r="W151" t="s">
        <v>3364</v>
      </c>
      <c r="X151" t="s">
        <v>17</v>
      </c>
      <c r="Y151" t="s">
        <v>17</v>
      </c>
      <c r="Z151" t="s">
        <v>17</v>
      </c>
      <c r="AA151" t="s">
        <v>17</v>
      </c>
      <c r="AB151" t="s">
        <v>17</v>
      </c>
      <c r="AC151">
        <v>3137165557</v>
      </c>
      <c r="AD151" t="s">
        <v>468</v>
      </c>
      <c r="AE151" t="s">
        <v>15</v>
      </c>
      <c r="AF151" t="s">
        <v>17</v>
      </c>
      <c r="AG151" t="s">
        <v>17</v>
      </c>
      <c r="AH151" t="s">
        <v>469</v>
      </c>
      <c r="AI151" t="s">
        <v>17</v>
      </c>
      <c r="AJ151" t="s">
        <v>470</v>
      </c>
      <c r="AK151" t="s">
        <v>17</v>
      </c>
      <c r="AL151" t="s">
        <v>16</v>
      </c>
      <c r="AM151" t="s">
        <v>17</v>
      </c>
      <c r="AN151" t="s">
        <v>17</v>
      </c>
      <c r="AO151" t="s">
        <v>17</v>
      </c>
      <c r="AP151" t="s">
        <v>17</v>
      </c>
      <c r="AQ151" t="s">
        <v>472</v>
      </c>
      <c r="AR151" t="s">
        <v>17</v>
      </c>
      <c r="AS151" t="s">
        <v>17</v>
      </c>
      <c r="AT151" t="s">
        <v>17</v>
      </c>
      <c r="AU151" t="s">
        <v>17</v>
      </c>
      <c r="AV151" t="s">
        <v>17</v>
      </c>
      <c r="AW151" t="s">
        <v>1971</v>
      </c>
      <c r="AX151" t="s">
        <v>17</v>
      </c>
      <c r="AY151" t="s">
        <v>17</v>
      </c>
      <c r="AZ151" t="s">
        <v>17</v>
      </c>
      <c r="BA151" t="s">
        <v>17</v>
      </c>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HC151"/>
    </row>
    <row r="152" spans="1:211" hidden="1" x14ac:dyDescent="0.25">
      <c r="A152">
        <v>23520387</v>
      </c>
      <c r="B152">
        <f>VLOOKUP(A152,BASE!A:A,1,0)</f>
        <v>23520387</v>
      </c>
      <c r="C152">
        <v>1</v>
      </c>
      <c r="D152">
        <v>2</v>
      </c>
      <c r="E152" t="s">
        <v>3365</v>
      </c>
      <c r="F152" t="s">
        <v>514</v>
      </c>
      <c r="G152" t="s">
        <v>3366</v>
      </c>
      <c r="H152" t="s">
        <v>463</v>
      </c>
      <c r="I152" t="s">
        <v>463</v>
      </c>
      <c r="J152" t="s">
        <v>17</v>
      </c>
      <c r="K152" t="s">
        <v>17</v>
      </c>
      <c r="L152" t="s">
        <v>464</v>
      </c>
      <c r="M152" t="s">
        <v>17</v>
      </c>
      <c r="N152" t="s">
        <v>465</v>
      </c>
      <c r="O152" s="54">
        <v>45891.667858796296</v>
      </c>
      <c r="P152" t="s">
        <v>17</v>
      </c>
      <c r="Q152" s="55">
        <v>45896</v>
      </c>
      <c r="R152" t="s">
        <v>17</v>
      </c>
      <c r="S152" s="54">
        <v>45915.577175925922</v>
      </c>
      <c r="T152" t="s">
        <v>4972</v>
      </c>
      <c r="U152" t="s">
        <v>466</v>
      </c>
      <c r="V152">
        <v>1214747991</v>
      </c>
      <c r="W152" t="s">
        <v>3367</v>
      </c>
      <c r="X152" t="s">
        <v>17</v>
      </c>
      <c r="Y152" t="s">
        <v>17</v>
      </c>
      <c r="Z152" t="s">
        <v>17</v>
      </c>
      <c r="AA152" t="s">
        <v>17</v>
      </c>
      <c r="AB152" t="s">
        <v>17</v>
      </c>
      <c r="AC152">
        <v>3218822019</v>
      </c>
      <c r="AD152" t="s">
        <v>468</v>
      </c>
      <c r="AE152" t="s">
        <v>15</v>
      </c>
      <c r="AF152" t="s">
        <v>17</v>
      </c>
      <c r="AG152" t="s">
        <v>17</v>
      </c>
      <c r="AH152" t="s">
        <v>469</v>
      </c>
      <c r="AI152" t="s">
        <v>17</v>
      </c>
      <c r="AJ152" t="s">
        <v>470</v>
      </c>
      <c r="AK152" t="s">
        <v>3368</v>
      </c>
      <c r="AL152" t="s">
        <v>16</v>
      </c>
      <c r="AM152" t="s">
        <v>17</v>
      </c>
      <c r="AN152" t="s">
        <v>17</v>
      </c>
      <c r="AO152" t="s">
        <v>17</v>
      </c>
      <c r="AP152" t="s">
        <v>17</v>
      </c>
      <c r="AQ152" t="s">
        <v>472</v>
      </c>
      <c r="AR152" t="s">
        <v>17</v>
      </c>
      <c r="AS152" t="s">
        <v>17</v>
      </c>
      <c r="AT152" t="s">
        <v>17</v>
      </c>
      <c r="AU152" t="s">
        <v>17</v>
      </c>
      <c r="AV152" t="s">
        <v>17</v>
      </c>
      <c r="AW152" t="s">
        <v>2003</v>
      </c>
      <c r="AX152" t="s">
        <v>17</v>
      </c>
      <c r="AY152" t="s">
        <v>17</v>
      </c>
      <c r="AZ152" t="s">
        <v>17</v>
      </c>
      <c r="BA152" t="s">
        <v>17</v>
      </c>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HC152"/>
    </row>
    <row r="153" spans="1:211" hidden="1" x14ac:dyDescent="0.25">
      <c r="A153">
        <v>23536203</v>
      </c>
      <c r="B153">
        <f>VLOOKUP(A153,BASE!A:A,1,0)</f>
        <v>23536203</v>
      </c>
      <c r="C153">
        <v>1</v>
      </c>
      <c r="D153">
        <v>2</v>
      </c>
      <c r="E153" t="s">
        <v>1171</v>
      </c>
      <c r="F153" t="s">
        <v>514</v>
      </c>
      <c r="G153" t="s">
        <v>1172</v>
      </c>
      <c r="H153" t="s">
        <v>463</v>
      </c>
      <c r="I153" t="s">
        <v>463</v>
      </c>
      <c r="J153" t="s">
        <v>17</v>
      </c>
      <c r="K153" t="s">
        <v>17</v>
      </c>
      <c r="L153" t="s">
        <v>464</v>
      </c>
      <c r="M153" t="s">
        <v>17</v>
      </c>
      <c r="N153" t="s">
        <v>465</v>
      </c>
      <c r="O153" s="54">
        <v>45910.851782407408</v>
      </c>
      <c r="P153" t="s">
        <v>17</v>
      </c>
      <c r="Q153" s="55">
        <v>45920</v>
      </c>
      <c r="R153" t="s">
        <v>17</v>
      </c>
      <c r="S153" s="54">
        <v>45920.489768518521</v>
      </c>
      <c r="T153" t="s">
        <v>4788</v>
      </c>
      <c r="U153" t="s">
        <v>466</v>
      </c>
      <c r="V153">
        <v>1101387061</v>
      </c>
      <c r="W153" t="s">
        <v>1173</v>
      </c>
      <c r="X153" t="s">
        <v>17</v>
      </c>
      <c r="Y153" t="s">
        <v>17</v>
      </c>
      <c r="Z153" t="s">
        <v>17</v>
      </c>
      <c r="AA153" t="s">
        <v>17</v>
      </c>
      <c r="AB153" t="s">
        <v>17</v>
      </c>
      <c r="AC153">
        <v>3218831902</v>
      </c>
      <c r="AD153" t="s">
        <v>468</v>
      </c>
      <c r="AE153" t="s">
        <v>15</v>
      </c>
      <c r="AF153">
        <v>0</v>
      </c>
      <c r="AG153" t="s">
        <v>17</v>
      </c>
      <c r="AH153" t="s">
        <v>469</v>
      </c>
      <c r="AI153" t="s">
        <v>17</v>
      </c>
      <c r="AJ153" t="s">
        <v>470</v>
      </c>
      <c r="AK153" t="s">
        <v>1174</v>
      </c>
      <c r="AL153" t="s">
        <v>16</v>
      </c>
      <c r="AM153" t="s">
        <v>17</v>
      </c>
      <c r="AN153" t="s">
        <v>17</v>
      </c>
      <c r="AO153" t="s">
        <v>17</v>
      </c>
      <c r="AP153" t="s">
        <v>17</v>
      </c>
      <c r="AQ153">
        <v>9</v>
      </c>
      <c r="AR153" t="s">
        <v>17</v>
      </c>
      <c r="AS153" t="s">
        <v>17</v>
      </c>
      <c r="AT153" t="s">
        <v>17</v>
      </c>
      <c r="AU153" t="s">
        <v>17</v>
      </c>
      <c r="AV153" t="s">
        <v>17</v>
      </c>
      <c r="AW153" t="s">
        <v>1175</v>
      </c>
      <c r="AX153" t="s">
        <v>17</v>
      </c>
      <c r="AY153" t="s">
        <v>17</v>
      </c>
      <c r="AZ153" t="s">
        <v>17</v>
      </c>
      <c r="BA153" t="s">
        <v>17</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HC153"/>
    </row>
    <row r="154" spans="1:211" hidden="1" x14ac:dyDescent="0.25">
      <c r="A154">
        <v>23543495</v>
      </c>
      <c r="B154">
        <f>VLOOKUP(A154,BASE!A:A,1,0)</f>
        <v>23543495</v>
      </c>
      <c r="C154">
        <v>1</v>
      </c>
      <c r="D154">
        <v>2</v>
      </c>
      <c r="E154" t="s">
        <v>4488</v>
      </c>
      <c r="F154" t="s">
        <v>462</v>
      </c>
      <c r="G154" t="s">
        <v>4489</v>
      </c>
      <c r="H154" t="s">
        <v>463</v>
      </c>
      <c r="I154" t="s">
        <v>463</v>
      </c>
      <c r="J154" t="s">
        <v>17</v>
      </c>
      <c r="K154" t="s">
        <v>17</v>
      </c>
      <c r="L154" t="s">
        <v>464</v>
      </c>
      <c r="M154" t="s">
        <v>17</v>
      </c>
      <c r="N154" t="s">
        <v>465</v>
      </c>
      <c r="O154" s="54">
        <v>45919.432835648149</v>
      </c>
      <c r="P154" t="s">
        <v>17</v>
      </c>
      <c r="Q154" s="55">
        <v>45919</v>
      </c>
      <c r="R154" s="56">
        <v>0</v>
      </c>
      <c r="S154" s="54">
        <v>45919.432870370372</v>
      </c>
      <c r="T154" t="s">
        <v>4020</v>
      </c>
      <c r="U154" t="s">
        <v>480</v>
      </c>
      <c r="V154">
        <v>43839322</v>
      </c>
      <c r="W154" t="s">
        <v>4490</v>
      </c>
      <c r="X154" t="s">
        <v>17</v>
      </c>
      <c r="Y154" t="s">
        <v>17</v>
      </c>
      <c r="Z154" t="s">
        <v>17</v>
      </c>
      <c r="AA154" t="s">
        <v>17</v>
      </c>
      <c r="AB154" t="s">
        <v>17</v>
      </c>
      <c r="AC154">
        <v>3014890587</v>
      </c>
      <c r="AD154" t="s">
        <v>468</v>
      </c>
      <c r="AE154" t="s">
        <v>15</v>
      </c>
      <c r="AF154">
        <v>0</v>
      </c>
      <c r="AG154" t="s">
        <v>17</v>
      </c>
      <c r="AH154" t="s">
        <v>469</v>
      </c>
      <c r="AI154" t="s">
        <v>17</v>
      </c>
      <c r="AJ154" t="s">
        <v>470</v>
      </c>
      <c r="AK154" t="s">
        <v>4491</v>
      </c>
      <c r="AL154" t="s">
        <v>18</v>
      </c>
      <c r="AM154" t="s">
        <v>17</v>
      </c>
      <c r="AN154" t="s">
        <v>17</v>
      </c>
      <c r="AO154" t="s">
        <v>17</v>
      </c>
      <c r="AP154" t="s">
        <v>17</v>
      </c>
      <c r="AQ154">
        <v>9</v>
      </c>
      <c r="AR154" t="s">
        <v>17</v>
      </c>
      <c r="AS154" t="s">
        <v>17</v>
      </c>
      <c r="AT154" t="s">
        <v>475</v>
      </c>
      <c r="AU154" t="s">
        <v>476</v>
      </c>
      <c r="AV154" t="s">
        <v>477</v>
      </c>
      <c r="AW154" t="s">
        <v>4492</v>
      </c>
      <c r="AX154" t="s">
        <v>17</v>
      </c>
      <c r="AY154" t="s">
        <v>17</v>
      </c>
      <c r="AZ154" t="s">
        <v>17</v>
      </c>
      <c r="BA154" t="s">
        <v>17</v>
      </c>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HC154"/>
    </row>
    <row r="155" spans="1:211" hidden="1" x14ac:dyDescent="0.25">
      <c r="A155">
        <v>23541537</v>
      </c>
      <c r="B155">
        <f>VLOOKUP(A155,BASE!A:A,1,0)</f>
        <v>23541537</v>
      </c>
      <c r="C155">
        <v>1</v>
      </c>
      <c r="D155">
        <v>2</v>
      </c>
      <c r="E155" t="s">
        <v>3820</v>
      </c>
      <c r="F155" t="s">
        <v>462</v>
      </c>
      <c r="G155" t="s">
        <v>3821</v>
      </c>
      <c r="H155" t="s">
        <v>463</v>
      </c>
      <c r="I155" t="s">
        <v>463</v>
      </c>
      <c r="J155" t="s">
        <v>17</v>
      </c>
      <c r="K155" t="s">
        <v>17</v>
      </c>
      <c r="L155" t="s">
        <v>464</v>
      </c>
      <c r="M155" t="s">
        <v>17</v>
      </c>
      <c r="N155" t="s">
        <v>465</v>
      </c>
      <c r="O155" s="54">
        <v>45917.497372685182</v>
      </c>
      <c r="P155" t="s">
        <v>17</v>
      </c>
      <c r="Q155" s="55">
        <v>45917</v>
      </c>
      <c r="R155" s="56">
        <v>0</v>
      </c>
      <c r="S155" s="54">
        <v>45917.498090277775</v>
      </c>
      <c r="T155" t="s">
        <v>4973</v>
      </c>
      <c r="U155">
        <v>1</v>
      </c>
      <c r="V155">
        <v>42776173</v>
      </c>
      <c r="W155" t="s">
        <v>3822</v>
      </c>
      <c r="X155" t="s">
        <v>17</v>
      </c>
      <c r="Y155" t="s">
        <v>17</v>
      </c>
      <c r="Z155" t="s">
        <v>17</v>
      </c>
      <c r="AA155" t="s">
        <v>17</v>
      </c>
      <c r="AB155" t="s">
        <v>17</v>
      </c>
      <c r="AC155">
        <v>3016002977</v>
      </c>
      <c r="AD155" t="s">
        <v>468</v>
      </c>
      <c r="AE155" t="s">
        <v>15</v>
      </c>
      <c r="AF155">
        <v>0</v>
      </c>
      <c r="AG155" t="s">
        <v>17</v>
      </c>
      <c r="AH155" t="s">
        <v>469</v>
      </c>
      <c r="AI155" t="s">
        <v>17</v>
      </c>
      <c r="AJ155" t="s">
        <v>470</v>
      </c>
      <c r="AK155" t="s">
        <v>3823</v>
      </c>
      <c r="AL155" t="s">
        <v>18</v>
      </c>
      <c r="AM155" t="s">
        <v>17</v>
      </c>
      <c r="AN155" t="s">
        <v>17</v>
      </c>
      <c r="AO155" t="s">
        <v>17</v>
      </c>
      <c r="AP155" t="s">
        <v>17</v>
      </c>
      <c r="AQ155">
        <v>9</v>
      </c>
      <c r="AR155" t="s">
        <v>17</v>
      </c>
      <c r="AS155" t="s">
        <v>17</v>
      </c>
      <c r="AT155" t="s">
        <v>475</v>
      </c>
      <c r="AU155" t="s">
        <v>476</v>
      </c>
      <c r="AV155" t="s">
        <v>477</v>
      </c>
      <c r="AW155" t="s">
        <v>3824</v>
      </c>
      <c r="AX155" t="s">
        <v>17</v>
      </c>
      <c r="AY155" t="s">
        <v>17</v>
      </c>
      <c r="AZ155" t="s">
        <v>17</v>
      </c>
      <c r="BA155" t="s">
        <v>17</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HC155"/>
    </row>
    <row r="156" spans="1:211" hidden="1" x14ac:dyDescent="0.25">
      <c r="A156">
        <v>23528975</v>
      </c>
      <c r="B156">
        <f>VLOOKUP(A156,BASE!A:A,1,0)</f>
        <v>23528975</v>
      </c>
      <c r="C156">
        <v>1</v>
      </c>
      <c r="D156">
        <v>2</v>
      </c>
      <c r="E156" t="s">
        <v>1176</v>
      </c>
      <c r="F156" t="s">
        <v>514</v>
      </c>
      <c r="G156" t="s">
        <v>183</v>
      </c>
      <c r="H156" t="s">
        <v>463</v>
      </c>
      <c r="I156" t="s">
        <v>463</v>
      </c>
      <c r="J156" t="s">
        <v>17</v>
      </c>
      <c r="K156" t="s">
        <v>17</v>
      </c>
      <c r="L156" t="s">
        <v>464</v>
      </c>
      <c r="M156" t="s">
        <v>17</v>
      </c>
      <c r="N156" t="s">
        <v>465</v>
      </c>
      <c r="O156" s="54">
        <v>45902.566782407404</v>
      </c>
      <c r="P156" t="s">
        <v>17</v>
      </c>
      <c r="Q156" s="55">
        <v>45920</v>
      </c>
      <c r="R156" t="s">
        <v>17</v>
      </c>
      <c r="S156" s="54">
        <v>45920.486342592594</v>
      </c>
      <c r="T156" t="s">
        <v>4788</v>
      </c>
      <c r="U156" t="s">
        <v>466</v>
      </c>
      <c r="V156">
        <v>7077015</v>
      </c>
      <c r="W156" t="s">
        <v>184</v>
      </c>
      <c r="X156" t="s">
        <v>17</v>
      </c>
      <c r="Y156" t="s">
        <v>17</v>
      </c>
      <c r="Z156" t="s">
        <v>17</v>
      </c>
      <c r="AA156" t="s">
        <v>17</v>
      </c>
      <c r="AB156" t="s">
        <v>17</v>
      </c>
      <c r="AC156">
        <v>3145537254</v>
      </c>
      <c r="AD156" t="s">
        <v>468</v>
      </c>
      <c r="AE156" t="s">
        <v>15</v>
      </c>
      <c r="AF156">
        <v>0</v>
      </c>
      <c r="AG156" t="s">
        <v>17</v>
      </c>
      <c r="AH156" t="s">
        <v>469</v>
      </c>
      <c r="AI156" t="s">
        <v>17</v>
      </c>
      <c r="AJ156" t="s">
        <v>470</v>
      </c>
      <c r="AK156" t="s">
        <v>1177</v>
      </c>
      <c r="AL156" t="s">
        <v>18</v>
      </c>
      <c r="AM156" t="s">
        <v>17</v>
      </c>
      <c r="AN156" t="s">
        <v>17</v>
      </c>
      <c r="AO156" t="s">
        <v>17</v>
      </c>
      <c r="AP156" t="s">
        <v>17</v>
      </c>
      <c r="AQ156">
        <v>10</v>
      </c>
      <c r="AR156" t="s">
        <v>17</v>
      </c>
      <c r="AS156" t="s">
        <v>17</v>
      </c>
      <c r="AT156" t="s">
        <v>17</v>
      </c>
      <c r="AU156" t="s">
        <v>17</v>
      </c>
      <c r="AV156" t="s">
        <v>17</v>
      </c>
      <c r="AW156" t="s">
        <v>1178</v>
      </c>
      <c r="AX156" t="s">
        <v>17</v>
      </c>
      <c r="AY156" t="s">
        <v>17</v>
      </c>
      <c r="AZ156" t="s">
        <v>17</v>
      </c>
      <c r="BA156" t="s">
        <v>17</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HC156"/>
    </row>
    <row r="157" spans="1:211" hidden="1" x14ac:dyDescent="0.25">
      <c r="A157">
        <v>23540612</v>
      </c>
      <c r="B157">
        <f>VLOOKUP(A157,BASE!A:A,1,0)</f>
        <v>23540612</v>
      </c>
      <c r="C157">
        <v>1</v>
      </c>
      <c r="D157">
        <v>2</v>
      </c>
      <c r="E157" t="s">
        <v>3585</v>
      </c>
      <c r="F157" t="s">
        <v>462</v>
      </c>
      <c r="G157" t="s">
        <v>3586</v>
      </c>
      <c r="H157" t="s">
        <v>463</v>
      </c>
      <c r="I157" t="s">
        <v>463</v>
      </c>
      <c r="J157" t="s">
        <v>17</v>
      </c>
      <c r="K157" t="s">
        <v>17</v>
      </c>
      <c r="L157" t="s">
        <v>464</v>
      </c>
      <c r="M157" t="s">
        <v>17</v>
      </c>
      <c r="N157" t="s">
        <v>465</v>
      </c>
      <c r="O157" s="54">
        <v>45916.450844907406</v>
      </c>
      <c r="P157" t="s">
        <v>17</v>
      </c>
      <c r="Q157" s="55">
        <v>45916</v>
      </c>
      <c r="R157" s="56">
        <v>0</v>
      </c>
      <c r="S157" s="54">
        <v>45916.451562499999</v>
      </c>
      <c r="T157" t="s">
        <v>4974</v>
      </c>
      <c r="U157" t="s">
        <v>466</v>
      </c>
      <c r="V157">
        <v>1152461673</v>
      </c>
      <c r="W157" t="s">
        <v>3587</v>
      </c>
      <c r="X157" t="s">
        <v>17</v>
      </c>
      <c r="Y157" t="s">
        <v>3588</v>
      </c>
      <c r="Z157" t="s">
        <v>17</v>
      </c>
      <c r="AA157" t="s">
        <v>17</v>
      </c>
      <c r="AB157" t="s">
        <v>17</v>
      </c>
      <c r="AC157">
        <v>3197763946</v>
      </c>
      <c r="AD157" t="s">
        <v>468</v>
      </c>
      <c r="AE157" t="s">
        <v>15</v>
      </c>
      <c r="AF157">
        <v>0</v>
      </c>
      <c r="AG157" t="s">
        <v>17</v>
      </c>
      <c r="AH157" t="s">
        <v>469</v>
      </c>
      <c r="AI157" t="s">
        <v>17</v>
      </c>
      <c r="AJ157" t="s">
        <v>470</v>
      </c>
      <c r="AK157" t="s">
        <v>3589</v>
      </c>
      <c r="AL157" t="s">
        <v>18</v>
      </c>
      <c r="AM157" t="s">
        <v>17</v>
      </c>
      <c r="AN157" t="s">
        <v>17</v>
      </c>
      <c r="AO157" t="s">
        <v>17</v>
      </c>
      <c r="AP157" t="s">
        <v>17</v>
      </c>
      <c r="AQ157" t="s">
        <v>472</v>
      </c>
      <c r="AR157" t="s">
        <v>17</v>
      </c>
      <c r="AS157" t="s">
        <v>17</v>
      </c>
      <c r="AT157" t="s">
        <v>17</v>
      </c>
      <c r="AU157" t="s">
        <v>17</v>
      </c>
      <c r="AV157" t="s">
        <v>17</v>
      </c>
      <c r="AW157" t="s">
        <v>3590</v>
      </c>
      <c r="AX157" t="s">
        <v>17</v>
      </c>
      <c r="AY157" t="s">
        <v>17</v>
      </c>
      <c r="AZ157" t="s">
        <v>17</v>
      </c>
      <c r="BA157" t="s">
        <v>17</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HC157"/>
    </row>
    <row r="158" spans="1:211" hidden="1" x14ac:dyDescent="0.25">
      <c r="A158">
        <v>23541243</v>
      </c>
      <c r="B158">
        <f>VLOOKUP(A158,BASE!A:A,1,0)</f>
        <v>23541243</v>
      </c>
      <c r="C158">
        <v>1</v>
      </c>
      <c r="D158">
        <v>2</v>
      </c>
      <c r="E158" t="s">
        <v>3825</v>
      </c>
      <c r="F158" t="s">
        <v>462</v>
      </c>
      <c r="G158" t="s">
        <v>3826</v>
      </c>
      <c r="H158" t="s">
        <v>463</v>
      </c>
      <c r="I158" t="s">
        <v>463</v>
      </c>
      <c r="J158" t="s">
        <v>17</v>
      </c>
      <c r="K158" t="s">
        <v>17</v>
      </c>
      <c r="L158" t="s">
        <v>464</v>
      </c>
      <c r="M158" t="s">
        <v>17</v>
      </c>
      <c r="N158" t="s">
        <v>465</v>
      </c>
      <c r="O158" s="54">
        <v>45917.365752314814</v>
      </c>
      <c r="P158" t="s">
        <v>17</v>
      </c>
      <c r="Q158" s="55">
        <v>45917</v>
      </c>
      <c r="R158" s="56">
        <v>0</v>
      </c>
      <c r="S158" s="54">
        <v>45917.366469907407</v>
      </c>
      <c r="T158" t="s">
        <v>4975</v>
      </c>
      <c r="U158" t="s">
        <v>466</v>
      </c>
      <c r="V158">
        <v>70811753</v>
      </c>
      <c r="W158" t="s">
        <v>3827</v>
      </c>
      <c r="X158" t="s">
        <v>17</v>
      </c>
      <c r="Y158" t="s">
        <v>17</v>
      </c>
      <c r="Z158" t="s">
        <v>17</v>
      </c>
      <c r="AA158" t="s">
        <v>17</v>
      </c>
      <c r="AB158">
        <v>3470181</v>
      </c>
      <c r="AC158">
        <v>3117893322</v>
      </c>
      <c r="AD158" t="s">
        <v>468</v>
      </c>
      <c r="AE158" t="s">
        <v>15</v>
      </c>
      <c r="AF158">
        <v>0</v>
      </c>
      <c r="AG158" t="s">
        <v>17</v>
      </c>
      <c r="AH158" t="s">
        <v>469</v>
      </c>
      <c r="AI158" t="s">
        <v>17</v>
      </c>
      <c r="AJ158" t="s">
        <v>470</v>
      </c>
      <c r="AK158" t="s">
        <v>3828</v>
      </c>
      <c r="AL158" t="s">
        <v>18</v>
      </c>
      <c r="AM158" t="s">
        <v>17</v>
      </c>
      <c r="AN158" t="s">
        <v>17</v>
      </c>
      <c r="AO158" t="s">
        <v>17</v>
      </c>
      <c r="AP158" t="s">
        <v>17</v>
      </c>
      <c r="AQ158" t="s">
        <v>472</v>
      </c>
      <c r="AR158" t="s">
        <v>17</v>
      </c>
      <c r="AS158" t="s">
        <v>17</v>
      </c>
      <c r="AT158" t="s">
        <v>475</v>
      </c>
      <c r="AU158" t="s">
        <v>476</v>
      </c>
      <c r="AV158" t="s">
        <v>477</v>
      </c>
      <c r="AW158" t="s">
        <v>3829</v>
      </c>
      <c r="AX158" t="s">
        <v>17</v>
      </c>
      <c r="AY158" t="s">
        <v>17</v>
      </c>
      <c r="AZ158" t="s">
        <v>17</v>
      </c>
      <c r="BA158" t="s">
        <v>17</v>
      </c>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HC158"/>
    </row>
    <row r="159" spans="1:211" hidden="1" x14ac:dyDescent="0.25">
      <c r="A159">
        <v>23522659</v>
      </c>
      <c r="B159">
        <f>VLOOKUP(A159,BASE!A:A,1,0)</f>
        <v>23522659</v>
      </c>
      <c r="C159">
        <v>1</v>
      </c>
      <c r="D159">
        <v>2</v>
      </c>
      <c r="E159" t="s">
        <v>2128</v>
      </c>
      <c r="F159" t="s">
        <v>514</v>
      </c>
      <c r="G159" t="s">
        <v>4976</v>
      </c>
      <c r="H159" t="s">
        <v>463</v>
      </c>
      <c r="I159" t="s">
        <v>463</v>
      </c>
      <c r="J159" t="s">
        <v>17</v>
      </c>
      <c r="K159" t="s">
        <v>17</v>
      </c>
      <c r="L159" t="s">
        <v>464</v>
      </c>
      <c r="M159" t="s">
        <v>17</v>
      </c>
      <c r="N159" t="s">
        <v>465</v>
      </c>
      <c r="O159" s="54">
        <v>45895.426087962966</v>
      </c>
      <c r="P159" t="s">
        <v>17</v>
      </c>
      <c r="Q159" s="55">
        <v>45923</v>
      </c>
      <c r="R159" t="s">
        <v>17</v>
      </c>
      <c r="S159" s="54">
        <v>45923.569502314815</v>
      </c>
      <c r="T159" t="s">
        <v>4216</v>
      </c>
      <c r="U159" t="s">
        <v>466</v>
      </c>
      <c r="V159">
        <v>21403582</v>
      </c>
      <c r="W159" t="s">
        <v>4977</v>
      </c>
      <c r="X159" t="s">
        <v>17</v>
      </c>
      <c r="Y159" t="s">
        <v>17</v>
      </c>
      <c r="Z159" t="s">
        <v>17</v>
      </c>
      <c r="AA159" t="s">
        <v>17</v>
      </c>
      <c r="AB159" t="s">
        <v>17</v>
      </c>
      <c r="AC159">
        <v>3144899301</v>
      </c>
      <c r="AD159" t="s">
        <v>468</v>
      </c>
      <c r="AE159" t="s">
        <v>15</v>
      </c>
      <c r="AF159">
        <v>0</v>
      </c>
      <c r="AG159" t="s">
        <v>17</v>
      </c>
      <c r="AH159" t="s">
        <v>469</v>
      </c>
      <c r="AI159" t="s">
        <v>17</v>
      </c>
      <c r="AJ159" t="s">
        <v>470</v>
      </c>
      <c r="AK159" t="s">
        <v>4978</v>
      </c>
      <c r="AL159" t="s">
        <v>18</v>
      </c>
      <c r="AM159" t="s">
        <v>17</v>
      </c>
      <c r="AN159" t="s">
        <v>17</v>
      </c>
      <c r="AO159" t="s">
        <v>17</v>
      </c>
      <c r="AP159" t="s">
        <v>17</v>
      </c>
      <c r="AQ159">
        <v>5</v>
      </c>
      <c r="AR159" t="s">
        <v>17</v>
      </c>
      <c r="AS159" t="s">
        <v>17</v>
      </c>
      <c r="AT159" t="s">
        <v>17</v>
      </c>
      <c r="AU159" t="s">
        <v>17</v>
      </c>
      <c r="AV159" t="s">
        <v>17</v>
      </c>
      <c r="AW159" t="s">
        <v>2126</v>
      </c>
      <c r="AX159" t="s">
        <v>17</v>
      </c>
      <c r="AY159" t="s">
        <v>17</v>
      </c>
      <c r="AZ159" t="s">
        <v>17</v>
      </c>
      <c r="BA159" t="s">
        <v>17</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HC159"/>
    </row>
    <row r="160" spans="1:211" hidden="1" x14ac:dyDescent="0.25">
      <c r="A160">
        <v>23516461</v>
      </c>
      <c r="B160">
        <f>VLOOKUP(A160,BASE!A:A,1,0)</f>
        <v>23516461</v>
      </c>
      <c r="C160">
        <v>1</v>
      </c>
      <c r="D160">
        <v>2</v>
      </c>
      <c r="E160" t="s">
        <v>1853</v>
      </c>
      <c r="F160" t="s">
        <v>514</v>
      </c>
      <c r="G160" t="s">
        <v>4979</v>
      </c>
      <c r="H160" t="s">
        <v>463</v>
      </c>
      <c r="I160" t="s">
        <v>463</v>
      </c>
      <c r="J160" t="s">
        <v>17</v>
      </c>
      <c r="K160" t="s">
        <v>17</v>
      </c>
      <c r="L160" t="s">
        <v>464</v>
      </c>
      <c r="M160" t="s">
        <v>17</v>
      </c>
      <c r="N160" t="s">
        <v>465</v>
      </c>
      <c r="O160" s="54">
        <v>45888.700196759259</v>
      </c>
      <c r="P160" t="s">
        <v>17</v>
      </c>
      <c r="Q160" s="55">
        <v>45923</v>
      </c>
      <c r="R160" t="s">
        <v>17</v>
      </c>
      <c r="S160" s="54">
        <v>45923.566747685189</v>
      </c>
      <c r="T160" t="s">
        <v>4216</v>
      </c>
      <c r="U160" t="s">
        <v>466</v>
      </c>
      <c r="V160">
        <v>43023285</v>
      </c>
      <c r="W160" t="s">
        <v>4980</v>
      </c>
      <c r="X160" t="s">
        <v>17</v>
      </c>
      <c r="Y160" t="s">
        <v>17</v>
      </c>
      <c r="Z160" t="s">
        <v>17</v>
      </c>
      <c r="AA160" t="s">
        <v>17</v>
      </c>
      <c r="AB160" t="s">
        <v>17</v>
      </c>
      <c r="AC160">
        <v>3185291186</v>
      </c>
      <c r="AD160" t="s">
        <v>468</v>
      </c>
      <c r="AE160" t="s">
        <v>15</v>
      </c>
      <c r="AF160">
        <v>0</v>
      </c>
      <c r="AG160" t="s">
        <v>17</v>
      </c>
      <c r="AH160" t="s">
        <v>469</v>
      </c>
      <c r="AI160" t="s">
        <v>17</v>
      </c>
      <c r="AJ160" t="s">
        <v>470</v>
      </c>
      <c r="AK160" t="s">
        <v>4981</v>
      </c>
      <c r="AL160" t="s">
        <v>18</v>
      </c>
      <c r="AM160" t="s">
        <v>17</v>
      </c>
      <c r="AN160" t="s">
        <v>17</v>
      </c>
      <c r="AO160" t="s">
        <v>17</v>
      </c>
      <c r="AP160" t="s">
        <v>17</v>
      </c>
      <c r="AQ160">
        <v>9</v>
      </c>
      <c r="AR160" t="s">
        <v>17</v>
      </c>
      <c r="AS160" t="s">
        <v>17</v>
      </c>
      <c r="AT160" t="s">
        <v>17</v>
      </c>
      <c r="AU160" t="s">
        <v>17</v>
      </c>
      <c r="AV160" t="s">
        <v>17</v>
      </c>
      <c r="AW160" t="s">
        <v>1851</v>
      </c>
      <c r="AX160" t="s">
        <v>17</v>
      </c>
      <c r="AY160" t="s">
        <v>17</v>
      </c>
      <c r="AZ160" t="s">
        <v>17</v>
      </c>
      <c r="BA160" t="s">
        <v>17</v>
      </c>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HC160"/>
    </row>
    <row r="161" spans="1:211" hidden="1" x14ac:dyDescent="0.25">
      <c r="A161">
        <v>23492404</v>
      </c>
      <c r="B161">
        <f>VLOOKUP(A161,BASE!A:A,1,0)</f>
        <v>23492404</v>
      </c>
      <c r="C161">
        <v>1</v>
      </c>
      <c r="D161">
        <v>2</v>
      </c>
      <c r="E161" t="s">
        <v>4493</v>
      </c>
      <c r="F161" t="s">
        <v>462</v>
      </c>
      <c r="G161" t="s">
        <v>4494</v>
      </c>
      <c r="H161" t="s">
        <v>463</v>
      </c>
      <c r="I161" t="s">
        <v>463</v>
      </c>
      <c r="J161" t="s">
        <v>17</v>
      </c>
      <c r="K161" t="s">
        <v>17</v>
      </c>
      <c r="L161" t="s">
        <v>464</v>
      </c>
      <c r="M161" t="s">
        <v>17</v>
      </c>
      <c r="N161" t="s">
        <v>465</v>
      </c>
      <c r="O161" s="54">
        <v>45859.325162037036</v>
      </c>
      <c r="P161" t="s">
        <v>17</v>
      </c>
      <c r="Q161" s="55">
        <v>45859</v>
      </c>
      <c r="R161" s="56">
        <v>0</v>
      </c>
      <c r="S161" s="54">
        <v>45919.387939814813</v>
      </c>
      <c r="T161" t="s">
        <v>3746</v>
      </c>
      <c r="U161" t="s">
        <v>466</v>
      </c>
      <c r="V161">
        <v>71779108</v>
      </c>
      <c r="W161" t="s">
        <v>4495</v>
      </c>
      <c r="X161" t="s">
        <v>17</v>
      </c>
      <c r="Y161" t="s">
        <v>17</v>
      </c>
      <c r="Z161" t="s">
        <v>17</v>
      </c>
      <c r="AA161" t="s">
        <v>17</v>
      </c>
      <c r="AB161">
        <v>3808080</v>
      </c>
      <c r="AC161">
        <v>3162586617</v>
      </c>
      <c r="AD161" t="s">
        <v>468</v>
      </c>
      <c r="AE161" t="s">
        <v>15</v>
      </c>
      <c r="AF161">
        <v>0</v>
      </c>
      <c r="AG161" t="s">
        <v>17</v>
      </c>
      <c r="AH161" t="s">
        <v>469</v>
      </c>
      <c r="AI161" t="s">
        <v>17</v>
      </c>
      <c r="AJ161" t="s">
        <v>470</v>
      </c>
      <c r="AK161" t="s">
        <v>4496</v>
      </c>
      <c r="AL161" t="s">
        <v>18</v>
      </c>
      <c r="AM161" t="s">
        <v>17</v>
      </c>
      <c r="AN161" t="s">
        <v>17</v>
      </c>
      <c r="AO161" t="s">
        <v>17</v>
      </c>
      <c r="AP161" t="s">
        <v>17</v>
      </c>
      <c r="AQ161" t="s">
        <v>472</v>
      </c>
      <c r="AR161" t="s">
        <v>17</v>
      </c>
      <c r="AS161" t="s">
        <v>17</v>
      </c>
      <c r="AT161" t="s">
        <v>475</v>
      </c>
      <c r="AU161" t="s">
        <v>476</v>
      </c>
      <c r="AV161" t="s">
        <v>477</v>
      </c>
      <c r="AW161" t="s">
        <v>4497</v>
      </c>
      <c r="AX161" t="s">
        <v>17</v>
      </c>
      <c r="AY161" t="s">
        <v>17</v>
      </c>
      <c r="AZ161" t="s">
        <v>17</v>
      </c>
      <c r="BA161" t="s">
        <v>17</v>
      </c>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HC161"/>
    </row>
    <row r="162" spans="1:211" hidden="1" x14ac:dyDescent="0.25">
      <c r="A162">
        <v>23408160</v>
      </c>
      <c r="B162">
        <f>VLOOKUP(A162,BASE!A:A,1,0)</f>
        <v>23408160</v>
      </c>
      <c r="C162">
        <v>1</v>
      </c>
      <c r="D162">
        <v>2</v>
      </c>
      <c r="E162" t="s">
        <v>4982</v>
      </c>
      <c r="F162" t="s">
        <v>514</v>
      </c>
      <c r="G162" t="s">
        <v>4983</v>
      </c>
      <c r="H162" t="s">
        <v>463</v>
      </c>
      <c r="I162" t="s">
        <v>463</v>
      </c>
      <c r="J162" t="s">
        <v>17</v>
      </c>
      <c r="K162" t="s">
        <v>17</v>
      </c>
      <c r="L162" t="s">
        <v>464</v>
      </c>
      <c r="M162" t="s">
        <v>17</v>
      </c>
      <c r="N162" t="s">
        <v>465</v>
      </c>
      <c r="O162" s="54">
        <v>45754.327164351853</v>
      </c>
      <c r="P162" t="s">
        <v>17</v>
      </c>
      <c r="Q162" s="55">
        <v>45890</v>
      </c>
      <c r="R162" s="56">
        <v>0</v>
      </c>
      <c r="S162" s="54">
        <v>45923.392650462964</v>
      </c>
      <c r="T162" t="s">
        <v>4547</v>
      </c>
      <c r="U162" t="s">
        <v>466</v>
      </c>
      <c r="V162">
        <v>1037618844</v>
      </c>
      <c r="W162" t="s">
        <v>4984</v>
      </c>
      <c r="X162" t="s">
        <v>17</v>
      </c>
      <c r="Y162" t="s">
        <v>1416</v>
      </c>
      <c r="Z162" t="s">
        <v>17</v>
      </c>
      <c r="AA162" t="s">
        <v>17</v>
      </c>
      <c r="AB162" t="s">
        <v>17</v>
      </c>
      <c r="AC162">
        <v>3183101477</v>
      </c>
      <c r="AD162" t="s">
        <v>468</v>
      </c>
      <c r="AE162" t="s">
        <v>15</v>
      </c>
      <c r="AF162" t="s">
        <v>17</v>
      </c>
      <c r="AG162" t="s">
        <v>17</v>
      </c>
      <c r="AH162" t="s">
        <v>469</v>
      </c>
      <c r="AI162" t="s">
        <v>17</v>
      </c>
      <c r="AJ162" t="s">
        <v>470</v>
      </c>
      <c r="AK162" t="s">
        <v>4985</v>
      </c>
      <c r="AL162" t="s">
        <v>18</v>
      </c>
      <c r="AM162" t="s">
        <v>17</v>
      </c>
      <c r="AN162" t="s">
        <v>17</v>
      </c>
      <c r="AO162" t="s">
        <v>17</v>
      </c>
      <c r="AP162" t="s">
        <v>17</v>
      </c>
      <c r="AQ162" t="s">
        <v>472</v>
      </c>
      <c r="AR162" t="s">
        <v>17</v>
      </c>
      <c r="AS162" t="s">
        <v>17</v>
      </c>
      <c r="AT162" t="s">
        <v>17</v>
      </c>
      <c r="AU162" t="s">
        <v>17</v>
      </c>
      <c r="AV162" t="s">
        <v>17</v>
      </c>
      <c r="AW162" t="s">
        <v>1418</v>
      </c>
      <c r="AX162" t="s">
        <v>17</v>
      </c>
      <c r="AY162" t="s">
        <v>17</v>
      </c>
      <c r="AZ162" t="s">
        <v>17</v>
      </c>
      <c r="BA162" t="s">
        <v>17</v>
      </c>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HC162"/>
    </row>
    <row r="163" spans="1:211" hidden="1" x14ac:dyDescent="0.25">
      <c r="A163">
        <v>23497429</v>
      </c>
      <c r="B163">
        <f>VLOOKUP(A163,BASE!A:A,1,0)</f>
        <v>23497429</v>
      </c>
      <c r="C163">
        <v>1</v>
      </c>
      <c r="D163">
        <v>2</v>
      </c>
      <c r="E163" t="s">
        <v>4986</v>
      </c>
      <c r="F163" t="s">
        <v>514</v>
      </c>
      <c r="G163" t="s">
        <v>4987</v>
      </c>
      <c r="H163" t="s">
        <v>463</v>
      </c>
      <c r="I163" t="s">
        <v>463</v>
      </c>
      <c r="J163" t="s">
        <v>17</v>
      </c>
      <c r="K163" t="s">
        <v>17</v>
      </c>
      <c r="L163" t="s">
        <v>464</v>
      </c>
      <c r="M163" t="s">
        <v>17</v>
      </c>
      <c r="N163" t="s">
        <v>465</v>
      </c>
      <c r="O163" s="54">
        <v>45863.537465277775</v>
      </c>
      <c r="P163" t="s">
        <v>17</v>
      </c>
      <c r="Q163" s="55">
        <v>45895</v>
      </c>
      <c r="R163" s="56">
        <v>0</v>
      </c>
      <c r="S163" s="54">
        <v>45923.559918981482</v>
      </c>
      <c r="T163" t="s">
        <v>3285</v>
      </c>
      <c r="U163" t="s">
        <v>466</v>
      </c>
      <c r="V163">
        <v>1036607778</v>
      </c>
      <c r="W163" t="s">
        <v>4988</v>
      </c>
      <c r="X163" t="s">
        <v>17</v>
      </c>
      <c r="Y163" t="s">
        <v>17</v>
      </c>
      <c r="Z163" t="s">
        <v>17</v>
      </c>
      <c r="AA163" t="s">
        <v>17</v>
      </c>
      <c r="AB163" t="s">
        <v>17</v>
      </c>
      <c r="AC163">
        <v>3146357997</v>
      </c>
      <c r="AD163" t="s">
        <v>468</v>
      </c>
      <c r="AE163" t="s">
        <v>15</v>
      </c>
      <c r="AF163" t="s">
        <v>17</v>
      </c>
      <c r="AG163" t="s">
        <v>17</v>
      </c>
      <c r="AH163" t="s">
        <v>469</v>
      </c>
      <c r="AI163" t="s">
        <v>17</v>
      </c>
      <c r="AJ163" t="s">
        <v>470</v>
      </c>
      <c r="AK163" t="s">
        <v>4989</v>
      </c>
      <c r="AL163" t="s">
        <v>18</v>
      </c>
      <c r="AM163" t="s">
        <v>17</v>
      </c>
      <c r="AN163" t="s">
        <v>17</v>
      </c>
      <c r="AO163" t="s">
        <v>17</v>
      </c>
      <c r="AP163" t="s">
        <v>17</v>
      </c>
      <c r="AQ163" t="s">
        <v>472</v>
      </c>
      <c r="AR163" t="s">
        <v>17</v>
      </c>
      <c r="AS163" t="s">
        <v>17</v>
      </c>
      <c r="AT163" t="s">
        <v>17</v>
      </c>
      <c r="AU163" t="s">
        <v>17</v>
      </c>
      <c r="AV163" t="s">
        <v>17</v>
      </c>
      <c r="AW163" t="s">
        <v>1593</v>
      </c>
      <c r="AX163" t="s">
        <v>17</v>
      </c>
      <c r="AY163" t="s">
        <v>17</v>
      </c>
      <c r="AZ163" t="s">
        <v>17</v>
      </c>
      <c r="BA163" t="s">
        <v>17</v>
      </c>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HC163"/>
    </row>
    <row r="164" spans="1:211" hidden="1" x14ac:dyDescent="0.25">
      <c r="A164">
        <v>23537974</v>
      </c>
      <c r="B164">
        <f>VLOOKUP(A164,BASE!A:A,1,0)</f>
        <v>23537974</v>
      </c>
      <c r="C164">
        <v>1</v>
      </c>
      <c r="D164">
        <v>2</v>
      </c>
      <c r="E164" t="s">
        <v>4498</v>
      </c>
      <c r="F164" t="s">
        <v>462</v>
      </c>
      <c r="G164" t="s">
        <v>3023</v>
      </c>
      <c r="H164" t="s">
        <v>463</v>
      </c>
      <c r="I164" t="s">
        <v>463</v>
      </c>
      <c r="J164" t="s">
        <v>17</v>
      </c>
      <c r="K164" t="s">
        <v>17</v>
      </c>
      <c r="L164" t="s">
        <v>464</v>
      </c>
      <c r="M164" t="s">
        <v>17</v>
      </c>
      <c r="N164" t="s">
        <v>465</v>
      </c>
      <c r="O164" s="54">
        <v>45912.545138888891</v>
      </c>
      <c r="P164" t="s">
        <v>17</v>
      </c>
      <c r="Q164" s="55">
        <v>45912</v>
      </c>
      <c r="R164" s="56">
        <v>0</v>
      </c>
      <c r="S164" s="54">
        <v>45919.451203703706</v>
      </c>
      <c r="T164" t="s">
        <v>3769</v>
      </c>
      <c r="U164" t="s">
        <v>466</v>
      </c>
      <c r="V164">
        <v>71770528</v>
      </c>
      <c r="W164" t="s">
        <v>3024</v>
      </c>
      <c r="X164" t="s">
        <v>17</v>
      </c>
      <c r="Y164" t="s">
        <v>4499</v>
      </c>
      <c r="Z164" t="s">
        <v>17</v>
      </c>
      <c r="AA164" t="s">
        <v>17</v>
      </c>
      <c r="AB164" t="s">
        <v>17</v>
      </c>
      <c r="AC164">
        <v>3124020546</v>
      </c>
      <c r="AD164" t="s">
        <v>468</v>
      </c>
      <c r="AE164" t="s">
        <v>15</v>
      </c>
      <c r="AF164">
        <v>0</v>
      </c>
      <c r="AG164" t="s">
        <v>17</v>
      </c>
      <c r="AH164" t="s">
        <v>469</v>
      </c>
      <c r="AI164" t="s">
        <v>17</v>
      </c>
      <c r="AJ164" t="s">
        <v>470</v>
      </c>
      <c r="AK164" t="s">
        <v>4500</v>
      </c>
      <c r="AL164" t="s">
        <v>18</v>
      </c>
      <c r="AM164" t="s">
        <v>17</v>
      </c>
      <c r="AN164" t="s">
        <v>17</v>
      </c>
      <c r="AO164" t="s">
        <v>17</v>
      </c>
      <c r="AP164" t="s">
        <v>17</v>
      </c>
      <c r="AQ164" t="s">
        <v>472</v>
      </c>
      <c r="AR164" t="s">
        <v>17</v>
      </c>
      <c r="AS164" t="s">
        <v>17</v>
      </c>
      <c r="AT164" t="s">
        <v>475</v>
      </c>
      <c r="AU164" t="s">
        <v>476</v>
      </c>
      <c r="AV164" t="s">
        <v>477</v>
      </c>
      <c r="AW164" t="s">
        <v>4501</v>
      </c>
      <c r="AX164" t="s">
        <v>17</v>
      </c>
      <c r="AY164" t="s">
        <v>17</v>
      </c>
      <c r="AZ164" t="s">
        <v>17</v>
      </c>
      <c r="BA164" t="s">
        <v>17</v>
      </c>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HC164"/>
    </row>
    <row r="165" spans="1:211" hidden="1" x14ac:dyDescent="0.25">
      <c r="A165">
        <v>23535622</v>
      </c>
      <c r="B165">
        <f>VLOOKUP(A165,BASE!A:A,1,0)</f>
        <v>23535622</v>
      </c>
      <c r="C165">
        <v>1</v>
      </c>
      <c r="D165">
        <v>2</v>
      </c>
      <c r="E165" t="s">
        <v>4502</v>
      </c>
      <c r="F165" t="s">
        <v>462</v>
      </c>
      <c r="G165" t="s">
        <v>4503</v>
      </c>
      <c r="H165" t="s">
        <v>463</v>
      </c>
      <c r="I165" t="s">
        <v>463</v>
      </c>
      <c r="J165" t="s">
        <v>17</v>
      </c>
      <c r="K165" t="s">
        <v>17</v>
      </c>
      <c r="L165" t="s">
        <v>464</v>
      </c>
      <c r="M165" t="s">
        <v>17</v>
      </c>
      <c r="N165" t="s">
        <v>465</v>
      </c>
      <c r="O165" s="54">
        <v>45910.438680555555</v>
      </c>
      <c r="P165" t="s">
        <v>17</v>
      </c>
      <c r="Q165" s="55">
        <v>45910</v>
      </c>
      <c r="R165" s="56">
        <v>0</v>
      </c>
      <c r="S165" s="54">
        <v>45910.438715277778</v>
      </c>
      <c r="T165" t="s">
        <v>4990</v>
      </c>
      <c r="U165" t="s">
        <v>466</v>
      </c>
      <c r="V165">
        <v>19214824</v>
      </c>
      <c r="W165" t="s">
        <v>4504</v>
      </c>
      <c r="X165" t="s">
        <v>17</v>
      </c>
      <c r="Y165" t="s">
        <v>17</v>
      </c>
      <c r="Z165" t="s">
        <v>17</v>
      </c>
      <c r="AA165" t="s">
        <v>17</v>
      </c>
      <c r="AB165" t="s">
        <v>17</v>
      </c>
      <c r="AC165">
        <v>3043765078</v>
      </c>
      <c r="AD165" t="s">
        <v>468</v>
      </c>
      <c r="AE165" t="s">
        <v>15</v>
      </c>
      <c r="AF165">
        <v>0</v>
      </c>
      <c r="AG165" t="s">
        <v>17</v>
      </c>
      <c r="AH165" t="s">
        <v>469</v>
      </c>
      <c r="AI165" t="s">
        <v>17</v>
      </c>
      <c r="AJ165" t="s">
        <v>470</v>
      </c>
      <c r="AK165" t="s">
        <v>4505</v>
      </c>
      <c r="AL165" t="s">
        <v>18</v>
      </c>
      <c r="AM165" t="s">
        <v>17</v>
      </c>
      <c r="AN165" t="s">
        <v>17</v>
      </c>
      <c r="AO165" t="s">
        <v>17</v>
      </c>
      <c r="AP165" t="s">
        <v>17</v>
      </c>
      <c r="AQ165" t="s">
        <v>472</v>
      </c>
      <c r="AR165" t="s">
        <v>17</v>
      </c>
      <c r="AS165" t="s">
        <v>17</v>
      </c>
      <c r="AT165" t="s">
        <v>17</v>
      </c>
      <c r="AU165" t="s">
        <v>17</v>
      </c>
      <c r="AV165" t="s">
        <v>17</v>
      </c>
      <c r="AW165" t="s">
        <v>4506</v>
      </c>
      <c r="AX165" t="s">
        <v>17</v>
      </c>
      <c r="AY165" t="s">
        <v>17</v>
      </c>
      <c r="AZ165" t="s">
        <v>17</v>
      </c>
      <c r="BA165" t="s">
        <v>17</v>
      </c>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HC165"/>
    </row>
    <row r="166" spans="1:211" hidden="1" x14ac:dyDescent="0.25">
      <c r="A166">
        <v>23442481</v>
      </c>
      <c r="B166">
        <f>VLOOKUP(A166,BASE!A:A,1,0)</f>
        <v>23442481</v>
      </c>
      <c r="C166">
        <v>1</v>
      </c>
      <c r="D166">
        <v>2</v>
      </c>
      <c r="E166" t="s">
        <v>4507</v>
      </c>
      <c r="F166" t="s">
        <v>462</v>
      </c>
      <c r="G166" t="s">
        <v>4508</v>
      </c>
      <c r="H166" t="s">
        <v>463</v>
      </c>
      <c r="I166" t="s">
        <v>463</v>
      </c>
      <c r="J166" t="s">
        <v>17</v>
      </c>
      <c r="K166" t="s">
        <v>17</v>
      </c>
      <c r="L166" t="s">
        <v>464</v>
      </c>
      <c r="M166" t="s">
        <v>17</v>
      </c>
      <c r="N166" t="s">
        <v>465</v>
      </c>
      <c r="O166" s="54">
        <v>45796.693043981482</v>
      </c>
      <c r="P166" t="s">
        <v>17</v>
      </c>
      <c r="Q166" s="55">
        <v>45797</v>
      </c>
      <c r="R166" s="56">
        <v>0</v>
      </c>
      <c r="S166" s="54">
        <v>45922.474861111114</v>
      </c>
      <c r="T166" t="s">
        <v>3331</v>
      </c>
      <c r="U166" t="s">
        <v>466</v>
      </c>
      <c r="V166">
        <v>1152704372</v>
      </c>
      <c r="W166" t="s">
        <v>4509</v>
      </c>
      <c r="X166">
        <v>2305152</v>
      </c>
      <c r="Y166" t="s">
        <v>4510</v>
      </c>
      <c r="Z166" t="s">
        <v>17</v>
      </c>
      <c r="AA166" t="s">
        <v>17</v>
      </c>
      <c r="AB166">
        <v>2305152</v>
      </c>
      <c r="AC166">
        <v>3188222362</v>
      </c>
      <c r="AD166" t="s">
        <v>468</v>
      </c>
      <c r="AE166" t="s">
        <v>15</v>
      </c>
      <c r="AF166">
        <v>0</v>
      </c>
      <c r="AG166" t="s">
        <v>17</v>
      </c>
      <c r="AH166" t="s">
        <v>469</v>
      </c>
      <c r="AI166" t="s">
        <v>17</v>
      </c>
      <c r="AJ166" t="s">
        <v>470</v>
      </c>
      <c r="AK166" t="s">
        <v>4511</v>
      </c>
      <c r="AL166" t="s">
        <v>18</v>
      </c>
      <c r="AM166" t="s">
        <v>17</v>
      </c>
      <c r="AN166" t="s">
        <v>17</v>
      </c>
      <c r="AO166" t="s">
        <v>17</v>
      </c>
      <c r="AP166" t="s">
        <v>17</v>
      </c>
      <c r="AQ166">
        <v>9</v>
      </c>
      <c r="AR166" t="s">
        <v>17</v>
      </c>
      <c r="AS166" t="s">
        <v>17</v>
      </c>
      <c r="AT166" t="s">
        <v>17</v>
      </c>
      <c r="AU166" t="s">
        <v>17</v>
      </c>
      <c r="AV166" t="s">
        <v>17</v>
      </c>
      <c r="AW166" t="s">
        <v>4512</v>
      </c>
      <c r="AX166" t="s">
        <v>17</v>
      </c>
      <c r="AY166" t="s">
        <v>17</v>
      </c>
      <c r="AZ166" t="s">
        <v>17</v>
      </c>
      <c r="BA166" t="s">
        <v>17</v>
      </c>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HC166"/>
    </row>
    <row r="167" spans="1:211" hidden="1" x14ac:dyDescent="0.25">
      <c r="A167">
        <v>23546829</v>
      </c>
      <c r="B167">
        <f>VLOOKUP(A167,BASE!A:A,1,0)</f>
        <v>23546829</v>
      </c>
      <c r="C167">
        <v>1</v>
      </c>
      <c r="D167">
        <v>2</v>
      </c>
      <c r="E167" t="s">
        <v>4991</v>
      </c>
      <c r="F167" t="s">
        <v>462</v>
      </c>
      <c r="G167" t="s">
        <v>4992</v>
      </c>
      <c r="H167" t="s">
        <v>463</v>
      </c>
      <c r="I167" t="s">
        <v>463</v>
      </c>
      <c r="J167" t="s">
        <v>17</v>
      </c>
      <c r="K167" t="s">
        <v>17</v>
      </c>
      <c r="L167" t="s">
        <v>464</v>
      </c>
      <c r="M167" t="s">
        <v>17</v>
      </c>
      <c r="N167" t="s">
        <v>465</v>
      </c>
      <c r="O167" s="54">
        <v>45923.497048611112</v>
      </c>
      <c r="P167" t="s">
        <v>17</v>
      </c>
      <c r="Q167" s="55">
        <v>45923</v>
      </c>
      <c r="R167" s="56">
        <v>0</v>
      </c>
      <c r="S167" s="54">
        <v>45923.497083333335</v>
      </c>
      <c r="T167" t="s">
        <v>4993</v>
      </c>
      <c r="U167" t="s">
        <v>466</v>
      </c>
      <c r="V167">
        <v>43419000</v>
      </c>
      <c r="W167" t="s">
        <v>4994</v>
      </c>
      <c r="X167" t="s">
        <v>17</v>
      </c>
      <c r="Y167" t="s">
        <v>17</v>
      </c>
      <c r="Z167" t="s">
        <v>4995</v>
      </c>
      <c r="AA167" t="s">
        <v>4996</v>
      </c>
      <c r="AB167" t="s">
        <v>17</v>
      </c>
      <c r="AC167">
        <v>3146023600</v>
      </c>
      <c r="AD167" t="s">
        <v>468</v>
      </c>
      <c r="AE167" t="s">
        <v>15</v>
      </c>
      <c r="AF167">
        <v>0</v>
      </c>
      <c r="AG167" t="s">
        <v>17</v>
      </c>
      <c r="AH167" t="s">
        <v>469</v>
      </c>
      <c r="AI167" t="s">
        <v>17</v>
      </c>
      <c r="AJ167" t="s">
        <v>470</v>
      </c>
      <c r="AK167" t="s">
        <v>17</v>
      </c>
      <c r="AL167" t="s">
        <v>18</v>
      </c>
      <c r="AM167" t="s">
        <v>17</v>
      </c>
      <c r="AN167" t="s">
        <v>17</v>
      </c>
      <c r="AO167" t="s">
        <v>17</v>
      </c>
      <c r="AP167" t="s">
        <v>17</v>
      </c>
      <c r="AQ167" t="s">
        <v>472</v>
      </c>
      <c r="AR167" t="s">
        <v>17</v>
      </c>
      <c r="AS167" t="s">
        <v>17</v>
      </c>
      <c r="AT167" t="s">
        <v>475</v>
      </c>
      <c r="AU167" t="s">
        <v>476</v>
      </c>
      <c r="AV167" t="s">
        <v>477</v>
      </c>
      <c r="AW167" t="s">
        <v>4997</v>
      </c>
      <c r="AX167" t="s">
        <v>17</v>
      </c>
      <c r="AY167" t="s">
        <v>17</v>
      </c>
      <c r="AZ167" t="s">
        <v>17</v>
      </c>
      <c r="BA167" t="s">
        <v>17</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HC167"/>
    </row>
    <row r="168" spans="1:211" hidden="1" x14ac:dyDescent="0.25">
      <c r="A168">
        <v>23542489</v>
      </c>
      <c r="B168">
        <f>VLOOKUP(A168,BASE!A:A,1,0)</f>
        <v>23542489</v>
      </c>
      <c r="C168">
        <v>1</v>
      </c>
      <c r="D168">
        <v>2</v>
      </c>
      <c r="E168" t="s">
        <v>4024</v>
      </c>
      <c r="F168" t="s">
        <v>514</v>
      </c>
      <c r="G168" t="s">
        <v>4025</v>
      </c>
      <c r="H168" t="s">
        <v>463</v>
      </c>
      <c r="I168" t="s">
        <v>463</v>
      </c>
      <c r="J168" t="s">
        <v>17</v>
      </c>
      <c r="K168" t="s">
        <v>17</v>
      </c>
      <c r="L168" t="s">
        <v>464</v>
      </c>
      <c r="M168" t="s">
        <v>17</v>
      </c>
      <c r="N168" t="s">
        <v>465</v>
      </c>
      <c r="O168" s="54">
        <v>45918.408831018518</v>
      </c>
      <c r="P168" t="s">
        <v>17</v>
      </c>
      <c r="Q168" s="55">
        <v>45923</v>
      </c>
      <c r="R168" t="s">
        <v>17</v>
      </c>
      <c r="S168" s="54">
        <v>45923.589768518519</v>
      </c>
      <c r="T168" t="s">
        <v>4234</v>
      </c>
      <c r="U168" t="s">
        <v>466</v>
      </c>
      <c r="V168">
        <v>1001660873</v>
      </c>
      <c r="W168" t="s">
        <v>4026</v>
      </c>
      <c r="X168" t="s">
        <v>17</v>
      </c>
      <c r="Y168" t="s">
        <v>17</v>
      </c>
      <c r="Z168" t="s">
        <v>17</v>
      </c>
      <c r="AA168" t="s">
        <v>17</v>
      </c>
      <c r="AB168" t="s">
        <v>17</v>
      </c>
      <c r="AC168">
        <v>3218543601</v>
      </c>
      <c r="AD168" t="s">
        <v>468</v>
      </c>
      <c r="AE168" t="s">
        <v>15</v>
      </c>
      <c r="AF168">
        <v>0</v>
      </c>
      <c r="AG168" t="s">
        <v>17</v>
      </c>
      <c r="AH168" t="s">
        <v>469</v>
      </c>
      <c r="AI168" t="s">
        <v>17</v>
      </c>
      <c r="AJ168" t="s">
        <v>470</v>
      </c>
      <c r="AK168" t="s">
        <v>4027</v>
      </c>
      <c r="AL168" t="s">
        <v>18</v>
      </c>
      <c r="AM168" t="s">
        <v>17</v>
      </c>
      <c r="AN168" t="s">
        <v>17</v>
      </c>
      <c r="AO168" t="s">
        <v>17</v>
      </c>
      <c r="AP168" t="s">
        <v>17</v>
      </c>
      <c r="AQ168">
        <v>9</v>
      </c>
      <c r="AR168" t="s">
        <v>17</v>
      </c>
      <c r="AS168" t="s">
        <v>17</v>
      </c>
      <c r="AT168" t="s">
        <v>17</v>
      </c>
      <c r="AU168" t="s">
        <v>17</v>
      </c>
      <c r="AV168" t="s">
        <v>17</v>
      </c>
      <c r="AW168" t="s">
        <v>4028</v>
      </c>
      <c r="AX168" t="s">
        <v>17</v>
      </c>
      <c r="AY168" t="s">
        <v>17</v>
      </c>
      <c r="AZ168" t="s">
        <v>17</v>
      </c>
      <c r="BA168" t="s">
        <v>17</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HC168"/>
    </row>
    <row r="169" spans="1:211" hidden="1" x14ac:dyDescent="0.25">
      <c r="A169">
        <v>23546993</v>
      </c>
      <c r="B169">
        <f>VLOOKUP(A169,BASE!A:A,1,0)</f>
        <v>23546993</v>
      </c>
      <c r="C169">
        <v>1</v>
      </c>
      <c r="D169">
        <v>2</v>
      </c>
      <c r="E169" t="s">
        <v>4998</v>
      </c>
      <c r="F169" t="s">
        <v>462</v>
      </c>
      <c r="G169" t="s">
        <v>4999</v>
      </c>
      <c r="H169" t="s">
        <v>463</v>
      </c>
      <c r="I169" t="s">
        <v>463</v>
      </c>
      <c r="J169" t="s">
        <v>17</v>
      </c>
      <c r="K169" t="s">
        <v>17</v>
      </c>
      <c r="L169" t="s">
        <v>464</v>
      </c>
      <c r="M169" t="s">
        <v>17</v>
      </c>
      <c r="N169" t="s">
        <v>465</v>
      </c>
      <c r="O169" s="54">
        <v>45923.585138888891</v>
      </c>
      <c r="P169" t="s">
        <v>17</v>
      </c>
      <c r="Q169" s="55">
        <v>45923</v>
      </c>
      <c r="R169" s="56">
        <v>0</v>
      </c>
      <c r="S169" s="54">
        <v>45923.585173611114</v>
      </c>
      <c r="T169" t="s">
        <v>4234</v>
      </c>
      <c r="U169" t="s">
        <v>466</v>
      </c>
      <c r="V169">
        <v>1017124816</v>
      </c>
      <c r="W169" t="s">
        <v>5000</v>
      </c>
      <c r="X169" t="s">
        <v>17</v>
      </c>
      <c r="Y169" t="s">
        <v>17</v>
      </c>
      <c r="Z169" t="s">
        <v>17</v>
      </c>
      <c r="AA169" t="s">
        <v>17</v>
      </c>
      <c r="AB169" t="s">
        <v>17</v>
      </c>
      <c r="AC169">
        <v>3118274919</v>
      </c>
      <c r="AD169" t="s">
        <v>468</v>
      </c>
      <c r="AE169" t="s">
        <v>15</v>
      </c>
      <c r="AF169">
        <v>0</v>
      </c>
      <c r="AG169" t="s">
        <v>17</v>
      </c>
      <c r="AH169" t="s">
        <v>469</v>
      </c>
      <c r="AI169" t="s">
        <v>17</v>
      </c>
      <c r="AJ169" t="s">
        <v>470</v>
      </c>
      <c r="AK169" t="s">
        <v>5001</v>
      </c>
      <c r="AL169" t="s">
        <v>18</v>
      </c>
      <c r="AM169" t="s">
        <v>17</v>
      </c>
      <c r="AN169" t="s">
        <v>17</v>
      </c>
      <c r="AO169" t="s">
        <v>17</v>
      </c>
      <c r="AP169" t="s">
        <v>17</v>
      </c>
      <c r="AQ169">
        <v>9</v>
      </c>
      <c r="AR169" t="s">
        <v>17</v>
      </c>
      <c r="AS169" t="s">
        <v>17</v>
      </c>
      <c r="AT169" t="s">
        <v>17</v>
      </c>
      <c r="AU169" t="s">
        <v>17</v>
      </c>
      <c r="AV169" t="s">
        <v>17</v>
      </c>
      <c r="AW169" t="s">
        <v>5002</v>
      </c>
      <c r="AX169" t="s">
        <v>17</v>
      </c>
      <c r="AY169" t="s">
        <v>17</v>
      </c>
      <c r="AZ169" t="s">
        <v>17</v>
      </c>
      <c r="BA169" t="s">
        <v>17</v>
      </c>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HC169"/>
    </row>
    <row r="170" spans="1:211" hidden="1" x14ac:dyDescent="0.25">
      <c r="A170">
        <v>23534613</v>
      </c>
      <c r="B170">
        <f>VLOOKUP(A170,BASE!A:A,1,0)</f>
        <v>23534613</v>
      </c>
      <c r="C170">
        <v>1</v>
      </c>
      <c r="D170">
        <v>2</v>
      </c>
      <c r="E170" t="s">
        <v>850</v>
      </c>
      <c r="F170" t="s">
        <v>462</v>
      </c>
      <c r="G170" t="s">
        <v>851</v>
      </c>
      <c r="H170" t="s">
        <v>463</v>
      </c>
      <c r="I170" t="s">
        <v>463</v>
      </c>
      <c r="J170" t="s">
        <v>17</v>
      </c>
      <c r="K170" t="s">
        <v>17</v>
      </c>
      <c r="L170" t="s">
        <v>464</v>
      </c>
      <c r="M170" t="s">
        <v>17</v>
      </c>
      <c r="N170" t="s">
        <v>465</v>
      </c>
      <c r="O170" s="54">
        <v>45909.412256944444</v>
      </c>
      <c r="P170" t="s">
        <v>17</v>
      </c>
      <c r="Q170" s="55">
        <v>45909</v>
      </c>
      <c r="R170" s="56">
        <v>0</v>
      </c>
      <c r="S170" s="54">
        <v>45909.412303240744</v>
      </c>
      <c r="T170" t="s">
        <v>5003</v>
      </c>
      <c r="U170" t="s">
        <v>466</v>
      </c>
      <c r="V170">
        <v>1096196932</v>
      </c>
      <c r="W170" t="s">
        <v>852</v>
      </c>
      <c r="X170" t="s">
        <v>17</v>
      </c>
      <c r="Y170" t="s">
        <v>17</v>
      </c>
      <c r="Z170" t="s">
        <v>17</v>
      </c>
      <c r="AA170" t="s">
        <v>17</v>
      </c>
      <c r="AB170" t="s">
        <v>17</v>
      </c>
      <c r="AC170">
        <v>3002743230</v>
      </c>
      <c r="AD170" t="s">
        <v>468</v>
      </c>
      <c r="AE170" t="s">
        <v>15</v>
      </c>
      <c r="AF170">
        <v>0</v>
      </c>
      <c r="AG170" t="s">
        <v>17</v>
      </c>
      <c r="AH170" t="s">
        <v>469</v>
      </c>
      <c r="AI170" t="s">
        <v>17</v>
      </c>
      <c r="AJ170" t="s">
        <v>470</v>
      </c>
      <c r="AK170" t="s">
        <v>853</v>
      </c>
      <c r="AL170" t="s">
        <v>18</v>
      </c>
      <c r="AM170" t="s">
        <v>17</v>
      </c>
      <c r="AN170" t="s">
        <v>17</v>
      </c>
      <c r="AO170" t="s">
        <v>17</v>
      </c>
      <c r="AP170" t="s">
        <v>17</v>
      </c>
      <c r="AQ170" t="s">
        <v>472</v>
      </c>
      <c r="AR170" t="s">
        <v>17</v>
      </c>
      <c r="AS170" t="s">
        <v>17</v>
      </c>
      <c r="AT170" t="s">
        <v>17</v>
      </c>
      <c r="AU170" t="s">
        <v>17</v>
      </c>
      <c r="AV170" t="s">
        <v>17</v>
      </c>
      <c r="AW170" t="s">
        <v>854</v>
      </c>
      <c r="AX170" t="s">
        <v>17</v>
      </c>
      <c r="AY170" t="s">
        <v>17</v>
      </c>
      <c r="AZ170" t="s">
        <v>17</v>
      </c>
      <c r="BA170" t="s">
        <v>17</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HC170"/>
    </row>
    <row r="171" spans="1:211" hidden="1" x14ac:dyDescent="0.25">
      <c r="A171">
        <v>23509170</v>
      </c>
      <c r="B171">
        <f>VLOOKUP(A171,BASE!A:A,1,0)</f>
        <v>23509170</v>
      </c>
      <c r="C171">
        <v>1</v>
      </c>
      <c r="D171">
        <v>2</v>
      </c>
      <c r="E171" t="s">
        <v>855</v>
      </c>
      <c r="F171" t="s">
        <v>514</v>
      </c>
      <c r="G171" t="s">
        <v>1036</v>
      </c>
      <c r="H171" t="s">
        <v>463</v>
      </c>
      <c r="I171" t="s">
        <v>463</v>
      </c>
      <c r="J171" t="s">
        <v>17</v>
      </c>
      <c r="K171" t="s">
        <v>17</v>
      </c>
      <c r="L171" t="s">
        <v>464</v>
      </c>
      <c r="M171" t="s">
        <v>17</v>
      </c>
      <c r="N171" t="s">
        <v>465</v>
      </c>
      <c r="O171" s="54">
        <v>45877.728298611109</v>
      </c>
      <c r="P171" t="s">
        <v>17</v>
      </c>
      <c r="Q171" s="55">
        <v>45880</v>
      </c>
      <c r="R171" t="s">
        <v>17</v>
      </c>
      <c r="S171" s="54">
        <v>45909.494421296295</v>
      </c>
      <c r="T171" t="s">
        <v>5004</v>
      </c>
      <c r="U171" t="s">
        <v>466</v>
      </c>
      <c r="V171">
        <v>1000101165</v>
      </c>
      <c r="W171" t="s">
        <v>857</v>
      </c>
      <c r="X171" t="s">
        <v>17</v>
      </c>
      <c r="Y171" t="s">
        <v>17</v>
      </c>
      <c r="Z171" t="s">
        <v>17</v>
      </c>
      <c r="AA171" t="s">
        <v>17</v>
      </c>
      <c r="AB171" t="s">
        <v>17</v>
      </c>
      <c r="AC171">
        <v>3243210172</v>
      </c>
      <c r="AD171" t="s">
        <v>468</v>
      </c>
      <c r="AE171" t="s">
        <v>15</v>
      </c>
      <c r="AF171">
        <v>2</v>
      </c>
      <c r="AG171" t="s">
        <v>17</v>
      </c>
      <c r="AH171" t="s">
        <v>469</v>
      </c>
      <c r="AI171" t="s">
        <v>17</v>
      </c>
      <c r="AJ171" t="s">
        <v>470</v>
      </c>
      <c r="AK171" t="s">
        <v>4513</v>
      </c>
      <c r="AL171" t="s">
        <v>18</v>
      </c>
      <c r="AM171" t="s">
        <v>17</v>
      </c>
      <c r="AN171" t="s">
        <v>17</v>
      </c>
      <c r="AO171" t="s">
        <v>17</v>
      </c>
      <c r="AP171" t="s">
        <v>17</v>
      </c>
      <c r="AQ171">
        <v>9</v>
      </c>
      <c r="AR171" t="s">
        <v>17</v>
      </c>
      <c r="AS171" t="s">
        <v>17</v>
      </c>
      <c r="AT171" t="s">
        <v>17</v>
      </c>
      <c r="AU171" t="s">
        <v>17</v>
      </c>
      <c r="AV171" t="s">
        <v>17</v>
      </c>
      <c r="AW171" t="s">
        <v>1037</v>
      </c>
      <c r="AX171" t="s">
        <v>17</v>
      </c>
      <c r="AY171" t="s">
        <v>17</v>
      </c>
      <c r="AZ171" t="s">
        <v>17</v>
      </c>
      <c r="BA171" t="s">
        <v>17</v>
      </c>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HC171"/>
    </row>
    <row r="172" spans="1:211" hidden="1" x14ac:dyDescent="0.25">
      <c r="A172">
        <v>23542706</v>
      </c>
      <c r="B172">
        <f>VLOOKUP(A172,BASE!A:A,1,0)</f>
        <v>23542706</v>
      </c>
      <c r="C172">
        <v>1</v>
      </c>
      <c r="D172">
        <v>2</v>
      </c>
      <c r="E172" t="s">
        <v>4029</v>
      </c>
      <c r="F172" t="s">
        <v>462</v>
      </c>
      <c r="G172" t="s">
        <v>4030</v>
      </c>
      <c r="H172" t="s">
        <v>463</v>
      </c>
      <c r="I172" t="s">
        <v>463</v>
      </c>
      <c r="J172" t="s">
        <v>17</v>
      </c>
      <c r="K172" t="s">
        <v>17</v>
      </c>
      <c r="L172" t="s">
        <v>464</v>
      </c>
      <c r="M172" t="s">
        <v>17</v>
      </c>
      <c r="N172" t="s">
        <v>465</v>
      </c>
      <c r="O172" s="54">
        <v>45918.511932870373</v>
      </c>
      <c r="P172" t="s">
        <v>17</v>
      </c>
      <c r="Q172" s="55">
        <v>45918</v>
      </c>
      <c r="R172" s="56">
        <v>0</v>
      </c>
      <c r="S172" s="54">
        <v>45918.511967592596</v>
      </c>
      <c r="T172" t="s">
        <v>5005</v>
      </c>
      <c r="U172" t="s">
        <v>466</v>
      </c>
      <c r="V172">
        <v>98763234</v>
      </c>
      <c r="W172" t="s">
        <v>4031</v>
      </c>
      <c r="X172" t="s">
        <v>17</v>
      </c>
      <c r="Y172" t="s">
        <v>17</v>
      </c>
      <c r="Z172">
        <v>1.46017712E+17</v>
      </c>
      <c r="AA172" t="s">
        <v>517</v>
      </c>
      <c r="AB172" t="s">
        <v>17</v>
      </c>
      <c r="AC172">
        <v>3008314691</v>
      </c>
      <c r="AD172" t="s">
        <v>468</v>
      </c>
      <c r="AE172" t="s">
        <v>15</v>
      </c>
      <c r="AF172">
        <v>0</v>
      </c>
      <c r="AG172" t="s">
        <v>17</v>
      </c>
      <c r="AH172" t="s">
        <v>469</v>
      </c>
      <c r="AI172" t="s">
        <v>17</v>
      </c>
      <c r="AJ172" t="s">
        <v>470</v>
      </c>
      <c r="AK172" t="s">
        <v>4032</v>
      </c>
      <c r="AL172" t="s">
        <v>18</v>
      </c>
      <c r="AM172" t="s">
        <v>17</v>
      </c>
      <c r="AN172" t="s">
        <v>17</v>
      </c>
      <c r="AO172" t="s">
        <v>17</v>
      </c>
      <c r="AP172" t="s">
        <v>17</v>
      </c>
      <c r="AQ172">
        <v>9</v>
      </c>
      <c r="AR172" t="s">
        <v>17</v>
      </c>
      <c r="AS172" t="s">
        <v>17</v>
      </c>
      <c r="AT172" t="s">
        <v>17</v>
      </c>
      <c r="AU172" t="s">
        <v>17</v>
      </c>
      <c r="AV172" t="s">
        <v>17</v>
      </c>
      <c r="AW172" t="s">
        <v>4033</v>
      </c>
      <c r="AX172" t="s">
        <v>17</v>
      </c>
      <c r="AY172" t="s">
        <v>17</v>
      </c>
      <c r="AZ172" t="s">
        <v>17</v>
      </c>
      <c r="BA172" t="s">
        <v>17</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HC172"/>
    </row>
    <row r="173" spans="1:211" hidden="1" x14ac:dyDescent="0.25">
      <c r="A173">
        <v>23134880</v>
      </c>
      <c r="B173">
        <f>VLOOKUP(A173,BASE!A:A,1,0)</f>
        <v>23134880</v>
      </c>
      <c r="C173">
        <v>1</v>
      </c>
      <c r="D173">
        <v>2</v>
      </c>
      <c r="E173" t="s">
        <v>5006</v>
      </c>
      <c r="F173" t="s">
        <v>514</v>
      </c>
      <c r="G173" t="s">
        <v>5007</v>
      </c>
      <c r="H173" t="s">
        <v>463</v>
      </c>
      <c r="I173" t="s">
        <v>463</v>
      </c>
      <c r="J173" t="s">
        <v>17</v>
      </c>
      <c r="K173" t="s">
        <v>17</v>
      </c>
      <c r="L173" t="s">
        <v>464</v>
      </c>
      <c r="M173" t="s">
        <v>17</v>
      </c>
      <c r="N173" t="s">
        <v>465</v>
      </c>
      <c r="O173" s="54">
        <v>45462.430983796294</v>
      </c>
      <c r="P173" t="s">
        <v>17</v>
      </c>
      <c r="Q173" s="55">
        <v>45882</v>
      </c>
      <c r="R173" t="s">
        <v>17</v>
      </c>
      <c r="S173" s="54">
        <v>45922.650613425925</v>
      </c>
      <c r="T173" t="s">
        <v>4462</v>
      </c>
      <c r="U173" t="s">
        <v>466</v>
      </c>
      <c r="V173">
        <v>15525869</v>
      </c>
      <c r="W173" t="s">
        <v>5008</v>
      </c>
      <c r="X173" t="s">
        <v>17</v>
      </c>
      <c r="Y173" t="s">
        <v>5009</v>
      </c>
      <c r="Z173" t="s">
        <v>17</v>
      </c>
      <c r="AA173" t="s">
        <v>17</v>
      </c>
      <c r="AB173" t="s">
        <v>17</v>
      </c>
      <c r="AC173">
        <v>3148674779</v>
      </c>
      <c r="AD173" t="s">
        <v>468</v>
      </c>
      <c r="AE173" t="s">
        <v>15</v>
      </c>
      <c r="AF173" t="s">
        <v>17</v>
      </c>
      <c r="AG173" t="s">
        <v>17</v>
      </c>
      <c r="AH173" t="s">
        <v>469</v>
      </c>
      <c r="AI173" t="s">
        <v>17</v>
      </c>
      <c r="AJ173" t="s">
        <v>470</v>
      </c>
      <c r="AK173" t="s">
        <v>5010</v>
      </c>
      <c r="AL173" t="s">
        <v>18</v>
      </c>
      <c r="AM173" t="s">
        <v>17</v>
      </c>
      <c r="AN173" t="s">
        <v>17</v>
      </c>
      <c r="AO173" t="s">
        <v>17</v>
      </c>
      <c r="AP173" t="s">
        <v>17</v>
      </c>
      <c r="AQ173" t="s">
        <v>472</v>
      </c>
      <c r="AR173" t="s">
        <v>17</v>
      </c>
      <c r="AS173" t="s">
        <v>17</v>
      </c>
      <c r="AT173" t="s">
        <v>475</v>
      </c>
      <c r="AU173" t="s">
        <v>476</v>
      </c>
      <c r="AV173" t="s">
        <v>477</v>
      </c>
      <c r="AW173" t="s">
        <v>5011</v>
      </c>
      <c r="AX173" t="s">
        <v>17</v>
      </c>
      <c r="AY173" t="s">
        <v>17</v>
      </c>
      <c r="AZ173" t="s">
        <v>17</v>
      </c>
      <c r="BA173" t="s">
        <v>17</v>
      </c>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HC173"/>
    </row>
    <row r="174" spans="1:211" hidden="1" x14ac:dyDescent="0.25">
      <c r="A174">
        <v>23545463</v>
      </c>
      <c r="B174">
        <f>VLOOKUP(A174,BASE!A:A,1,0)</f>
        <v>23545463</v>
      </c>
      <c r="C174">
        <v>1</v>
      </c>
      <c r="D174">
        <v>2</v>
      </c>
      <c r="E174" t="s">
        <v>4515</v>
      </c>
      <c r="F174" t="s">
        <v>462</v>
      </c>
      <c r="G174" t="s">
        <v>4516</v>
      </c>
      <c r="H174" t="s">
        <v>463</v>
      </c>
      <c r="I174" t="s">
        <v>463</v>
      </c>
      <c r="J174" t="s">
        <v>17</v>
      </c>
      <c r="K174" t="s">
        <v>17</v>
      </c>
      <c r="L174" t="s">
        <v>464</v>
      </c>
      <c r="M174" t="s">
        <v>17</v>
      </c>
      <c r="N174" t="s">
        <v>465</v>
      </c>
      <c r="O174" s="54">
        <v>45922.395115740743</v>
      </c>
      <c r="P174" t="s">
        <v>17</v>
      </c>
      <c r="Q174" s="55">
        <v>45922</v>
      </c>
      <c r="R174" s="56">
        <v>0</v>
      </c>
      <c r="S174" s="54">
        <v>45922.395138888889</v>
      </c>
      <c r="T174" t="s">
        <v>5012</v>
      </c>
      <c r="U174" t="s">
        <v>466</v>
      </c>
      <c r="V174">
        <v>43091104</v>
      </c>
      <c r="W174" t="s">
        <v>4517</v>
      </c>
      <c r="X174" t="s">
        <v>17</v>
      </c>
      <c r="Y174" t="s">
        <v>17</v>
      </c>
      <c r="Z174" t="s">
        <v>17</v>
      </c>
      <c r="AA174" t="s">
        <v>17</v>
      </c>
      <c r="AB174" t="s">
        <v>17</v>
      </c>
      <c r="AC174">
        <v>3106713692</v>
      </c>
      <c r="AD174" t="s">
        <v>468</v>
      </c>
      <c r="AE174" t="s">
        <v>15</v>
      </c>
      <c r="AF174">
        <v>0</v>
      </c>
      <c r="AG174" t="s">
        <v>17</v>
      </c>
      <c r="AH174" t="s">
        <v>469</v>
      </c>
      <c r="AI174" t="s">
        <v>17</v>
      </c>
      <c r="AJ174" t="s">
        <v>470</v>
      </c>
      <c r="AK174" t="s">
        <v>4518</v>
      </c>
      <c r="AL174" t="s">
        <v>18</v>
      </c>
      <c r="AM174" t="s">
        <v>17</v>
      </c>
      <c r="AN174" t="s">
        <v>17</v>
      </c>
      <c r="AO174" t="s">
        <v>17</v>
      </c>
      <c r="AP174" t="s">
        <v>17</v>
      </c>
      <c r="AQ174">
        <v>9</v>
      </c>
      <c r="AR174" t="s">
        <v>17</v>
      </c>
      <c r="AS174" t="s">
        <v>17</v>
      </c>
      <c r="AT174" t="s">
        <v>475</v>
      </c>
      <c r="AU174" t="s">
        <v>476</v>
      </c>
      <c r="AV174" t="s">
        <v>477</v>
      </c>
      <c r="AW174" t="s">
        <v>4519</v>
      </c>
      <c r="AX174" t="s">
        <v>17</v>
      </c>
      <c r="AY174" t="s">
        <v>17</v>
      </c>
      <c r="AZ174" t="s">
        <v>17</v>
      </c>
      <c r="BA174" t="s">
        <v>17</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HC174"/>
    </row>
    <row r="175" spans="1:211" hidden="1" x14ac:dyDescent="0.25">
      <c r="A175">
        <v>23536581</v>
      </c>
      <c r="B175">
        <f>VLOOKUP(A175,BASE!A:A,1,0)</f>
        <v>23536581</v>
      </c>
      <c r="C175">
        <v>1</v>
      </c>
      <c r="D175">
        <v>2</v>
      </c>
      <c r="E175" t="s">
        <v>1179</v>
      </c>
      <c r="F175" t="s">
        <v>462</v>
      </c>
      <c r="G175" t="s">
        <v>1180</v>
      </c>
      <c r="H175" t="s">
        <v>463</v>
      </c>
      <c r="I175" t="s">
        <v>463</v>
      </c>
      <c r="J175" t="s">
        <v>17</v>
      </c>
      <c r="K175" t="s">
        <v>17</v>
      </c>
      <c r="L175" t="s">
        <v>464</v>
      </c>
      <c r="M175" t="s">
        <v>17</v>
      </c>
      <c r="N175" t="s">
        <v>465</v>
      </c>
      <c r="O175" s="54">
        <v>45911.383738425924</v>
      </c>
      <c r="P175" t="s">
        <v>17</v>
      </c>
      <c r="Q175" s="55">
        <v>45911</v>
      </c>
      <c r="R175" s="56">
        <v>0</v>
      </c>
      <c r="S175" s="54">
        <v>45911.383773148147</v>
      </c>
      <c r="T175" t="s">
        <v>5013</v>
      </c>
      <c r="U175" t="s">
        <v>466</v>
      </c>
      <c r="V175">
        <v>98531013</v>
      </c>
      <c r="W175" t="s">
        <v>1181</v>
      </c>
      <c r="X175" t="s">
        <v>17</v>
      </c>
      <c r="Y175" t="s">
        <v>17</v>
      </c>
      <c r="Z175" t="s">
        <v>17</v>
      </c>
      <c r="AA175" t="s">
        <v>17</v>
      </c>
      <c r="AB175">
        <v>2282638</v>
      </c>
      <c r="AC175">
        <v>3008157606</v>
      </c>
      <c r="AD175" t="s">
        <v>468</v>
      </c>
      <c r="AE175" t="s">
        <v>15</v>
      </c>
      <c r="AF175">
        <v>0</v>
      </c>
      <c r="AG175" t="s">
        <v>17</v>
      </c>
      <c r="AH175" t="s">
        <v>469</v>
      </c>
      <c r="AI175" t="s">
        <v>17</v>
      </c>
      <c r="AJ175" t="s">
        <v>470</v>
      </c>
      <c r="AK175" t="s">
        <v>1182</v>
      </c>
      <c r="AL175" t="s">
        <v>18</v>
      </c>
      <c r="AM175" t="s">
        <v>17</v>
      </c>
      <c r="AN175" t="s">
        <v>17</v>
      </c>
      <c r="AO175" t="s">
        <v>17</v>
      </c>
      <c r="AP175" t="s">
        <v>17</v>
      </c>
      <c r="AQ175">
        <v>9</v>
      </c>
      <c r="AR175" t="s">
        <v>17</v>
      </c>
      <c r="AS175" t="s">
        <v>17</v>
      </c>
      <c r="AT175" t="s">
        <v>475</v>
      </c>
      <c r="AU175" t="s">
        <v>476</v>
      </c>
      <c r="AV175" t="s">
        <v>477</v>
      </c>
      <c r="AW175" t="s">
        <v>1183</v>
      </c>
      <c r="AX175" t="s">
        <v>17</v>
      </c>
      <c r="AY175" t="s">
        <v>17</v>
      </c>
      <c r="AZ175" t="s">
        <v>17</v>
      </c>
      <c r="BA175" t="s">
        <v>17</v>
      </c>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HC175"/>
    </row>
    <row r="176" spans="1:211" hidden="1" x14ac:dyDescent="0.25">
      <c r="A176">
        <v>23457970</v>
      </c>
      <c r="B176">
        <f>VLOOKUP(A176,BASE!A:A,1,0)</f>
        <v>23457970</v>
      </c>
      <c r="C176">
        <v>1</v>
      </c>
      <c r="D176">
        <v>2</v>
      </c>
      <c r="E176" t="s">
        <v>3600</v>
      </c>
      <c r="F176" t="s">
        <v>514</v>
      </c>
      <c r="G176" t="s">
        <v>3601</v>
      </c>
      <c r="H176" t="s">
        <v>463</v>
      </c>
      <c r="I176" t="s">
        <v>463</v>
      </c>
      <c r="J176" t="s">
        <v>17</v>
      </c>
      <c r="K176" t="s">
        <v>17</v>
      </c>
      <c r="L176" t="s">
        <v>464</v>
      </c>
      <c r="M176" t="s">
        <v>17</v>
      </c>
      <c r="N176" t="s">
        <v>465</v>
      </c>
      <c r="O176" s="54">
        <v>45814.462627314817</v>
      </c>
      <c r="P176" t="s">
        <v>17</v>
      </c>
      <c r="Q176" s="55">
        <v>45889</v>
      </c>
      <c r="R176" t="s">
        <v>17</v>
      </c>
      <c r="S176" s="54">
        <v>45916.482812499999</v>
      </c>
      <c r="T176" t="s">
        <v>5014</v>
      </c>
      <c r="U176" t="s">
        <v>466</v>
      </c>
      <c r="V176">
        <v>43589213</v>
      </c>
      <c r="W176" t="s">
        <v>3602</v>
      </c>
      <c r="X176" t="s">
        <v>17</v>
      </c>
      <c r="Y176" t="s">
        <v>17</v>
      </c>
      <c r="Z176" t="s">
        <v>17</v>
      </c>
      <c r="AA176" t="s">
        <v>17</v>
      </c>
      <c r="AB176">
        <v>5047453</v>
      </c>
      <c r="AC176">
        <v>3052750921</v>
      </c>
      <c r="AD176" t="s">
        <v>468</v>
      </c>
      <c r="AE176" t="s">
        <v>15</v>
      </c>
      <c r="AF176" t="s">
        <v>17</v>
      </c>
      <c r="AG176" t="s">
        <v>17</v>
      </c>
      <c r="AH176" t="s">
        <v>469</v>
      </c>
      <c r="AI176" t="s">
        <v>17</v>
      </c>
      <c r="AJ176" t="s">
        <v>470</v>
      </c>
      <c r="AK176" t="s">
        <v>3603</v>
      </c>
      <c r="AL176" t="s">
        <v>18</v>
      </c>
      <c r="AM176" t="s">
        <v>17</v>
      </c>
      <c r="AN176" t="s">
        <v>17</v>
      </c>
      <c r="AO176" t="s">
        <v>17</v>
      </c>
      <c r="AP176" t="s">
        <v>17</v>
      </c>
      <c r="AQ176" t="s">
        <v>472</v>
      </c>
      <c r="AR176" t="s">
        <v>17</v>
      </c>
      <c r="AS176" t="s">
        <v>17</v>
      </c>
      <c r="AT176" t="s">
        <v>17</v>
      </c>
      <c r="AU176" t="s">
        <v>17</v>
      </c>
      <c r="AV176" t="s">
        <v>17</v>
      </c>
      <c r="AW176" t="s">
        <v>3604</v>
      </c>
      <c r="AX176" t="s">
        <v>17</v>
      </c>
      <c r="AY176" t="s">
        <v>17</v>
      </c>
      <c r="AZ176" t="s">
        <v>17</v>
      </c>
      <c r="BA176" t="s">
        <v>17</v>
      </c>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HC176"/>
    </row>
    <row r="177" spans="1:211" hidden="1" x14ac:dyDescent="0.25">
      <c r="A177">
        <v>23538250</v>
      </c>
      <c r="B177">
        <f>VLOOKUP(A177,BASE!A:A,1,0)</f>
        <v>23538250</v>
      </c>
      <c r="C177">
        <v>1</v>
      </c>
      <c r="D177">
        <v>2</v>
      </c>
      <c r="E177" t="s">
        <v>3369</v>
      </c>
      <c r="F177" t="s">
        <v>514</v>
      </c>
      <c r="G177" t="s">
        <v>3370</v>
      </c>
      <c r="H177" t="s">
        <v>463</v>
      </c>
      <c r="I177" t="s">
        <v>463</v>
      </c>
      <c r="J177" t="s">
        <v>17</v>
      </c>
      <c r="K177" t="s">
        <v>17</v>
      </c>
      <c r="L177" t="s">
        <v>464</v>
      </c>
      <c r="M177" t="s">
        <v>17</v>
      </c>
      <c r="N177" t="s">
        <v>465</v>
      </c>
      <c r="O177" s="54">
        <v>45912.676724537036</v>
      </c>
      <c r="P177" t="s">
        <v>17</v>
      </c>
      <c r="Q177" s="55">
        <v>45917</v>
      </c>
      <c r="R177" t="s">
        <v>17</v>
      </c>
      <c r="S177" s="54">
        <v>45917.549722222226</v>
      </c>
      <c r="T177" t="s">
        <v>4875</v>
      </c>
      <c r="U177" t="s">
        <v>466</v>
      </c>
      <c r="V177">
        <v>1128475927</v>
      </c>
      <c r="W177" t="s">
        <v>3371</v>
      </c>
      <c r="X177" t="s">
        <v>17</v>
      </c>
      <c r="Y177" t="s">
        <v>17</v>
      </c>
      <c r="Z177">
        <v>1.47020416E+17</v>
      </c>
      <c r="AA177" t="s">
        <v>484</v>
      </c>
      <c r="AB177" t="s">
        <v>17</v>
      </c>
      <c r="AC177">
        <v>3008535452</v>
      </c>
      <c r="AD177" t="s">
        <v>468</v>
      </c>
      <c r="AE177" t="s">
        <v>15</v>
      </c>
      <c r="AF177">
        <v>0</v>
      </c>
      <c r="AG177" t="s">
        <v>17</v>
      </c>
      <c r="AH177" t="s">
        <v>469</v>
      </c>
      <c r="AI177" t="s">
        <v>17</v>
      </c>
      <c r="AJ177" t="s">
        <v>470</v>
      </c>
      <c r="AK177" t="s">
        <v>3372</v>
      </c>
      <c r="AL177" t="s">
        <v>18</v>
      </c>
      <c r="AM177" t="s">
        <v>17</v>
      </c>
      <c r="AN177" t="s">
        <v>17</v>
      </c>
      <c r="AO177" t="s">
        <v>17</v>
      </c>
      <c r="AP177" t="s">
        <v>17</v>
      </c>
      <c r="AQ177">
        <v>9</v>
      </c>
      <c r="AR177" t="s">
        <v>17</v>
      </c>
      <c r="AS177" t="s">
        <v>17</v>
      </c>
      <c r="AT177" t="s">
        <v>17</v>
      </c>
      <c r="AU177" t="s">
        <v>17</v>
      </c>
      <c r="AV177" t="s">
        <v>17</v>
      </c>
      <c r="AW177" t="s">
        <v>3373</v>
      </c>
      <c r="AX177" t="s">
        <v>17</v>
      </c>
      <c r="AY177" t="s">
        <v>17</v>
      </c>
      <c r="AZ177" t="s">
        <v>17</v>
      </c>
      <c r="BA177" t="s">
        <v>17</v>
      </c>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HC177"/>
    </row>
    <row r="178" spans="1:211" hidden="1" x14ac:dyDescent="0.25">
      <c r="A178">
        <v>23543631</v>
      </c>
      <c r="B178">
        <f>VLOOKUP(A178,BASE!A:A,1,0)</f>
        <v>23543631</v>
      </c>
      <c r="C178">
        <v>1</v>
      </c>
      <c r="D178">
        <v>2</v>
      </c>
      <c r="E178" t="s">
        <v>4520</v>
      </c>
      <c r="F178" t="s">
        <v>462</v>
      </c>
      <c r="G178" t="s">
        <v>4521</v>
      </c>
      <c r="H178" t="s">
        <v>463</v>
      </c>
      <c r="I178" t="s">
        <v>463</v>
      </c>
      <c r="J178" t="s">
        <v>17</v>
      </c>
      <c r="K178" t="s">
        <v>17</v>
      </c>
      <c r="L178" t="s">
        <v>464</v>
      </c>
      <c r="M178" t="s">
        <v>17</v>
      </c>
      <c r="N178" t="s">
        <v>465</v>
      </c>
      <c r="O178" s="54">
        <v>45919.50409722222</v>
      </c>
      <c r="P178" t="s">
        <v>17</v>
      </c>
      <c r="Q178" s="55">
        <v>45919</v>
      </c>
      <c r="R178" s="56">
        <v>0</v>
      </c>
      <c r="S178" s="54">
        <v>45919.504131944443</v>
      </c>
      <c r="T178" t="s">
        <v>5015</v>
      </c>
      <c r="U178" t="s">
        <v>466</v>
      </c>
      <c r="V178">
        <v>1017179976</v>
      </c>
      <c r="W178" t="s">
        <v>4522</v>
      </c>
      <c r="X178" t="s">
        <v>17</v>
      </c>
      <c r="Y178" t="s">
        <v>17</v>
      </c>
      <c r="Z178" t="s">
        <v>17</v>
      </c>
      <c r="AA178" t="s">
        <v>17</v>
      </c>
      <c r="AB178" t="s">
        <v>17</v>
      </c>
      <c r="AC178">
        <v>3046351318</v>
      </c>
      <c r="AD178" t="s">
        <v>468</v>
      </c>
      <c r="AE178" t="s">
        <v>15</v>
      </c>
      <c r="AF178">
        <v>0</v>
      </c>
      <c r="AG178" t="s">
        <v>17</v>
      </c>
      <c r="AH178" t="s">
        <v>469</v>
      </c>
      <c r="AI178" t="s">
        <v>17</v>
      </c>
      <c r="AJ178" t="s">
        <v>470</v>
      </c>
      <c r="AK178" t="s">
        <v>4523</v>
      </c>
      <c r="AL178" t="s">
        <v>18</v>
      </c>
      <c r="AM178" t="s">
        <v>17</v>
      </c>
      <c r="AN178" t="s">
        <v>17</v>
      </c>
      <c r="AO178" t="s">
        <v>17</v>
      </c>
      <c r="AP178" t="s">
        <v>17</v>
      </c>
      <c r="AQ178">
        <v>9</v>
      </c>
      <c r="AR178" t="s">
        <v>17</v>
      </c>
      <c r="AS178" t="s">
        <v>17</v>
      </c>
      <c r="AT178" t="s">
        <v>17</v>
      </c>
      <c r="AU178" t="s">
        <v>17</v>
      </c>
      <c r="AV178" t="s">
        <v>17</v>
      </c>
      <c r="AW178" t="s">
        <v>4524</v>
      </c>
      <c r="AX178" t="s">
        <v>17</v>
      </c>
      <c r="AY178" t="s">
        <v>17</v>
      </c>
      <c r="AZ178" t="s">
        <v>17</v>
      </c>
      <c r="BA178" t="s">
        <v>17</v>
      </c>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HC178"/>
    </row>
    <row r="179" spans="1:211" hidden="1" x14ac:dyDescent="0.25">
      <c r="A179">
        <v>23525661</v>
      </c>
      <c r="B179">
        <f>VLOOKUP(A179,BASE!A:A,1,0)</f>
        <v>23525661</v>
      </c>
      <c r="C179">
        <v>1</v>
      </c>
      <c r="D179">
        <v>2</v>
      </c>
      <c r="E179" t="s">
        <v>2453</v>
      </c>
      <c r="F179" t="s">
        <v>514</v>
      </c>
      <c r="G179" t="s">
        <v>3830</v>
      </c>
      <c r="H179" t="s">
        <v>463</v>
      </c>
      <c r="I179" t="s">
        <v>463</v>
      </c>
      <c r="J179" t="s">
        <v>17</v>
      </c>
      <c r="K179" t="s">
        <v>17</v>
      </c>
      <c r="L179" t="s">
        <v>464</v>
      </c>
      <c r="M179" t="s">
        <v>17</v>
      </c>
      <c r="N179" t="s">
        <v>465</v>
      </c>
      <c r="O179" s="54">
        <v>45897.643171296295</v>
      </c>
      <c r="P179" t="s">
        <v>17</v>
      </c>
      <c r="Q179" s="55">
        <v>45917</v>
      </c>
      <c r="R179" t="s">
        <v>17</v>
      </c>
      <c r="S179" s="54">
        <v>45917.542569444442</v>
      </c>
      <c r="T179" t="s">
        <v>4875</v>
      </c>
      <c r="U179" t="s">
        <v>466</v>
      </c>
      <c r="V179">
        <v>1057756854</v>
      </c>
      <c r="W179" t="s">
        <v>3831</v>
      </c>
      <c r="X179" t="s">
        <v>17</v>
      </c>
      <c r="Y179" t="s">
        <v>17</v>
      </c>
      <c r="Z179" t="s">
        <v>17</v>
      </c>
      <c r="AA179" t="s">
        <v>17</v>
      </c>
      <c r="AB179" t="s">
        <v>17</v>
      </c>
      <c r="AC179">
        <v>3133961850</v>
      </c>
      <c r="AD179" t="s">
        <v>468</v>
      </c>
      <c r="AE179" t="s">
        <v>15</v>
      </c>
      <c r="AF179">
        <v>0</v>
      </c>
      <c r="AG179" t="s">
        <v>17</v>
      </c>
      <c r="AH179" t="s">
        <v>469</v>
      </c>
      <c r="AI179" t="s">
        <v>17</v>
      </c>
      <c r="AJ179" t="s">
        <v>470</v>
      </c>
      <c r="AK179" t="s">
        <v>3832</v>
      </c>
      <c r="AL179" t="s">
        <v>18</v>
      </c>
      <c r="AM179" t="s">
        <v>17</v>
      </c>
      <c r="AN179" t="s">
        <v>17</v>
      </c>
      <c r="AO179" t="s">
        <v>17</v>
      </c>
      <c r="AP179" t="s">
        <v>17</v>
      </c>
      <c r="AQ179">
        <v>9</v>
      </c>
      <c r="AR179" t="s">
        <v>17</v>
      </c>
      <c r="AS179" t="s">
        <v>17</v>
      </c>
      <c r="AT179" t="s">
        <v>17</v>
      </c>
      <c r="AU179" t="s">
        <v>17</v>
      </c>
      <c r="AV179" t="s">
        <v>17</v>
      </c>
      <c r="AW179" t="s">
        <v>2451</v>
      </c>
      <c r="AX179" t="s">
        <v>17</v>
      </c>
      <c r="AY179" t="s">
        <v>17</v>
      </c>
      <c r="AZ179" t="s">
        <v>17</v>
      </c>
      <c r="BA179" t="s">
        <v>17</v>
      </c>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HC179"/>
    </row>
    <row r="180" spans="1:211" hidden="1" x14ac:dyDescent="0.25">
      <c r="A180">
        <v>23511947</v>
      </c>
      <c r="B180">
        <f>VLOOKUP(A180,BASE!A:A,1,0)</f>
        <v>23511947</v>
      </c>
      <c r="C180">
        <v>1</v>
      </c>
      <c r="D180">
        <v>2</v>
      </c>
      <c r="E180" t="s">
        <v>5016</v>
      </c>
      <c r="F180" t="s">
        <v>514</v>
      </c>
      <c r="G180" t="s">
        <v>5017</v>
      </c>
      <c r="H180" t="s">
        <v>463</v>
      </c>
      <c r="I180" t="s">
        <v>463</v>
      </c>
      <c r="J180" t="s">
        <v>17</v>
      </c>
      <c r="K180" t="s">
        <v>17</v>
      </c>
      <c r="L180" t="s">
        <v>464</v>
      </c>
      <c r="M180" t="s">
        <v>17</v>
      </c>
      <c r="N180" t="s">
        <v>465</v>
      </c>
      <c r="O180" s="54">
        <v>45882.36005787037</v>
      </c>
      <c r="P180" t="s">
        <v>17</v>
      </c>
      <c r="Q180" s="55">
        <v>45889</v>
      </c>
      <c r="R180" t="s">
        <v>17</v>
      </c>
      <c r="S180" s="54">
        <v>45923.417083333334</v>
      </c>
      <c r="T180" t="s">
        <v>3546</v>
      </c>
      <c r="U180" t="s">
        <v>466</v>
      </c>
      <c r="V180">
        <v>43452735</v>
      </c>
      <c r="W180" t="s">
        <v>5018</v>
      </c>
      <c r="X180">
        <v>3627006</v>
      </c>
      <c r="Y180" t="s">
        <v>17</v>
      </c>
      <c r="Z180">
        <v>1.47047447E+17</v>
      </c>
      <c r="AA180" t="s">
        <v>484</v>
      </c>
      <c r="AB180">
        <v>3627006</v>
      </c>
      <c r="AC180">
        <v>3137111529</v>
      </c>
      <c r="AD180" t="s">
        <v>468</v>
      </c>
      <c r="AE180" t="s">
        <v>15</v>
      </c>
      <c r="AF180" t="s">
        <v>17</v>
      </c>
      <c r="AG180" t="s">
        <v>17</v>
      </c>
      <c r="AH180" t="s">
        <v>469</v>
      </c>
      <c r="AI180" t="s">
        <v>17</v>
      </c>
      <c r="AJ180" t="s">
        <v>470</v>
      </c>
      <c r="AK180" t="s">
        <v>5019</v>
      </c>
      <c r="AL180" t="s">
        <v>18</v>
      </c>
      <c r="AM180" t="s">
        <v>17</v>
      </c>
      <c r="AN180" t="s">
        <v>17</v>
      </c>
      <c r="AO180" t="s">
        <v>17</v>
      </c>
      <c r="AP180" t="s">
        <v>17</v>
      </c>
      <c r="AQ180" t="s">
        <v>472</v>
      </c>
      <c r="AR180" t="s">
        <v>17</v>
      </c>
      <c r="AS180" t="s">
        <v>17</v>
      </c>
      <c r="AT180" t="s">
        <v>17</v>
      </c>
      <c r="AU180" t="s">
        <v>17</v>
      </c>
      <c r="AV180" t="s">
        <v>17</v>
      </c>
      <c r="AW180" t="s">
        <v>5020</v>
      </c>
      <c r="AX180" t="s">
        <v>17</v>
      </c>
      <c r="AY180" t="s">
        <v>17</v>
      </c>
      <c r="AZ180" t="s">
        <v>17</v>
      </c>
      <c r="BA180" t="s">
        <v>17</v>
      </c>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HC180"/>
    </row>
    <row r="181" spans="1:211" hidden="1" x14ac:dyDescent="0.25">
      <c r="A181">
        <v>23540514</v>
      </c>
      <c r="B181">
        <f>VLOOKUP(A181,BASE!A:A,1,0)</f>
        <v>23540514</v>
      </c>
      <c r="C181">
        <v>1</v>
      </c>
      <c r="D181">
        <v>2</v>
      </c>
      <c r="E181" t="s">
        <v>5021</v>
      </c>
      <c r="F181" t="s">
        <v>462</v>
      </c>
      <c r="G181" t="s">
        <v>3608</v>
      </c>
      <c r="H181" t="s">
        <v>463</v>
      </c>
      <c r="I181" t="s">
        <v>463</v>
      </c>
      <c r="J181" t="s">
        <v>17</v>
      </c>
      <c r="K181" t="s">
        <v>17</v>
      </c>
      <c r="L181" t="s">
        <v>464</v>
      </c>
      <c r="M181" t="s">
        <v>17</v>
      </c>
      <c r="N181" t="s">
        <v>465</v>
      </c>
      <c r="O181" s="54">
        <v>45916.417662037034</v>
      </c>
      <c r="P181" t="s">
        <v>17</v>
      </c>
      <c r="Q181" s="55">
        <v>45916</v>
      </c>
      <c r="R181" s="56">
        <v>0</v>
      </c>
      <c r="S181" s="54">
        <v>45923.432997685188</v>
      </c>
      <c r="T181" t="s">
        <v>3288</v>
      </c>
      <c r="U181" t="s">
        <v>466</v>
      </c>
      <c r="V181">
        <v>1039100317</v>
      </c>
      <c r="W181" t="s">
        <v>3609</v>
      </c>
      <c r="X181" t="s">
        <v>17</v>
      </c>
      <c r="Y181" t="s">
        <v>17</v>
      </c>
      <c r="Z181" t="s">
        <v>17</v>
      </c>
      <c r="AA181" t="s">
        <v>17</v>
      </c>
      <c r="AB181" t="s">
        <v>17</v>
      </c>
      <c r="AC181">
        <v>3022881012</v>
      </c>
      <c r="AD181" t="s">
        <v>468</v>
      </c>
      <c r="AE181" t="s">
        <v>15</v>
      </c>
      <c r="AF181">
        <v>0</v>
      </c>
      <c r="AG181" t="s">
        <v>17</v>
      </c>
      <c r="AH181" t="s">
        <v>469</v>
      </c>
      <c r="AI181" t="s">
        <v>17</v>
      </c>
      <c r="AJ181" t="s">
        <v>470</v>
      </c>
      <c r="AK181" t="s">
        <v>5022</v>
      </c>
      <c r="AL181" t="s">
        <v>18</v>
      </c>
      <c r="AM181" t="s">
        <v>17</v>
      </c>
      <c r="AN181" t="s">
        <v>17</v>
      </c>
      <c r="AO181" t="s">
        <v>17</v>
      </c>
      <c r="AP181" t="s">
        <v>17</v>
      </c>
      <c r="AQ181" t="s">
        <v>472</v>
      </c>
      <c r="AR181" t="s">
        <v>17</v>
      </c>
      <c r="AS181" t="s">
        <v>17</v>
      </c>
      <c r="AT181" t="s">
        <v>17</v>
      </c>
      <c r="AU181" t="s">
        <v>17</v>
      </c>
      <c r="AV181" t="s">
        <v>17</v>
      </c>
      <c r="AW181" t="s">
        <v>5023</v>
      </c>
      <c r="AX181" t="s">
        <v>17</v>
      </c>
      <c r="AY181" t="s">
        <v>17</v>
      </c>
      <c r="AZ181" t="s">
        <v>17</v>
      </c>
      <c r="BA181" t="s">
        <v>17</v>
      </c>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HC181"/>
    </row>
    <row r="182" spans="1:211" hidden="1" x14ac:dyDescent="0.25">
      <c r="A182">
        <v>23513761</v>
      </c>
      <c r="B182">
        <f>VLOOKUP(A182,BASE!A:A,1,0)</f>
        <v>23513761</v>
      </c>
      <c r="C182">
        <v>1</v>
      </c>
      <c r="D182">
        <v>2</v>
      </c>
      <c r="E182" t="s">
        <v>4037</v>
      </c>
      <c r="F182" t="s">
        <v>514</v>
      </c>
      <c r="G182" t="s">
        <v>4038</v>
      </c>
      <c r="H182" t="s">
        <v>463</v>
      </c>
      <c r="I182" t="s">
        <v>463</v>
      </c>
      <c r="J182" t="s">
        <v>17</v>
      </c>
      <c r="K182" t="s">
        <v>17</v>
      </c>
      <c r="L182" t="s">
        <v>464</v>
      </c>
      <c r="M182" t="s">
        <v>17</v>
      </c>
      <c r="N182" t="s">
        <v>465</v>
      </c>
      <c r="O182" s="54">
        <v>45883.65828703704</v>
      </c>
      <c r="P182" t="s">
        <v>17</v>
      </c>
      <c r="Q182" s="55">
        <v>45896</v>
      </c>
      <c r="R182" s="56">
        <v>0</v>
      </c>
      <c r="S182" s="54">
        <v>45918.471180555556</v>
      </c>
      <c r="T182" t="s">
        <v>4918</v>
      </c>
      <c r="U182" t="s">
        <v>466</v>
      </c>
      <c r="V182">
        <v>43209596</v>
      </c>
      <c r="W182" t="s">
        <v>4039</v>
      </c>
      <c r="X182" t="s">
        <v>17</v>
      </c>
      <c r="Y182" t="s">
        <v>1747</v>
      </c>
      <c r="Z182" t="s">
        <v>1748</v>
      </c>
      <c r="AA182" t="s">
        <v>76</v>
      </c>
      <c r="AB182" t="s">
        <v>17</v>
      </c>
      <c r="AC182">
        <v>3116470831</v>
      </c>
      <c r="AD182" t="s">
        <v>468</v>
      </c>
      <c r="AE182" t="s">
        <v>15</v>
      </c>
      <c r="AF182" t="s">
        <v>17</v>
      </c>
      <c r="AG182" t="s">
        <v>17</v>
      </c>
      <c r="AH182" t="s">
        <v>469</v>
      </c>
      <c r="AI182" t="s">
        <v>17</v>
      </c>
      <c r="AJ182" t="s">
        <v>470</v>
      </c>
      <c r="AK182" t="s">
        <v>4040</v>
      </c>
      <c r="AL182" t="s">
        <v>18</v>
      </c>
      <c r="AM182" t="s">
        <v>17</v>
      </c>
      <c r="AN182" t="s">
        <v>17</v>
      </c>
      <c r="AO182" t="s">
        <v>17</v>
      </c>
      <c r="AP182" t="s">
        <v>17</v>
      </c>
      <c r="AQ182">
        <v>9</v>
      </c>
      <c r="AR182" t="s">
        <v>17</v>
      </c>
      <c r="AS182" t="s">
        <v>17</v>
      </c>
      <c r="AT182" t="s">
        <v>475</v>
      </c>
      <c r="AU182" t="s">
        <v>476</v>
      </c>
      <c r="AV182" t="s">
        <v>477</v>
      </c>
      <c r="AW182" t="s">
        <v>1750</v>
      </c>
      <c r="AX182" t="s">
        <v>17</v>
      </c>
      <c r="AY182" t="s">
        <v>17</v>
      </c>
      <c r="AZ182" t="s">
        <v>17</v>
      </c>
      <c r="BA182" t="s">
        <v>17</v>
      </c>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HC182"/>
    </row>
    <row r="183" spans="1:211" hidden="1" x14ac:dyDescent="0.25">
      <c r="A183">
        <v>23461529</v>
      </c>
      <c r="B183">
        <f>VLOOKUP(A183,BASE!A:A,1,0)</f>
        <v>23461529</v>
      </c>
      <c r="C183">
        <v>1</v>
      </c>
      <c r="D183">
        <v>2</v>
      </c>
      <c r="E183" t="s">
        <v>1463</v>
      </c>
      <c r="F183" t="s">
        <v>514</v>
      </c>
      <c r="G183" t="s">
        <v>4525</v>
      </c>
      <c r="H183" t="s">
        <v>1403</v>
      </c>
      <c r="I183" t="s">
        <v>1403</v>
      </c>
      <c r="J183" t="s">
        <v>17</v>
      </c>
      <c r="K183" t="s">
        <v>17</v>
      </c>
      <c r="L183" t="s">
        <v>464</v>
      </c>
      <c r="M183" t="s">
        <v>17</v>
      </c>
      <c r="N183" t="s">
        <v>465</v>
      </c>
      <c r="O183" s="54">
        <v>45818.666701388887</v>
      </c>
      <c r="P183" t="s">
        <v>17</v>
      </c>
      <c r="Q183" s="55">
        <v>45896</v>
      </c>
      <c r="R183" s="56">
        <v>0</v>
      </c>
      <c r="S183" s="54">
        <v>45922.587905092594</v>
      </c>
      <c r="T183" t="s">
        <v>4714</v>
      </c>
      <c r="U183" t="s">
        <v>466</v>
      </c>
      <c r="V183">
        <v>1026140892</v>
      </c>
      <c r="W183" t="s">
        <v>4526</v>
      </c>
      <c r="X183" t="s">
        <v>17</v>
      </c>
      <c r="Y183" t="s">
        <v>17</v>
      </c>
      <c r="Z183" t="s">
        <v>17</v>
      </c>
      <c r="AA183" t="s">
        <v>17</v>
      </c>
      <c r="AB183" t="s">
        <v>17</v>
      </c>
      <c r="AC183">
        <v>3207654220</v>
      </c>
      <c r="AD183" t="s">
        <v>468</v>
      </c>
      <c r="AE183" t="s">
        <v>15</v>
      </c>
      <c r="AF183" t="s">
        <v>17</v>
      </c>
      <c r="AG183" t="s">
        <v>17</v>
      </c>
      <c r="AH183" t="s">
        <v>469</v>
      </c>
      <c r="AI183" t="s">
        <v>17</v>
      </c>
      <c r="AJ183" t="s">
        <v>470</v>
      </c>
      <c r="AK183" t="s">
        <v>4527</v>
      </c>
      <c r="AL183" t="s">
        <v>18</v>
      </c>
      <c r="AM183" t="s">
        <v>17</v>
      </c>
      <c r="AN183" t="s">
        <v>17</v>
      </c>
      <c r="AO183" t="s">
        <v>17</v>
      </c>
      <c r="AP183" t="s">
        <v>17</v>
      </c>
      <c r="AQ183">
        <v>9</v>
      </c>
      <c r="AR183" t="s">
        <v>17</v>
      </c>
      <c r="AS183" t="s">
        <v>17</v>
      </c>
      <c r="AT183" t="s">
        <v>17</v>
      </c>
      <c r="AU183" t="s">
        <v>17</v>
      </c>
      <c r="AV183" t="s">
        <v>17</v>
      </c>
      <c r="AW183" t="s">
        <v>1461</v>
      </c>
      <c r="AX183" t="s">
        <v>17</v>
      </c>
      <c r="AY183" t="s">
        <v>17</v>
      </c>
      <c r="AZ183" t="s">
        <v>17</v>
      </c>
      <c r="BA183" t="s">
        <v>17</v>
      </c>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HC183"/>
    </row>
    <row r="184" spans="1:211" hidden="1" x14ac:dyDescent="0.25">
      <c r="A184">
        <v>23510888</v>
      </c>
      <c r="B184">
        <f>VLOOKUP(A184,BASE!A:A,1,0)</f>
        <v>23510888</v>
      </c>
      <c r="C184">
        <v>1</v>
      </c>
      <c r="D184">
        <v>2</v>
      </c>
      <c r="E184" t="s">
        <v>1700</v>
      </c>
      <c r="F184" t="s">
        <v>514</v>
      </c>
      <c r="G184" t="s">
        <v>3377</v>
      </c>
      <c r="H184" t="s">
        <v>502</v>
      </c>
      <c r="I184" t="s">
        <v>502</v>
      </c>
      <c r="J184" t="s">
        <v>17</v>
      </c>
      <c r="K184" t="s">
        <v>17</v>
      </c>
      <c r="L184" t="s">
        <v>464</v>
      </c>
      <c r="M184" t="s">
        <v>17</v>
      </c>
      <c r="N184" t="s">
        <v>465</v>
      </c>
      <c r="O184" s="54">
        <v>45881.440486111111</v>
      </c>
      <c r="P184" t="s">
        <v>17</v>
      </c>
      <c r="Q184" s="55">
        <v>45913</v>
      </c>
      <c r="R184" t="s">
        <v>17</v>
      </c>
      <c r="S184" s="54">
        <v>45913.406145833331</v>
      </c>
      <c r="T184" t="s">
        <v>5024</v>
      </c>
      <c r="U184" t="s">
        <v>466</v>
      </c>
      <c r="V184">
        <v>43069336</v>
      </c>
      <c r="W184" t="s">
        <v>3378</v>
      </c>
      <c r="X184">
        <v>3528467</v>
      </c>
      <c r="Y184" t="s">
        <v>1695</v>
      </c>
      <c r="Z184" t="s">
        <v>1696</v>
      </c>
      <c r="AA184" t="s">
        <v>76</v>
      </c>
      <c r="AB184">
        <v>3528467</v>
      </c>
      <c r="AC184">
        <v>3012779158</v>
      </c>
      <c r="AD184" t="s">
        <v>468</v>
      </c>
      <c r="AE184" t="s">
        <v>15</v>
      </c>
      <c r="AF184" t="s">
        <v>17</v>
      </c>
      <c r="AG184" t="s">
        <v>17</v>
      </c>
      <c r="AH184" t="s">
        <v>469</v>
      </c>
      <c r="AI184" t="s">
        <v>17</v>
      </c>
      <c r="AJ184" t="s">
        <v>470</v>
      </c>
      <c r="AK184" t="s">
        <v>3379</v>
      </c>
      <c r="AL184" t="s">
        <v>16</v>
      </c>
      <c r="AM184" t="s">
        <v>17</v>
      </c>
      <c r="AN184" t="s">
        <v>17</v>
      </c>
      <c r="AO184" t="s">
        <v>17</v>
      </c>
      <c r="AP184" t="s">
        <v>17</v>
      </c>
      <c r="AQ184">
        <v>9</v>
      </c>
      <c r="AR184" t="s">
        <v>17</v>
      </c>
      <c r="AS184" t="s">
        <v>17</v>
      </c>
      <c r="AT184" t="s">
        <v>17</v>
      </c>
      <c r="AU184" t="s">
        <v>17</v>
      </c>
      <c r="AV184" t="s">
        <v>17</v>
      </c>
      <c r="AW184" t="s">
        <v>3380</v>
      </c>
      <c r="AX184" t="s">
        <v>17</v>
      </c>
      <c r="AY184" t="s">
        <v>17</v>
      </c>
      <c r="AZ184" t="s">
        <v>17</v>
      </c>
      <c r="BA184" t="s">
        <v>17</v>
      </c>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HC184"/>
    </row>
    <row r="185" spans="1:211" hidden="1" x14ac:dyDescent="0.25">
      <c r="A185">
        <v>23362869</v>
      </c>
      <c r="B185">
        <f>VLOOKUP(A185,BASE!A:A,1,0)</f>
        <v>23362869</v>
      </c>
      <c r="C185">
        <v>1</v>
      </c>
      <c r="D185">
        <v>2</v>
      </c>
      <c r="E185" t="s">
        <v>1184</v>
      </c>
      <c r="F185" t="s">
        <v>514</v>
      </c>
      <c r="G185" t="s">
        <v>1185</v>
      </c>
      <c r="H185" t="s">
        <v>502</v>
      </c>
      <c r="I185" t="s">
        <v>502</v>
      </c>
      <c r="J185" t="s">
        <v>17</v>
      </c>
      <c r="K185" t="s">
        <v>17</v>
      </c>
      <c r="L185" t="s">
        <v>464</v>
      </c>
      <c r="M185" t="s">
        <v>17</v>
      </c>
      <c r="N185" t="s">
        <v>465</v>
      </c>
      <c r="O185" s="54">
        <v>45706.367858796293</v>
      </c>
      <c r="P185" t="s">
        <v>17</v>
      </c>
      <c r="Q185" s="55">
        <v>45896</v>
      </c>
      <c r="R185" s="56">
        <v>0</v>
      </c>
      <c r="S185" s="54">
        <v>45911.484699074077</v>
      </c>
      <c r="T185" t="s">
        <v>5025</v>
      </c>
      <c r="U185" t="s">
        <v>466</v>
      </c>
      <c r="V185">
        <v>15325781</v>
      </c>
      <c r="W185" t="s">
        <v>1186</v>
      </c>
      <c r="X185" t="s">
        <v>17</v>
      </c>
      <c r="Y185" t="s">
        <v>17</v>
      </c>
      <c r="Z185">
        <v>1.63001326E+17</v>
      </c>
      <c r="AA185" t="s">
        <v>1187</v>
      </c>
      <c r="AB185">
        <v>2354891</v>
      </c>
      <c r="AC185">
        <v>3128064711</v>
      </c>
      <c r="AD185" t="s">
        <v>468</v>
      </c>
      <c r="AE185" t="s">
        <v>15</v>
      </c>
      <c r="AF185" t="s">
        <v>17</v>
      </c>
      <c r="AG185" t="s">
        <v>17</v>
      </c>
      <c r="AH185" t="s">
        <v>469</v>
      </c>
      <c r="AI185" t="s">
        <v>17</v>
      </c>
      <c r="AJ185" t="s">
        <v>470</v>
      </c>
      <c r="AK185" t="s">
        <v>17</v>
      </c>
      <c r="AL185" t="s">
        <v>16</v>
      </c>
      <c r="AM185" t="s">
        <v>17</v>
      </c>
      <c r="AN185" t="s">
        <v>17</v>
      </c>
      <c r="AO185" t="s">
        <v>17</v>
      </c>
      <c r="AP185" t="s">
        <v>17</v>
      </c>
      <c r="AQ185">
        <v>9</v>
      </c>
      <c r="AR185" t="s">
        <v>17</v>
      </c>
      <c r="AS185" t="s">
        <v>17</v>
      </c>
      <c r="AT185" t="s">
        <v>475</v>
      </c>
      <c r="AU185" t="s">
        <v>476</v>
      </c>
      <c r="AV185" t="s">
        <v>477</v>
      </c>
      <c r="AW185" t="s">
        <v>1188</v>
      </c>
      <c r="AX185" t="s">
        <v>17</v>
      </c>
      <c r="AY185" t="s">
        <v>17</v>
      </c>
      <c r="AZ185" t="s">
        <v>17</v>
      </c>
      <c r="BA185" t="s">
        <v>17</v>
      </c>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HC185"/>
    </row>
    <row r="186" spans="1:211" hidden="1" x14ac:dyDescent="0.25">
      <c r="A186">
        <v>23546779</v>
      </c>
      <c r="B186">
        <f>VLOOKUP(A186,BASE!A:A,1,0)</f>
        <v>23546779</v>
      </c>
      <c r="C186">
        <v>1</v>
      </c>
      <c r="D186">
        <v>2</v>
      </c>
      <c r="E186" t="s">
        <v>5026</v>
      </c>
      <c r="F186" t="s">
        <v>462</v>
      </c>
      <c r="G186" t="s">
        <v>5027</v>
      </c>
      <c r="H186" t="s">
        <v>502</v>
      </c>
      <c r="I186" t="s">
        <v>502</v>
      </c>
      <c r="J186" t="s">
        <v>17</v>
      </c>
      <c r="K186" t="s">
        <v>17</v>
      </c>
      <c r="L186" t="s">
        <v>464</v>
      </c>
      <c r="M186" t="s">
        <v>17</v>
      </c>
      <c r="N186" t="s">
        <v>465</v>
      </c>
      <c r="O186" s="54">
        <v>45923.469467592593</v>
      </c>
      <c r="P186" t="s">
        <v>17</v>
      </c>
      <c r="Q186" s="55">
        <v>45923</v>
      </c>
      <c r="R186" s="56">
        <v>0</v>
      </c>
      <c r="S186" s="54">
        <v>45923.469502314816</v>
      </c>
      <c r="T186" t="s">
        <v>4933</v>
      </c>
      <c r="U186" t="s">
        <v>466</v>
      </c>
      <c r="V186">
        <v>8101053</v>
      </c>
      <c r="W186" t="s">
        <v>5028</v>
      </c>
      <c r="X186" t="s">
        <v>17</v>
      </c>
      <c r="Y186" t="s">
        <v>17</v>
      </c>
      <c r="Z186" t="s">
        <v>17</v>
      </c>
      <c r="AA186" t="s">
        <v>17</v>
      </c>
      <c r="AB186">
        <v>3227317</v>
      </c>
      <c r="AC186">
        <v>3508421040</v>
      </c>
      <c r="AD186" t="s">
        <v>468</v>
      </c>
      <c r="AE186" t="s">
        <v>15</v>
      </c>
      <c r="AF186">
        <v>1</v>
      </c>
      <c r="AG186" t="s">
        <v>17</v>
      </c>
      <c r="AH186" t="s">
        <v>469</v>
      </c>
      <c r="AI186" t="s">
        <v>17</v>
      </c>
      <c r="AJ186" t="s">
        <v>470</v>
      </c>
      <c r="AK186" t="s">
        <v>5029</v>
      </c>
      <c r="AL186" t="s">
        <v>18</v>
      </c>
      <c r="AM186" t="s">
        <v>17</v>
      </c>
      <c r="AN186" t="s">
        <v>17</v>
      </c>
      <c r="AO186" t="s">
        <v>17</v>
      </c>
      <c r="AP186" t="s">
        <v>17</v>
      </c>
      <c r="AQ186">
        <v>9</v>
      </c>
      <c r="AR186" t="s">
        <v>17</v>
      </c>
      <c r="AS186" t="s">
        <v>17</v>
      </c>
      <c r="AT186" t="s">
        <v>17</v>
      </c>
      <c r="AU186" t="s">
        <v>17</v>
      </c>
      <c r="AV186" t="s">
        <v>17</v>
      </c>
      <c r="AW186" t="s">
        <v>5030</v>
      </c>
      <c r="AX186" t="s">
        <v>17</v>
      </c>
      <c r="AY186" t="s">
        <v>17</v>
      </c>
      <c r="AZ186" t="s">
        <v>17</v>
      </c>
      <c r="BA186" t="s">
        <v>17</v>
      </c>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HC186"/>
    </row>
    <row r="187" spans="1:211" hidden="1" x14ac:dyDescent="0.25">
      <c r="A187">
        <v>23017629</v>
      </c>
      <c r="B187">
        <f>VLOOKUP(A187,BASE!A:A,1,0)</f>
        <v>23017629</v>
      </c>
      <c r="C187">
        <v>1</v>
      </c>
      <c r="D187">
        <v>2</v>
      </c>
      <c r="E187" t="s">
        <v>5031</v>
      </c>
      <c r="F187" t="s">
        <v>462</v>
      </c>
      <c r="G187" t="s">
        <v>5032</v>
      </c>
      <c r="H187" t="s">
        <v>502</v>
      </c>
      <c r="I187" t="s">
        <v>502</v>
      </c>
      <c r="J187" t="s">
        <v>17</v>
      </c>
      <c r="K187" t="s">
        <v>17</v>
      </c>
      <c r="L187" t="s">
        <v>464</v>
      </c>
      <c r="M187" t="s">
        <v>17</v>
      </c>
      <c r="N187" t="s">
        <v>465</v>
      </c>
      <c r="O187" s="54">
        <v>45332.320763888885</v>
      </c>
      <c r="P187" t="s">
        <v>17</v>
      </c>
      <c r="Q187" s="55">
        <v>45334</v>
      </c>
      <c r="R187" s="56">
        <v>0</v>
      </c>
      <c r="S187" s="54">
        <v>45923.313900462963</v>
      </c>
      <c r="T187" t="s">
        <v>4815</v>
      </c>
      <c r="U187" t="s">
        <v>466</v>
      </c>
      <c r="V187">
        <v>9991121</v>
      </c>
      <c r="W187" t="s">
        <v>5033</v>
      </c>
      <c r="X187" t="s">
        <v>17</v>
      </c>
      <c r="Y187" t="s">
        <v>17</v>
      </c>
      <c r="Z187" t="s">
        <v>17</v>
      </c>
      <c r="AA187" t="s">
        <v>17</v>
      </c>
      <c r="AB187">
        <v>4361213</v>
      </c>
      <c r="AC187">
        <v>3002855262</v>
      </c>
      <c r="AD187" t="s">
        <v>468</v>
      </c>
      <c r="AE187" t="s">
        <v>15</v>
      </c>
      <c r="AF187">
        <v>1</v>
      </c>
      <c r="AG187" t="s">
        <v>17</v>
      </c>
      <c r="AH187" t="s">
        <v>469</v>
      </c>
      <c r="AI187" t="s">
        <v>17</v>
      </c>
      <c r="AJ187" t="s">
        <v>470</v>
      </c>
      <c r="AK187" t="s">
        <v>5034</v>
      </c>
      <c r="AL187" t="s">
        <v>18</v>
      </c>
      <c r="AM187" t="s">
        <v>17</v>
      </c>
      <c r="AN187" t="s">
        <v>17</v>
      </c>
      <c r="AO187" t="s">
        <v>17</v>
      </c>
      <c r="AP187" t="s">
        <v>17</v>
      </c>
      <c r="AQ187">
        <v>9</v>
      </c>
      <c r="AR187" t="s">
        <v>17</v>
      </c>
      <c r="AS187" t="s">
        <v>17</v>
      </c>
      <c r="AT187" t="s">
        <v>475</v>
      </c>
      <c r="AU187" t="s">
        <v>476</v>
      </c>
      <c r="AV187" t="s">
        <v>477</v>
      </c>
      <c r="AW187" t="s">
        <v>5035</v>
      </c>
      <c r="AX187" t="s">
        <v>17</v>
      </c>
      <c r="AY187" t="s">
        <v>17</v>
      </c>
      <c r="AZ187" t="s">
        <v>17</v>
      </c>
      <c r="BA187" t="s">
        <v>17</v>
      </c>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HC187"/>
    </row>
    <row r="188" spans="1:211" hidden="1" x14ac:dyDescent="0.25">
      <c r="A188">
        <v>23519546</v>
      </c>
      <c r="B188">
        <f>VLOOKUP(A188,BASE!A:A,1,0)</f>
        <v>23519546</v>
      </c>
      <c r="C188">
        <v>1</v>
      </c>
      <c r="D188">
        <v>2</v>
      </c>
      <c r="E188" t="s">
        <v>3381</v>
      </c>
      <c r="F188" t="s">
        <v>514</v>
      </c>
      <c r="G188" t="s">
        <v>3382</v>
      </c>
      <c r="H188" t="s">
        <v>502</v>
      </c>
      <c r="I188" t="s">
        <v>502</v>
      </c>
      <c r="J188" t="s">
        <v>17</v>
      </c>
      <c r="K188" t="s">
        <v>17</v>
      </c>
      <c r="L188" t="s">
        <v>464</v>
      </c>
      <c r="M188" t="s">
        <v>17</v>
      </c>
      <c r="N188" t="s">
        <v>465</v>
      </c>
      <c r="O188" s="54">
        <v>45891.439270833333</v>
      </c>
      <c r="P188" t="s">
        <v>17</v>
      </c>
      <c r="Q188" s="55">
        <v>45917</v>
      </c>
      <c r="R188" t="s">
        <v>17</v>
      </c>
      <c r="S188" s="54">
        <v>45917.554178240738</v>
      </c>
      <c r="T188" t="s">
        <v>4231</v>
      </c>
      <c r="U188" t="s">
        <v>466</v>
      </c>
      <c r="V188">
        <v>70506553</v>
      </c>
      <c r="W188" t="s">
        <v>3383</v>
      </c>
      <c r="X188" t="s">
        <v>17</v>
      </c>
      <c r="Y188" t="s">
        <v>17</v>
      </c>
      <c r="Z188" t="s">
        <v>17</v>
      </c>
      <c r="AA188" t="s">
        <v>17</v>
      </c>
      <c r="AB188" t="s">
        <v>17</v>
      </c>
      <c r="AC188">
        <v>3187323396</v>
      </c>
      <c r="AD188" t="s">
        <v>468</v>
      </c>
      <c r="AE188" t="s">
        <v>15</v>
      </c>
      <c r="AF188">
        <v>0</v>
      </c>
      <c r="AG188" t="s">
        <v>17</v>
      </c>
      <c r="AH188" t="s">
        <v>469</v>
      </c>
      <c r="AI188" t="s">
        <v>17</v>
      </c>
      <c r="AJ188" t="s">
        <v>470</v>
      </c>
      <c r="AK188" t="s">
        <v>17</v>
      </c>
      <c r="AL188" t="s">
        <v>18</v>
      </c>
      <c r="AM188" t="s">
        <v>17</v>
      </c>
      <c r="AN188" t="s">
        <v>17</v>
      </c>
      <c r="AO188" t="s">
        <v>17</v>
      </c>
      <c r="AP188" t="s">
        <v>17</v>
      </c>
      <c r="AQ188">
        <v>9</v>
      </c>
      <c r="AR188" t="s">
        <v>17</v>
      </c>
      <c r="AS188" t="s">
        <v>17</v>
      </c>
      <c r="AT188" t="s">
        <v>475</v>
      </c>
      <c r="AU188" t="s">
        <v>476</v>
      </c>
      <c r="AV188" t="s">
        <v>477</v>
      </c>
      <c r="AW188" t="s">
        <v>3384</v>
      </c>
      <c r="AX188" t="s">
        <v>17</v>
      </c>
      <c r="AY188" t="s">
        <v>17</v>
      </c>
      <c r="AZ188" t="s">
        <v>17</v>
      </c>
      <c r="BA188" t="s">
        <v>17</v>
      </c>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HC188"/>
    </row>
    <row r="189" spans="1:211" hidden="1" x14ac:dyDescent="0.25">
      <c r="A189">
        <v>23519523</v>
      </c>
      <c r="B189">
        <f>VLOOKUP(A189,BASE!A:A,1,0)</f>
        <v>23519523</v>
      </c>
      <c r="C189">
        <v>1</v>
      </c>
      <c r="D189">
        <v>2</v>
      </c>
      <c r="E189" t="s">
        <v>3385</v>
      </c>
      <c r="F189" t="s">
        <v>514</v>
      </c>
      <c r="G189" t="s">
        <v>3386</v>
      </c>
      <c r="H189" t="s">
        <v>502</v>
      </c>
      <c r="I189" t="s">
        <v>502</v>
      </c>
      <c r="J189" t="s">
        <v>17</v>
      </c>
      <c r="K189" t="s">
        <v>17</v>
      </c>
      <c r="L189" t="s">
        <v>464</v>
      </c>
      <c r="M189" t="s">
        <v>17</v>
      </c>
      <c r="N189" t="s">
        <v>465</v>
      </c>
      <c r="O189" s="54">
        <v>45891.427037037036</v>
      </c>
      <c r="P189" t="s">
        <v>17</v>
      </c>
      <c r="Q189" s="55">
        <v>45917</v>
      </c>
      <c r="R189" t="s">
        <v>17</v>
      </c>
      <c r="S189" s="54">
        <v>45917.551064814812</v>
      </c>
      <c r="T189" t="s">
        <v>4875</v>
      </c>
      <c r="U189" t="s">
        <v>466</v>
      </c>
      <c r="V189">
        <v>43190105</v>
      </c>
      <c r="W189" t="s">
        <v>3387</v>
      </c>
      <c r="X189" t="s">
        <v>17</v>
      </c>
      <c r="Y189" t="s">
        <v>17</v>
      </c>
      <c r="Z189" t="s">
        <v>17</v>
      </c>
      <c r="AA189" t="s">
        <v>17</v>
      </c>
      <c r="AB189">
        <v>5387043</v>
      </c>
      <c r="AC189">
        <v>3004567780</v>
      </c>
      <c r="AD189" t="s">
        <v>468</v>
      </c>
      <c r="AE189" t="s">
        <v>15</v>
      </c>
      <c r="AF189">
        <v>0</v>
      </c>
      <c r="AG189" t="s">
        <v>17</v>
      </c>
      <c r="AH189" t="s">
        <v>469</v>
      </c>
      <c r="AI189" t="s">
        <v>17</v>
      </c>
      <c r="AJ189" t="s">
        <v>470</v>
      </c>
      <c r="AK189" t="s">
        <v>17</v>
      </c>
      <c r="AL189" t="s">
        <v>18</v>
      </c>
      <c r="AM189" t="s">
        <v>17</v>
      </c>
      <c r="AN189" t="s">
        <v>17</v>
      </c>
      <c r="AO189" t="s">
        <v>17</v>
      </c>
      <c r="AP189" t="s">
        <v>17</v>
      </c>
      <c r="AQ189">
        <v>9</v>
      </c>
      <c r="AR189" t="s">
        <v>17</v>
      </c>
      <c r="AS189" t="s">
        <v>17</v>
      </c>
      <c r="AT189" t="s">
        <v>17</v>
      </c>
      <c r="AU189" t="s">
        <v>17</v>
      </c>
      <c r="AV189" t="s">
        <v>17</v>
      </c>
      <c r="AW189" t="s">
        <v>3388</v>
      </c>
      <c r="AX189" t="s">
        <v>17</v>
      </c>
      <c r="AY189" t="s">
        <v>17</v>
      </c>
      <c r="AZ189" t="s">
        <v>17</v>
      </c>
      <c r="BA189" t="s">
        <v>17</v>
      </c>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HC189"/>
    </row>
    <row r="190" spans="1:211" hidden="1" x14ac:dyDescent="0.25">
      <c r="A190">
        <v>23479888</v>
      </c>
      <c r="B190">
        <f>VLOOKUP(A190,BASE!A:A,1,0)</f>
        <v>23479888</v>
      </c>
      <c r="C190">
        <v>1</v>
      </c>
      <c r="D190">
        <v>2</v>
      </c>
      <c r="E190" t="s">
        <v>4041</v>
      </c>
      <c r="F190" t="s">
        <v>462</v>
      </c>
      <c r="G190" t="s">
        <v>4042</v>
      </c>
      <c r="H190" t="s">
        <v>502</v>
      </c>
      <c r="I190" t="s">
        <v>502</v>
      </c>
      <c r="J190" t="s">
        <v>17</v>
      </c>
      <c r="K190" t="s">
        <v>17</v>
      </c>
      <c r="L190" t="s">
        <v>464</v>
      </c>
      <c r="M190" t="s">
        <v>17</v>
      </c>
      <c r="N190" t="s">
        <v>465</v>
      </c>
      <c r="O190" s="54">
        <v>45842.439131944448</v>
      </c>
      <c r="P190" t="s">
        <v>17</v>
      </c>
      <c r="Q190" s="55">
        <v>45842</v>
      </c>
      <c r="R190" s="56">
        <v>0</v>
      </c>
      <c r="S190" s="54">
        <v>45918.408518518518</v>
      </c>
      <c r="T190" t="s">
        <v>5036</v>
      </c>
      <c r="U190" t="s">
        <v>466</v>
      </c>
      <c r="V190">
        <v>43633692</v>
      </c>
      <c r="W190" t="s">
        <v>4043</v>
      </c>
      <c r="X190" t="s">
        <v>17</v>
      </c>
      <c r="Y190" t="s">
        <v>17</v>
      </c>
      <c r="Z190" t="s">
        <v>17</v>
      </c>
      <c r="AA190" t="s">
        <v>17</v>
      </c>
      <c r="AB190" t="s">
        <v>17</v>
      </c>
      <c r="AC190">
        <v>3177612683</v>
      </c>
      <c r="AD190" t="s">
        <v>468</v>
      </c>
      <c r="AE190" t="s">
        <v>15</v>
      </c>
      <c r="AF190">
        <v>0</v>
      </c>
      <c r="AG190" t="s">
        <v>17</v>
      </c>
      <c r="AH190" t="s">
        <v>469</v>
      </c>
      <c r="AI190" t="s">
        <v>17</v>
      </c>
      <c r="AJ190" t="s">
        <v>470</v>
      </c>
      <c r="AK190" t="s">
        <v>17</v>
      </c>
      <c r="AL190" t="s">
        <v>18</v>
      </c>
      <c r="AM190" t="s">
        <v>17</v>
      </c>
      <c r="AN190" t="s">
        <v>17</v>
      </c>
      <c r="AO190" t="s">
        <v>17</v>
      </c>
      <c r="AP190" t="s">
        <v>17</v>
      </c>
      <c r="AQ190">
        <v>9</v>
      </c>
      <c r="AR190" t="s">
        <v>17</v>
      </c>
      <c r="AS190" t="s">
        <v>17</v>
      </c>
      <c r="AT190" t="s">
        <v>17</v>
      </c>
      <c r="AU190" t="s">
        <v>17</v>
      </c>
      <c r="AV190" t="s">
        <v>17</v>
      </c>
      <c r="AW190" t="s">
        <v>4044</v>
      </c>
      <c r="AX190" t="s">
        <v>17</v>
      </c>
      <c r="AY190" t="s">
        <v>17</v>
      </c>
      <c r="AZ190" t="s">
        <v>17</v>
      </c>
      <c r="BA190" t="s">
        <v>17</v>
      </c>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HC190"/>
    </row>
    <row r="191" spans="1:211" hidden="1" x14ac:dyDescent="0.25">
      <c r="A191">
        <v>23528312</v>
      </c>
      <c r="B191">
        <f>VLOOKUP(A191,BASE!A:A,1,0)</f>
        <v>23528312</v>
      </c>
      <c r="C191">
        <v>1</v>
      </c>
      <c r="D191">
        <v>2</v>
      </c>
      <c r="E191" t="s">
        <v>2699</v>
      </c>
      <c r="F191" t="s">
        <v>462</v>
      </c>
      <c r="G191" t="s">
        <v>3389</v>
      </c>
      <c r="H191" t="s">
        <v>502</v>
      </c>
      <c r="I191" t="s">
        <v>502</v>
      </c>
      <c r="J191" t="s">
        <v>17</v>
      </c>
      <c r="K191" t="s">
        <v>17</v>
      </c>
      <c r="L191" t="s">
        <v>464</v>
      </c>
      <c r="M191" t="s">
        <v>17</v>
      </c>
      <c r="N191" t="s">
        <v>465</v>
      </c>
      <c r="O191" s="54">
        <v>45901.705868055556</v>
      </c>
      <c r="P191" t="s">
        <v>17</v>
      </c>
      <c r="Q191" s="55">
        <v>45915</v>
      </c>
      <c r="R191" s="56">
        <v>0</v>
      </c>
      <c r="S191" s="54">
        <v>45913.426701388889</v>
      </c>
      <c r="T191" t="s">
        <v>5024</v>
      </c>
      <c r="U191" t="s">
        <v>466</v>
      </c>
      <c r="V191">
        <v>1036679171</v>
      </c>
      <c r="W191" t="s">
        <v>3390</v>
      </c>
      <c r="X191" t="s">
        <v>17</v>
      </c>
      <c r="Y191" t="s">
        <v>2695</v>
      </c>
      <c r="Z191" t="s">
        <v>17</v>
      </c>
      <c r="AA191" t="s">
        <v>17</v>
      </c>
      <c r="AB191" t="s">
        <v>17</v>
      </c>
      <c r="AC191">
        <v>3194030344</v>
      </c>
      <c r="AD191" t="s">
        <v>468</v>
      </c>
      <c r="AE191" t="s">
        <v>15</v>
      </c>
      <c r="AF191">
        <v>0</v>
      </c>
      <c r="AG191" t="s">
        <v>17</v>
      </c>
      <c r="AH191" t="s">
        <v>469</v>
      </c>
      <c r="AI191" t="s">
        <v>17</v>
      </c>
      <c r="AJ191" t="s">
        <v>470</v>
      </c>
      <c r="AK191" t="s">
        <v>3391</v>
      </c>
      <c r="AL191" t="s">
        <v>18</v>
      </c>
      <c r="AM191" t="s">
        <v>17</v>
      </c>
      <c r="AN191" t="s">
        <v>17</v>
      </c>
      <c r="AO191" t="s">
        <v>17</v>
      </c>
      <c r="AP191" t="s">
        <v>17</v>
      </c>
      <c r="AQ191">
        <v>9</v>
      </c>
      <c r="AR191" t="s">
        <v>17</v>
      </c>
      <c r="AS191" t="s">
        <v>17</v>
      </c>
      <c r="AT191" t="s">
        <v>17</v>
      </c>
      <c r="AU191" t="s">
        <v>17</v>
      </c>
      <c r="AV191" t="s">
        <v>17</v>
      </c>
      <c r="AW191" t="s">
        <v>2697</v>
      </c>
      <c r="AX191" t="s">
        <v>17</v>
      </c>
      <c r="AY191" t="s">
        <v>17</v>
      </c>
      <c r="AZ191" t="s">
        <v>17</v>
      </c>
      <c r="BA191" t="s">
        <v>17</v>
      </c>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HC191"/>
    </row>
    <row r="192" spans="1:211" hidden="1" x14ac:dyDescent="0.25">
      <c r="A192">
        <v>23521474</v>
      </c>
      <c r="B192">
        <f>VLOOKUP(A192,BASE!A:A,1,0)</f>
        <v>23521474</v>
      </c>
      <c r="C192">
        <v>1</v>
      </c>
      <c r="D192">
        <v>2</v>
      </c>
      <c r="E192" t="s">
        <v>2071</v>
      </c>
      <c r="F192" t="s">
        <v>514</v>
      </c>
      <c r="G192" t="s">
        <v>3392</v>
      </c>
      <c r="H192" t="s">
        <v>502</v>
      </c>
      <c r="I192" t="s">
        <v>502</v>
      </c>
      <c r="J192" t="s">
        <v>17</v>
      </c>
      <c r="K192" t="s">
        <v>17</v>
      </c>
      <c r="L192" t="s">
        <v>464</v>
      </c>
      <c r="M192" t="s">
        <v>17</v>
      </c>
      <c r="N192" t="s">
        <v>465</v>
      </c>
      <c r="O192" s="54">
        <v>45894.488796296297</v>
      </c>
      <c r="P192" t="s">
        <v>17</v>
      </c>
      <c r="Q192" s="55">
        <v>45913</v>
      </c>
      <c r="R192" t="s">
        <v>17</v>
      </c>
      <c r="S192" s="54">
        <v>45913.407152777778</v>
      </c>
      <c r="T192" t="s">
        <v>5024</v>
      </c>
      <c r="U192" t="s">
        <v>466</v>
      </c>
      <c r="V192">
        <v>2113253</v>
      </c>
      <c r="W192" t="s">
        <v>3393</v>
      </c>
      <c r="X192" t="s">
        <v>17</v>
      </c>
      <c r="Y192" t="s">
        <v>17</v>
      </c>
      <c r="Z192" t="s">
        <v>17</v>
      </c>
      <c r="AA192" t="s">
        <v>17</v>
      </c>
      <c r="AB192" t="s">
        <v>17</v>
      </c>
      <c r="AC192">
        <v>3178539906</v>
      </c>
      <c r="AD192" t="s">
        <v>468</v>
      </c>
      <c r="AE192" t="s">
        <v>15</v>
      </c>
      <c r="AF192">
        <v>0</v>
      </c>
      <c r="AG192" t="s">
        <v>17</v>
      </c>
      <c r="AH192" t="s">
        <v>469</v>
      </c>
      <c r="AI192" t="s">
        <v>17</v>
      </c>
      <c r="AJ192" t="s">
        <v>470</v>
      </c>
      <c r="AK192" t="s">
        <v>17</v>
      </c>
      <c r="AL192" t="s">
        <v>18</v>
      </c>
      <c r="AM192" t="s">
        <v>17</v>
      </c>
      <c r="AN192" t="s">
        <v>17</v>
      </c>
      <c r="AO192" t="s">
        <v>17</v>
      </c>
      <c r="AP192" t="s">
        <v>17</v>
      </c>
      <c r="AQ192">
        <v>3</v>
      </c>
      <c r="AR192" t="s">
        <v>17</v>
      </c>
      <c r="AS192" t="s">
        <v>17</v>
      </c>
      <c r="AT192" t="s">
        <v>17</v>
      </c>
      <c r="AU192" t="s">
        <v>17</v>
      </c>
      <c r="AV192" t="s">
        <v>17</v>
      </c>
      <c r="AW192" t="s">
        <v>2069</v>
      </c>
      <c r="AX192" t="s">
        <v>17</v>
      </c>
      <c r="AY192" t="s">
        <v>17</v>
      </c>
      <c r="AZ192" t="s">
        <v>17</v>
      </c>
      <c r="BA192" t="s">
        <v>17</v>
      </c>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HC192"/>
    </row>
    <row r="193" spans="1:211" hidden="1" x14ac:dyDescent="0.25">
      <c r="A193">
        <v>23543839</v>
      </c>
      <c r="B193">
        <f>VLOOKUP(A193,BASE!A:A,1,0)</f>
        <v>23543839</v>
      </c>
      <c r="C193">
        <v>1</v>
      </c>
      <c r="D193">
        <v>2</v>
      </c>
      <c r="E193" t="s">
        <v>4528</v>
      </c>
      <c r="F193" t="s">
        <v>462</v>
      </c>
      <c r="G193" t="s">
        <v>4529</v>
      </c>
      <c r="H193" t="s">
        <v>502</v>
      </c>
      <c r="I193" t="s">
        <v>502</v>
      </c>
      <c r="J193" t="s">
        <v>17</v>
      </c>
      <c r="K193" t="s">
        <v>17</v>
      </c>
      <c r="L193" t="s">
        <v>464</v>
      </c>
      <c r="M193" t="s">
        <v>17</v>
      </c>
      <c r="N193" t="s">
        <v>465</v>
      </c>
      <c r="O193" s="54">
        <v>45919.633946759262</v>
      </c>
      <c r="P193" t="s">
        <v>17</v>
      </c>
      <c r="Q193" s="55">
        <v>45919</v>
      </c>
      <c r="R193" s="56">
        <v>0</v>
      </c>
      <c r="S193" s="54">
        <v>45919.633981481478</v>
      </c>
      <c r="T193" t="s">
        <v>5037</v>
      </c>
      <c r="U193" t="s">
        <v>466</v>
      </c>
      <c r="V193">
        <v>8466026</v>
      </c>
      <c r="W193" t="s">
        <v>4530</v>
      </c>
      <c r="X193" t="s">
        <v>17</v>
      </c>
      <c r="Y193" t="s">
        <v>17</v>
      </c>
      <c r="Z193" t="s">
        <v>17</v>
      </c>
      <c r="AA193" t="s">
        <v>17</v>
      </c>
      <c r="AB193" t="s">
        <v>17</v>
      </c>
      <c r="AC193">
        <v>3015805191</v>
      </c>
      <c r="AD193" t="s">
        <v>468</v>
      </c>
      <c r="AE193" t="s">
        <v>15</v>
      </c>
      <c r="AF193">
        <v>0</v>
      </c>
      <c r="AG193" t="s">
        <v>17</v>
      </c>
      <c r="AH193" t="s">
        <v>469</v>
      </c>
      <c r="AI193" t="s">
        <v>17</v>
      </c>
      <c r="AJ193" t="s">
        <v>470</v>
      </c>
      <c r="AK193" t="s">
        <v>4531</v>
      </c>
      <c r="AL193" t="s">
        <v>18</v>
      </c>
      <c r="AM193" t="s">
        <v>17</v>
      </c>
      <c r="AN193" t="s">
        <v>17</v>
      </c>
      <c r="AO193" t="s">
        <v>17</v>
      </c>
      <c r="AP193" t="s">
        <v>17</v>
      </c>
      <c r="AQ193">
        <v>9</v>
      </c>
      <c r="AR193" t="s">
        <v>17</v>
      </c>
      <c r="AS193" t="s">
        <v>17</v>
      </c>
      <c r="AT193" t="s">
        <v>17</v>
      </c>
      <c r="AU193" t="s">
        <v>17</v>
      </c>
      <c r="AV193" t="s">
        <v>17</v>
      </c>
      <c r="AW193" t="s">
        <v>4532</v>
      </c>
      <c r="AX193" t="s">
        <v>17</v>
      </c>
      <c r="AY193" t="s">
        <v>17</v>
      </c>
      <c r="AZ193" t="s">
        <v>17</v>
      </c>
      <c r="BA193" t="s">
        <v>17</v>
      </c>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HC193"/>
    </row>
    <row r="194" spans="1:211" hidden="1" x14ac:dyDescent="0.25">
      <c r="A194">
        <v>23543847</v>
      </c>
      <c r="B194">
        <f>VLOOKUP(A194,BASE!A:A,1,0)</f>
        <v>23543847</v>
      </c>
      <c r="C194">
        <v>1</v>
      </c>
      <c r="D194">
        <v>2</v>
      </c>
      <c r="E194" t="s">
        <v>4533</v>
      </c>
      <c r="F194" t="s">
        <v>462</v>
      </c>
      <c r="G194" t="s">
        <v>4534</v>
      </c>
      <c r="H194" t="s">
        <v>502</v>
      </c>
      <c r="I194" t="s">
        <v>502</v>
      </c>
      <c r="J194" t="s">
        <v>17</v>
      </c>
      <c r="K194" t="s">
        <v>17</v>
      </c>
      <c r="L194" t="s">
        <v>464</v>
      </c>
      <c r="M194" t="s">
        <v>17</v>
      </c>
      <c r="N194" t="s">
        <v>465</v>
      </c>
      <c r="O194" s="54">
        <v>45919.637418981481</v>
      </c>
      <c r="P194" t="s">
        <v>17</v>
      </c>
      <c r="Q194" s="55">
        <v>45919</v>
      </c>
      <c r="R194" s="56">
        <v>0</v>
      </c>
      <c r="S194" s="54">
        <v>45919.637453703705</v>
      </c>
      <c r="T194" t="s">
        <v>5037</v>
      </c>
      <c r="U194" t="s">
        <v>466</v>
      </c>
      <c r="V194">
        <v>8466026</v>
      </c>
      <c r="W194" t="s">
        <v>4530</v>
      </c>
      <c r="X194" t="s">
        <v>17</v>
      </c>
      <c r="Y194" t="s">
        <v>17</v>
      </c>
      <c r="Z194" t="s">
        <v>17</v>
      </c>
      <c r="AA194" t="s">
        <v>17</v>
      </c>
      <c r="AB194" t="s">
        <v>17</v>
      </c>
      <c r="AC194">
        <v>3015805191</v>
      </c>
      <c r="AD194" t="s">
        <v>468</v>
      </c>
      <c r="AE194" t="s">
        <v>15</v>
      </c>
      <c r="AF194">
        <v>0</v>
      </c>
      <c r="AG194" t="s">
        <v>17</v>
      </c>
      <c r="AH194" t="s">
        <v>469</v>
      </c>
      <c r="AI194" t="s">
        <v>17</v>
      </c>
      <c r="AJ194" t="s">
        <v>470</v>
      </c>
      <c r="AK194" t="s">
        <v>4535</v>
      </c>
      <c r="AL194" t="s">
        <v>18</v>
      </c>
      <c r="AM194" t="s">
        <v>17</v>
      </c>
      <c r="AN194" t="s">
        <v>17</v>
      </c>
      <c r="AO194" t="s">
        <v>17</v>
      </c>
      <c r="AP194" t="s">
        <v>17</v>
      </c>
      <c r="AQ194">
        <v>9</v>
      </c>
      <c r="AR194" t="s">
        <v>17</v>
      </c>
      <c r="AS194" t="s">
        <v>17</v>
      </c>
      <c r="AT194" t="s">
        <v>17</v>
      </c>
      <c r="AU194" t="s">
        <v>17</v>
      </c>
      <c r="AV194" t="s">
        <v>17</v>
      </c>
      <c r="AW194" t="s">
        <v>4536</v>
      </c>
      <c r="AX194" t="s">
        <v>17</v>
      </c>
      <c r="AY194" t="s">
        <v>17</v>
      </c>
      <c r="AZ194" t="s">
        <v>17</v>
      </c>
      <c r="BA194" t="s">
        <v>17</v>
      </c>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HC194"/>
    </row>
    <row r="195" spans="1:211" hidden="1" x14ac:dyDescent="0.25">
      <c r="A195">
        <v>23467507</v>
      </c>
      <c r="B195">
        <f>VLOOKUP(A195,BASE!A:A,1,0)</f>
        <v>23467507</v>
      </c>
      <c r="C195">
        <v>1</v>
      </c>
      <c r="D195">
        <v>2</v>
      </c>
      <c r="E195" t="s">
        <v>4537</v>
      </c>
      <c r="F195" t="s">
        <v>462</v>
      </c>
      <c r="G195" t="s">
        <v>4538</v>
      </c>
      <c r="H195" t="s">
        <v>502</v>
      </c>
      <c r="I195" t="s">
        <v>502</v>
      </c>
      <c r="J195" t="s">
        <v>17</v>
      </c>
      <c r="K195" t="s">
        <v>17</v>
      </c>
      <c r="L195" t="s">
        <v>464</v>
      </c>
      <c r="M195" t="s">
        <v>17</v>
      </c>
      <c r="N195" t="s">
        <v>465</v>
      </c>
      <c r="O195" s="54">
        <v>45825.422696759262</v>
      </c>
      <c r="P195" t="s">
        <v>17</v>
      </c>
      <c r="Q195" s="55">
        <v>45825</v>
      </c>
      <c r="R195" s="56">
        <v>0</v>
      </c>
      <c r="S195" s="54">
        <v>45922.378634259258</v>
      </c>
      <c r="T195" t="s">
        <v>4287</v>
      </c>
      <c r="U195" t="s">
        <v>466</v>
      </c>
      <c r="V195">
        <v>98670295</v>
      </c>
      <c r="W195" t="s">
        <v>4539</v>
      </c>
      <c r="X195">
        <v>5704375</v>
      </c>
      <c r="Y195" t="s">
        <v>17</v>
      </c>
      <c r="Z195" t="s">
        <v>17</v>
      </c>
      <c r="AA195" t="s">
        <v>17</v>
      </c>
      <c r="AB195">
        <v>5704375</v>
      </c>
      <c r="AC195" t="s">
        <v>17</v>
      </c>
      <c r="AD195" t="s">
        <v>468</v>
      </c>
      <c r="AE195" t="s">
        <v>15</v>
      </c>
      <c r="AF195">
        <v>1</v>
      </c>
      <c r="AG195" t="s">
        <v>17</v>
      </c>
      <c r="AH195" t="s">
        <v>469</v>
      </c>
      <c r="AI195" t="s">
        <v>17</v>
      </c>
      <c r="AJ195" t="s">
        <v>470</v>
      </c>
      <c r="AK195" t="s">
        <v>4540</v>
      </c>
      <c r="AL195" t="s">
        <v>18</v>
      </c>
      <c r="AM195" t="s">
        <v>17</v>
      </c>
      <c r="AN195" t="s">
        <v>17</v>
      </c>
      <c r="AO195" t="s">
        <v>17</v>
      </c>
      <c r="AP195" t="s">
        <v>17</v>
      </c>
      <c r="AQ195">
        <v>9</v>
      </c>
      <c r="AR195" t="s">
        <v>17</v>
      </c>
      <c r="AS195" t="s">
        <v>17</v>
      </c>
      <c r="AT195" t="s">
        <v>17</v>
      </c>
      <c r="AU195" t="s">
        <v>17</v>
      </c>
      <c r="AV195" t="s">
        <v>17</v>
      </c>
      <c r="AW195" t="s">
        <v>4541</v>
      </c>
      <c r="AX195" t="s">
        <v>17</v>
      </c>
      <c r="AY195" t="s">
        <v>17</v>
      </c>
      <c r="AZ195" t="s">
        <v>17</v>
      </c>
      <c r="BA195" t="s">
        <v>17</v>
      </c>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HC195"/>
    </row>
    <row r="196" spans="1:211" hidden="1" x14ac:dyDescent="0.25">
      <c r="A196">
        <v>23535645</v>
      </c>
      <c r="B196">
        <f>VLOOKUP(A196,BASE!A:A,1,0)</f>
        <v>23535645</v>
      </c>
      <c r="C196">
        <v>1</v>
      </c>
      <c r="D196">
        <v>2</v>
      </c>
      <c r="E196" t="s">
        <v>4542</v>
      </c>
      <c r="F196" t="s">
        <v>462</v>
      </c>
      <c r="G196" t="s">
        <v>1041</v>
      </c>
      <c r="H196" t="s">
        <v>502</v>
      </c>
      <c r="I196" t="s">
        <v>502</v>
      </c>
      <c r="J196" t="s">
        <v>17</v>
      </c>
      <c r="K196" t="s">
        <v>17</v>
      </c>
      <c r="L196" t="s">
        <v>464</v>
      </c>
      <c r="M196" t="s">
        <v>17</v>
      </c>
      <c r="N196" t="s">
        <v>465</v>
      </c>
      <c r="O196" s="54">
        <v>45910.449432870373</v>
      </c>
      <c r="P196" t="s">
        <v>17</v>
      </c>
      <c r="Q196" s="55">
        <v>45910</v>
      </c>
      <c r="R196" s="56">
        <v>0</v>
      </c>
      <c r="S196" s="54">
        <v>45922.404085648152</v>
      </c>
      <c r="T196" t="s">
        <v>5038</v>
      </c>
      <c r="U196" t="s">
        <v>466</v>
      </c>
      <c r="V196">
        <v>1036613932</v>
      </c>
      <c r="W196" t="s">
        <v>1042</v>
      </c>
      <c r="X196" t="s">
        <v>17</v>
      </c>
      <c r="Y196" t="s">
        <v>17</v>
      </c>
      <c r="Z196" t="s">
        <v>17</v>
      </c>
      <c r="AA196" t="s">
        <v>17</v>
      </c>
      <c r="AB196" t="s">
        <v>17</v>
      </c>
      <c r="AC196">
        <v>3216663056</v>
      </c>
      <c r="AD196" t="s">
        <v>468</v>
      </c>
      <c r="AE196" t="s">
        <v>15</v>
      </c>
      <c r="AF196">
        <v>0</v>
      </c>
      <c r="AG196" t="s">
        <v>17</v>
      </c>
      <c r="AH196" t="s">
        <v>469</v>
      </c>
      <c r="AI196" t="s">
        <v>17</v>
      </c>
      <c r="AJ196" t="s">
        <v>470</v>
      </c>
      <c r="AK196" t="s">
        <v>4543</v>
      </c>
      <c r="AL196" t="s">
        <v>18</v>
      </c>
      <c r="AM196" t="s">
        <v>17</v>
      </c>
      <c r="AN196" t="s">
        <v>17</v>
      </c>
      <c r="AO196" t="s">
        <v>17</v>
      </c>
      <c r="AP196" t="s">
        <v>17</v>
      </c>
      <c r="AQ196">
        <v>9</v>
      </c>
      <c r="AR196" t="s">
        <v>17</v>
      </c>
      <c r="AS196" t="s">
        <v>17</v>
      </c>
      <c r="AT196" t="s">
        <v>17</v>
      </c>
      <c r="AU196" t="s">
        <v>17</v>
      </c>
      <c r="AV196" t="s">
        <v>17</v>
      </c>
      <c r="AW196" t="s">
        <v>4544</v>
      </c>
      <c r="AX196" t="s">
        <v>17</v>
      </c>
      <c r="AY196" t="s">
        <v>17</v>
      </c>
      <c r="AZ196" t="s">
        <v>17</v>
      </c>
      <c r="BA196" t="s">
        <v>17</v>
      </c>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HC196"/>
    </row>
    <row r="197" spans="1:211" hidden="1" x14ac:dyDescent="0.25">
      <c r="A197">
        <v>23545511</v>
      </c>
      <c r="B197">
        <f>VLOOKUP(A197,BASE!A:A,1,0)</f>
        <v>23545511</v>
      </c>
      <c r="C197">
        <v>1</v>
      </c>
      <c r="D197">
        <v>2</v>
      </c>
      <c r="E197" t="s">
        <v>4545</v>
      </c>
      <c r="F197" t="s">
        <v>462</v>
      </c>
      <c r="G197" t="s">
        <v>4546</v>
      </c>
      <c r="H197" t="s">
        <v>502</v>
      </c>
      <c r="I197" t="s">
        <v>502</v>
      </c>
      <c r="J197" t="s">
        <v>17</v>
      </c>
      <c r="K197" t="s">
        <v>17</v>
      </c>
      <c r="L197" t="s">
        <v>464</v>
      </c>
      <c r="M197" t="s">
        <v>17</v>
      </c>
      <c r="N197" t="s">
        <v>465</v>
      </c>
      <c r="O197" s="54">
        <v>45922.415543981479</v>
      </c>
      <c r="P197" t="s">
        <v>17</v>
      </c>
      <c r="Q197" s="55">
        <v>45922</v>
      </c>
      <c r="R197" s="56">
        <v>0</v>
      </c>
      <c r="S197" s="54">
        <v>45922.415578703702</v>
      </c>
      <c r="T197" t="s">
        <v>3839</v>
      </c>
      <c r="U197" t="s">
        <v>466</v>
      </c>
      <c r="V197">
        <v>21854707</v>
      </c>
      <c r="W197" t="s">
        <v>4548</v>
      </c>
      <c r="X197" t="s">
        <v>17</v>
      </c>
      <c r="Y197" t="s">
        <v>17</v>
      </c>
      <c r="Z197" t="s">
        <v>17</v>
      </c>
      <c r="AA197" t="s">
        <v>17</v>
      </c>
      <c r="AB197" t="s">
        <v>17</v>
      </c>
      <c r="AC197">
        <v>3146311015</v>
      </c>
      <c r="AD197" t="s">
        <v>468</v>
      </c>
      <c r="AE197" t="s">
        <v>15</v>
      </c>
      <c r="AF197">
        <v>0</v>
      </c>
      <c r="AG197" t="s">
        <v>17</v>
      </c>
      <c r="AH197" t="s">
        <v>469</v>
      </c>
      <c r="AI197" t="s">
        <v>17</v>
      </c>
      <c r="AJ197" t="s">
        <v>470</v>
      </c>
      <c r="AK197" t="s">
        <v>17</v>
      </c>
      <c r="AL197" t="s">
        <v>18</v>
      </c>
      <c r="AM197" t="s">
        <v>17</v>
      </c>
      <c r="AN197" t="s">
        <v>17</v>
      </c>
      <c r="AO197" t="s">
        <v>17</v>
      </c>
      <c r="AP197" t="s">
        <v>17</v>
      </c>
      <c r="AQ197">
        <v>9</v>
      </c>
      <c r="AR197" t="s">
        <v>17</v>
      </c>
      <c r="AS197" t="s">
        <v>17</v>
      </c>
      <c r="AT197" t="s">
        <v>17</v>
      </c>
      <c r="AU197" t="s">
        <v>17</v>
      </c>
      <c r="AV197" t="s">
        <v>17</v>
      </c>
      <c r="AW197" t="s">
        <v>4549</v>
      </c>
      <c r="AX197" t="s">
        <v>17</v>
      </c>
      <c r="AY197" t="s">
        <v>17</v>
      </c>
      <c r="AZ197" t="s">
        <v>17</v>
      </c>
      <c r="BA197" t="s">
        <v>17</v>
      </c>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HC197"/>
    </row>
    <row r="198" spans="1:211" hidden="1" x14ac:dyDescent="0.25">
      <c r="A198">
        <v>23535846</v>
      </c>
      <c r="B198">
        <f>VLOOKUP(A198,BASE!A:A,1,0)</f>
        <v>23535846</v>
      </c>
      <c r="C198">
        <v>1</v>
      </c>
      <c r="D198">
        <v>2</v>
      </c>
      <c r="E198" t="s">
        <v>4550</v>
      </c>
      <c r="F198" t="s">
        <v>462</v>
      </c>
      <c r="G198" t="s">
        <v>1047</v>
      </c>
      <c r="H198" t="s">
        <v>502</v>
      </c>
      <c r="I198" t="s">
        <v>502</v>
      </c>
      <c r="J198" t="s">
        <v>17</v>
      </c>
      <c r="K198" t="s">
        <v>17</v>
      </c>
      <c r="L198" t="s">
        <v>464</v>
      </c>
      <c r="M198" t="s">
        <v>17</v>
      </c>
      <c r="N198" t="s">
        <v>465</v>
      </c>
      <c r="O198" s="54">
        <v>45910.542442129627</v>
      </c>
      <c r="P198" t="s">
        <v>17</v>
      </c>
      <c r="Q198" s="55">
        <v>45910</v>
      </c>
      <c r="R198" s="56">
        <v>0</v>
      </c>
      <c r="S198" s="54">
        <v>45919.564293981479</v>
      </c>
      <c r="T198" t="s">
        <v>4706</v>
      </c>
      <c r="U198" t="s">
        <v>466</v>
      </c>
      <c r="V198">
        <v>71276048</v>
      </c>
      <c r="W198" t="s">
        <v>1045</v>
      </c>
      <c r="X198" t="s">
        <v>17</v>
      </c>
      <c r="Y198" t="s">
        <v>17</v>
      </c>
      <c r="Z198" t="s">
        <v>17</v>
      </c>
      <c r="AA198" t="s">
        <v>17</v>
      </c>
      <c r="AB198" t="s">
        <v>17</v>
      </c>
      <c r="AC198">
        <v>3022648223</v>
      </c>
      <c r="AD198" t="s">
        <v>468</v>
      </c>
      <c r="AE198" t="s">
        <v>15</v>
      </c>
      <c r="AF198">
        <v>0</v>
      </c>
      <c r="AG198" t="s">
        <v>17</v>
      </c>
      <c r="AH198" t="s">
        <v>469</v>
      </c>
      <c r="AI198" t="s">
        <v>17</v>
      </c>
      <c r="AJ198" t="s">
        <v>470</v>
      </c>
      <c r="AK198" t="s">
        <v>4551</v>
      </c>
      <c r="AL198" t="s">
        <v>18</v>
      </c>
      <c r="AM198" t="s">
        <v>17</v>
      </c>
      <c r="AN198" t="s">
        <v>17</v>
      </c>
      <c r="AO198" t="s">
        <v>17</v>
      </c>
      <c r="AP198" t="s">
        <v>17</v>
      </c>
      <c r="AQ198">
        <v>9</v>
      </c>
      <c r="AR198" t="s">
        <v>17</v>
      </c>
      <c r="AS198" t="s">
        <v>17</v>
      </c>
      <c r="AT198" t="s">
        <v>17</v>
      </c>
      <c r="AU198" t="s">
        <v>17</v>
      </c>
      <c r="AV198" t="s">
        <v>17</v>
      </c>
      <c r="AW198" t="s">
        <v>4552</v>
      </c>
      <c r="AX198" t="s">
        <v>17</v>
      </c>
      <c r="AY198" t="s">
        <v>17</v>
      </c>
      <c r="AZ198" t="s">
        <v>17</v>
      </c>
      <c r="BA198" t="s">
        <v>17</v>
      </c>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HC198"/>
    </row>
    <row r="199" spans="1:211" hidden="1" x14ac:dyDescent="0.25">
      <c r="A199">
        <v>23524077</v>
      </c>
      <c r="B199">
        <f>VLOOKUP(A199,BASE!A:A,1,0)</f>
        <v>23524077</v>
      </c>
      <c r="C199">
        <v>1</v>
      </c>
      <c r="D199">
        <v>2</v>
      </c>
      <c r="E199" t="s">
        <v>2242</v>
      </c>
      <c r="F199" t="s">
        <v>462</v>
      </c>
      <c r="G199" t="s">
        <v>4553</v>
      </c>
      <c r="H199" t="s">
        <v>502</v>
      </c>
      <c r="I199" t="s">
        <v>502</v>
      </c>
      <c r="J199" t="s">
        <v>17</v>
      </c>
      <c r="K199" t="s">
        <v>17</v>
      </c>
      <c r="L199" t="s">
        <v>464</v>
      </c>
      <c r="M199" t="s">
        <v>17</v>
      </c>
      <c r="N199" t="s">
        <v>465</v>
      </c>
      <c r="O199" s="54">
        <v>45896.437025462961</v>
      </c>
      <c r="P199" t="s">
        <v>17</v>
      </c>
      <c r="Q199" s="55">
        <v>45896</v>
      </c>
      <c r="R199" s="56">
        <v>0</v>
      </c>
      <c r="S199" s="54">
        <v>45922.374467592592</v>
      </c>
      <c r="T199" t="s">
        <v>4287</v>
      </c>
      <c r="U199" t="s">
        <v>466</v>
      </c>
      <c r="V199">
        <v>43282212</v>
      </c>
      <c r="W199" t="s">
        <v>4554</v>
      </c>
      <c r="X199" t="s">
        <v>17</v>
      </c>
      <c r="Y199" t="s">
        <v>17</v>
      </c>
      <c r="Z199" t="s">
        <v>17</v>
      </c>
      <c r="AA199" t="s">
        <v>17</v>
      </c>
      <c r="AB199" t="s">
        <v>17</v>
      </c>
      <c r="AC199">
        <v>3137375322</v>
      </c>
      <c r="AD199" t="s">
        <v>468</v>
      </c>
      <c r="AE199" t="s">
        <v>15</v>
      </c>
      <c r="AF199">
        <v>0</v>
      </c>
      <c r="AG199" t="s">
        <v>17</v>
      </c>
      <c r="AH199" t="s">
        <v>469</v>
      </c>
      <c r="AI199" t="s">
        <v>17</v>
      </c>
      <c r="AJ199" t="s">
        <v>470</v>
      </c>
      <c r="AK199" t="s">
        <v>4555</v>
      </c>
      <c r="AL199" t="s">
        <v>18</v>
      </c>
      <c r="AM199" t="s">
        <v>17</v>
      </c>
      <c r="AN199" t="s">
        <v>17</v>
      </c>
      <c r="AO199" t="s">
        <v>17</v>
      </c>
      <c r="AP199" t="s">
        <v>17</v>
      </c>
      <c r="AQ199">
        <v>3</v>
      </c>
      <c r="AR199" t="s">
        <v>17</v>
      </c>
      <c r="AS199" t="s">
        <v>17</v>
      </c>
      <c r="AT199" t="s">
        <v>17</v>
      </c>
      <c r="AU199" t="s">
        <v>17</v>
      </c>
      <c r="AV199" t="s">
        <v>17</v>
      </c>
      <c r="AW199" t="s">
        <v>2240</v>
      </c>
      <c r="AX199" t="s">
        <v>17</v>
      </c>
      <c r="AY199" t="s">
        <v>17</v>
      </c>
      <c r="AZ199" t="s">
        <v>17</v>
      </c>
      <c r="BA199" t="s">
        <v>17</v>
      </c>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HC199"/>
    </row>
    <row r="200" spans="1:211" hidden="1" x14ac:dyDescent="0.25">
      <c r="A200">
        <v>23504019</v>
      </c>
      <c r="B200">
        <f>VLOOKUP(A200,BASE!A:A,1,0)</f>
        <v>23504019</v>
      </c>
      <c r="C200">
        <v>1</v>
      </c>
      <c r="D200">
        <v>2</v>
      </c>
      <c r="E200" t="s">
        <v>3617</v>
      </c>
      <c r="F200" t="s">
        <v>514</v>
      </c>
      <c r="G200" t="s">
        <v>3618</v>
      </c>
      <c r="H200" t="s">
        <v>539</v>
      </c>
      <c r="I200" t="s">
        <v>539</v>
      </c>
      <c r="J200" t="s">
        <v>17</v>
      </c>
      <c r="K200" t="s">
        <v>17</v>
      </c>
      <c r="L200" t="s">
        <v>464</v>
      </c>
      <c r="M200" t="s">
        <v>17</v>
      </c>
      <c r="N200" t="s">
        <v>465</v>
      </c>
      <c r="O200" s="54">
        <v>45870.674166666664</v>
      </c>
      <c r="P200" t="s">
        <v>17</v>
      </c>
      <c r="Q200" s="55">
        <v>45884</v>
      </c>
      <c r="R200" t="s">
        <v>17</v>
      </c>
      <c r="S200" s="54">
        <v>45916.477581018517</v>
      </c>
      <c r="T200" t="s">
        <v>4568</v>
      </c>
      <c r="U200" t="s">
        <v>466</v>
      </c>
      <c r="V200">
        <v>1020489267</v>
      </c>
      <c r="W200" t="s">
        <v>3619</v>
      </c>
      <c r="X200" t="s">
        <v>17</v>
      </c>
      <c r="Y200" t="s">
        <v>17</v>
      </c>
      <c r="Z200" t="s">
        <v>17</v>
      </c>
      <c r="AA200" t="s">
        <v>17</v>
      </c>
      <c r="AB200" t="s">
        <v>17</v>
      </c>
      <c r="AC200">
        <v>3207421901</v>
      </c>
      <c r="AD200" t="s">
        <v>468</v>
      </c>
      <c r="AE200" t="s">
        <v>15</v>
      </c>
      <c r="AF200" t="s">
        <v>17</v>
      </c>
      <c r="AG200" t="s">
        <v>17</v>
      </c>
      <c r="AH200" t="s">
        <v>469</v>
      </c>
      <c r="AI200" t="s">
        <v>17</v>
      </c>
      <c r="AJ200" t="s">
        <v>470</v>
      </c>
      <c r="AK200" t="s">
        <v>3620</v>
      </c>
      <c r="AL200" t="s">
        <v>18</v>
      </c>
      <c r="AM200" t="s">
        <v>17</v>
      </c>
      <c r="AN200" t="s">
        <v>17</v>
      </c>
      <c r="AO200" t="s">
        <v>17</v>
      </c>
      <c r="AP200" t="s">
        <v>17</v>
      </c>
      <c r="AQ200">
        <v>9</v>
      </c>
      <c r="AR200" t="s">
        <v>17</v>
      </c>
      <c r="AS200" t="s">
        <v>17</v>
      </c>
      <c r="AT200" t="s">
        <v>17</v>
      </c>
      <c r="AU200" t="s">
        <v>17</v>
      </c>
      <c r="AV200" t="s">
        <v>17</v>
      </c>
      <c r="AW200" t="s">
        <v>3621</v>
      </c>
      <c r="AX200" t="s">
        <v>17</v>
      </c>
      <c r="AY200" t="s">
        <v>17</v>
      </c>
      <c r="AZ200" t="s">
        <v>17</v>
      </c>
      <c r="BA200" t="s">
        <v>17</v>
      </c>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HC200"/>
    </row>
    <row r="201" spans="1:211" hidden="1" x14ac:dyDescent="0.25">
      <c r="A201">
        <v>23547049</v>
      </c>
      <c r="B201">
        <f>VLOOKUP(A201,BASE!A:A,1,0)</f>
        <v>23547049</v>
      </c>
      <c r="C201">
        <v>1</v>
      </c>
      <c r="D201">
        <v>2</v>
      </c>
      <c r="E201" t="s">
        <v>5039</v>
      </c>
      <c r="F201" t="s">
        <v>462</v>
      </c>
      <c r="G201" t="s">
        <v>5040</v>
      </c>
      <c r="H201" t="s">
        <v>539</v>
      </c>
      <c r="I201" t="s">
        <v>539</v>
      </c>
      <c r="J201" t="s">
        <v>17</v>
      </c>
      <c r="K201" t="s">
        <v>17</v>
      </c>
      <c r="L201" t="s">
        <v>464</v>
      </c>
      <c r="M201" t="s">
        <v>17</v>
      </c>
      <c r="N201" t="s">
        <v>465</v>
      </c>
      <c r="O201" s="54">
        <v>45923.600474537037</v>
      </c>
      <c r="P201" t="s">
        <v>17</v>
      </c>
      <c r="Q201" s="55">
        <v>45923</v>
      </c>
      <c r="R201" s="56">
        <v>0</v>
      </c>
      <c r="S201" s="54">
        <v>45923.60052083333</v>
      </c>
      <c r="T201" t="s">
        <v>4454</v>
      </c>
      <c r="U201" t="s">
        <v>480</v>
      </c>
      <c r="V201">
        <v>43420256</v>
      </c>
      <c r="W201" t="s">
        <v>5041</v>
      </c>
      <c r="X201" t="s">
        <v>17</v>
      </c>
      <c r="Y201" t="s">
        <v>17</v>
      </c>
      <c r="Z201" t="s">
        <v>17</v>
      </c>
      <c r="AA201" t="s">
        <v>17</v>
      </c>
      <c r="AB201" t="s">
        <v>17</v>
      </c>
      <c r="AC201">
        <v>3122881856</v>
      </c>
      <c r="AD201" t="s">
        <v>468</v>
      </c>
      <c r="AE201" t="s">
        <v>15</v>
      </c>
      <c r="AF201">
        <v>0</v>
      </c>
      <c r="AG201" t="s">
        <v>17</v>
      </c>
      <c r="AH201" t="s">
        <v>469</v>
      </c>
      <c r="AI201" t="s">
        <v>17</v>
      </c>
      <c r="AJ201" t="s">
        <v>470</v>
      </c>
      <c r="AK201" t="s">
        <v>5042</v>
      </c>
      <c r="AL201" t="s">
        <v>18</v>
      </c>
      <c r="AM201" t="s">
        <v>17</v>
      </c>
      <c r="AN201" t="s">
        <v>17</v>
      </c>
      <c r="AO201" t="s">
        <v>17</v>
      </c>
      <c r="AP201" t="s">
        <v>17</v>
      </c>
      <c r="AQ201">
        <v>10</v>
      </c>
      <c r="AR201" t="s">
        <v>17</v>
      </c>
      <c r="AS201" t="s">
        <v>17</v>
      </c>
      <c r="AT201" t="s">
        <v>475</v>
      </c>
      <c r="AU201" t="s">
        <v>476</v>
      </c>
      <c r="AV201" t="s">
        <v>477</v>
      </c>
      <c r="AW201" t="s">
        <v>5043</v>
      </c>
      <c r="AX201" t="s">
        <v>17</v>
      </c>
      <c r="AY201" t="s">
        <v>17</v>
      </c>
      <c r="AZ201" t="s">
        <v>17</v>
      </c>
      <c r="BA201" t="s">
        <v>17</v>
      </c>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HC201"/>
    </row>
    <row r="202" spans="1:211" hidden="1" x14ac:dyDescent="0.25">
      <c r="A202">
        <v>23390726</v>
      </c>
      <c r="B202">
        <f>VLOOKUP(A202,BASE!A:A,1,0)</f>
        <v>23390726</v>
      </c>
      <c r="C202">
        <v>1</v>
      </c>
      <c r="D202">
        <v>2</v>
      </c>
      <c r="E202" t="s">
        <v>4557</v>
      </c>
      <c r="F202" t="s">
        <v>462</v>
      </c>
      <c r="G202" t="s">
        <v>4558</v>
      </c>
      <c r="H202" t="s">
        <v>463</v>
      </c>
      <c r="I202" t="s">
        <v>463</v>
      </c>
      <c r="J202" t="s">
        <v>17</v>
      </c>
      <c r="K202" t="s">
        <v>17</v>
      </c>
      <c r="L202" t="s">
        <v>464</v>
      </c>
      <c r="M202" t="s">
        <v>17</v>
      </c>
      <c r="N202" t="s">
        <v>465</v>
      </c>
      <c r="O202" s="54">
        <v>45734.553935185184</v>
      </c>
      <c r="P202" t="s">
        <v>17</v>
      </c>
      <c r="Q202" s="55">
        <v>45735</v>
      </c>
      <c r="R202" s="56">
        <v>0</v>
      </c>
      <c r="S202" s="54">
        <v>45919.527141203704</v>
      </c>
      <c r="T202" t="s">
        <v>5044</v>
      </c>
      <c r="U202" t="s">
        <v>466</v>
      </c>
      <c r="V202">
        <v>1020404761</v>
      </c>
      <c r="W202" t="s">
        <v>4559</v>
      </c>
      <c r="X202" t="s">
        <v>17</v>
      </c>
      <c r="Y202" t="s">
        <v>17</v>
      </c>
      <c r="Z202" t="s">
        <v>17</v>
      </c>
      <c r="AA202" t="s">
        <v>17</v>
      </c>
      <c r="AB202">
        <v>2941993</v>
      </c>
      <c r="AC202">
        <v>3196642243</v>
      </c>
      <c r="AD202" t="s">
        <v>468</v>
      </c>
      <c r="AE202" t="s">
        <v>15</v>
      </c>
      <c r="AF202">
        <v>0</v>
      </c>
      <c r="AG202" t="s">
        <v>17</v>
      </c>
      <c r="AH202" t="s">
        <v>469</v>
      </c>
      <c r="AI202" t="s">
        <v>17</v>
      </c>
      <c r="AJ202" t="s">
        <v>470</v>
      </c>
      <c r="AK202" t="s">
        <v>17</v>
      </c>
      <c r="AL202" t="s">
        <v>16</v>
      </c>
      <c r="AM202" t="s">
        <v>17</v>
      </c>
      <c r="AN202" t="s">
        <v>17</v>
      </c>
      <c r="AO202" t="s">
        <v>17</v>
      </c>
      <c r="AP202" t="s">
        <v>17</v>
      </c>
      <c r="AQ202">
        <v>3</v>
      </c>
      <c r="AR202" t="s">
        <v>17</v>
      </c>
      <c r="AS202" t="s">
        <v>17</v>
      </c>
      <c r="AT202" t="s">
        <v>17</v>
      </c>
      <c r="AU202" t="s">
        <v>17</v>
      </c>
      <c r="AV202" t="s">
        <v>17</v>
      </c>
      <c r="AW202" t="s">
        <v>4560</v>
      </c>
      <c r="AX202" t="s">
        <v>17</v>
      </c>
      <c r="AY202" t="s">
        <v>17</v>
      </c>
      <c r="AZ202" t="s">
        <v>17</v>
      </c>
      <c r="BA202" t="s">
        <v>17</v>
      </c>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HC202"/>
    </row>
    <row r="203" spans="1:211" hidden="1" x14ac:dyDescent="0.25">
      <c r="A203">
        <v>23543692</v>
      </c>
      <c r="B203">
        <f>VLOOKUP(A203,BASE!A:A,1,0)</f>
        <v>23543692</v>
      </c>
      <c r="C203">
        <v>1</v>
      </c>
      <c r="D203">
        <v>2</v>
      </c>
      <c r="E203" t="s">
        <v>4561</v>
      </c>
      <c r="F203" t="s">
        <v>462</v>
      </c>
      <c r="G203" t="s">
        <v>4562</v>
      </c>
      <c r="H203" t="s">
        <v>463</v>
      </c>
      <c r="I203" t="s">
        <v>463</v>
      </c>
      <c r="J203" t="s">
        <v>17</v>
      </c>
      <c r="K203" t="s">
        <v>17</v>
      </c>
      <c r="L203" t="s">
        <v>464</v>
      </c>
      <c r="M203" t="s">
        <v>17</v>
      </c>
      <c r="N203" t="s">
        <v>465</v>
      </c>
      <c r="O203" s="54">
        <v>45919.557337962964</v>
      </c>
      <c r="P203" t="s">
        <v>17</v>
      </c>
      <c r="Q203" s="55">
        <v>45919</v>
      </c>
      <c r="R203" s="56">
        <v>0</v>
      </c>
      <c r="S203" s="54">
        <v>45919.557372685187</v>
      </c>
      <c r="T203" t="s">
        <v>4897</v>
      </c>
      <c r="U203" t="s">
        <v>466</v>
      </c>
      <c r="V203">
        <v>43867552</v>
      </c>
      <c r="W203" t="s">
        <v>4563</v>
      </c>
      <c r="X203" t="s">
        <v>17</v>
      </c>
      <c r="Y203" t="s">
        <v>17</v>
      </c>
      <c r="Z203" t="s">
        <v>17</v>
      </c>
      <c r="AA203" t="s">
        <v>17</v>
      </c>
      <c r="AB203">
        <v>2224587</v>
      </c>
      <c r="AC203">
        <v>3195262214</v>
      </c>
      <c r="AD203" t="s">
        <v>468</v>
      </c>
      <c r="AE203" t="s">
        <v>15</v>
      </c>
      <c r="AF203">
        <v>0</v>
      </c>
      <c r="AG203" t="s">
        <v>17</v>
      </c>
      <c r="AH203" t="s">
        <v>469</v>
      </c>
      <c r="AI203" t="s">
        <v>17</v>
      </c>
      <c r="AJ203" t="s">
        <v>470</v>
      </c>
      <c r="AK203" t="s">
        <v>4564</v>
      </c>
      <c r="AL203" t="s">
        <v>16</v>
      </c>
      <c r="AM203" t="s">
        <v>17</v>
      </c>
      <c r="AN203" t="s">
        <v>17</v>
      </c>
      <c r="AO203" t="s">
        <v>17</v>
      </c>
      <c r="AP203" t="s">
        <v>17</v>
      </c>
      <c r="AQ203">
        <v>9</v>
      </c>
      <c r="AR203" t="s">
        <v>17</v>
      </c>
      <c r="AS203" t="s">
        <v>17</v>
      </c>
      <c r="AT203" t="s">
        <v>17</v>
      </c>
      <c r="AU203" t="s">
        <v>17</v>
      </c>
      <c r="AV203" t="s">
        <v>17</v>
      </c>
      <c r="AW203" t="s">
        <v>4565</v>
      </c>
      <c r="AX203" t="s">
        <v>17</v>
      </c>
      <c r="AY203" t="s">
        <v>17</v>
      </c>
      <c r="AZ203" t="s">
        <v>17</v>
      </c>
      <c r="BA203" t="s">
        <v>17</v>
      </c>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HC203"/>
    </row>
    <row r="204" spans="1:211" hidden="1" x14ac:dyDescent="0.25">
      <c r="A204">
        <v>23537628</v>
      </c>
      <c r="B204">
        <f>VLOOKUP(A204,BASE!A:A,1,0)</f>
        <v>23537628</v>
      </c>
      <c r="C204">
        <v>1</v>
      </c>
      <c r="D204">
        <v>2</v>
      </c>
      <c r="E204" t="s">
        <v>3622</v>
      </c>
      <c r="F204" t="s">
        <v>462</v>
      </c>
      <c r="G204" t="s">
        <v>3623</v>
      </c>
      <c r="H204" t="s">
        <v>463</v>
      </c>
      <c r="I204" t="s">
        <v>463</v>
      </c>
      <c r="J204" t="s">
        <v>17</v>
      </c>
      <c r="K204" t="s">
        <v>17</v>
      </c>
      <c r="L204" t="s">
        <v>464</v>
      </c>
      <c r="M204" t="s">
        <v>17</v>
      </c>
      <c r="N204" t="s">
        <v>465</v>
      </c>
      <c r="O204" s="54">
        <v>45912.38082175926</v>
      </c>
      <c r="P204" t="s">
        <v>17</v>
      </c>
      <c r="Q204" s="55">
        <v>45915</v>
      </c>
      <c r="R204" s="56">
        <v>0</v>
      </c>
      <c r="S204" s="54">
        <v>45912.380844907406</v>
      </c>
      <c r="T204" t="s">
        <v>5045</v>
      </c>
      <c r="U204" t="s">
        <v>466</v>
      </c>
      <c r="V204">
        <v>43102962</v>
      </c>
      <c r="W204" t="s">
        <v>3624</v>
      </c>
      <c r="X204" t="s">
        <v>17</v>
      </c>
      <c r="Y204" t="s">
        <v>17</v>
      </c>
      <c r="Z204" t="s">
        <v>17</v>
      </c>
      <c r="AA204" t="s">
        <v>17</v>
      </c>
      <c r="AB204" t="s">
        <v>17</v>
      </c>
      <c r="AC204">
        <v>3046383187</v>
      </c>
      <c r="AD204" t="s">
        <v>468</v>
      </c>
      <c r="AE204" t="s">
        <v>15</v>
      </c>
      <c r="AF204">
        <v>0</v>
      </c>
      <c r="AG204" t="s">
        <v>17</v>
      </c>
      <c r="AH204" t="s">
        <v>469</v>
      </c>
      <c r="AI204" t="s">
        <v>17</v>
      </c>
      <c r="AJ204" t="s">
        <v>470</v>
      </c>
      <c r="AK204" t="s">
        <v>3625</v>
      </c>
      <c r="AL204" t="s">
        <v>16</v>
      </c>
      <c r="AM204" t="s">
        <v>17</v>
      </c>
      <c r="AN204" t="s">
        <v>17</v>
      </c>
      <c r="AO204" t="s">
        <v>17</v>
      </c>
      <c r="AP204" t="s">
        <v>17</v>
      </c>
      <c r="AQ204" t="s">
        <v>472</v>
      </c>
      <c r="AR204" t="s">
        <v>17</v>
      </c>
      <c r="AS204" t="s">
        <v>17</v>
      </c>
      <c r="AT204" t="s">
        <v>17</v>
      </c>
      <c r="AU204" t="s">
        <v>17</v>
      </c>
      <c r="AV204" t="s">
        <v>17</v>
      </c>
      <c r="AW204" t="s">
        <v>3626</v>
      </c>
      <c r="AX204" t="s">
        <v>17</v>
      </c>
      <c r="AY204" t="s">
        <v>17</v>
      </c>
      <c r="AZ204" t="s">
        <v>17</v>
      </c>
      <c r="BA204" t="s">
        <v>17</v>
      </c>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HC204"/>
    </row>
    <row r="205" spans="1:211" hidden="1" x14ac:dyDescent="0.25">
      <c r="A205">
        <v>23539528</v>
      </c>
      <c r="B205">
        <f>VLOOKUP(A205,BASE!A:A,1,0)</f>
        <v>23539528</v>
      </c>
      <c r="C205">
        <v>1</v>
      </c>
      <c r="D205">
        <v>2</v>
      </c>
      <c r="E205" t="s">
        <v>4566</v>
      </c>
      <c r="F205" t="s">
        <v>462</v>
      </c>
      <c r="G205" t="s">
        <v>4567</v>
      </c>
      <c r="H205" t="s">
        <v>463</v>
      </c>
      <c r="I205" t="s">
        <v>463</v>
      </c>
      <c r="J205" t="s">
        <v>17</v>
      </c>
      <c r="K205" t="s">
        <v>17</v>
      </c>
      <c r="L205" t="s">
        <v>464</v>
      </c>
      <c r="M205" t="s">
        <v>17</v>
      </c>
      <c r="N205" t="s">
        <v>465</v>
      </c>
      <c r="O205" s="54">
        <v>45915.497916666667</v>
      </c>
      <c r="P205" t="s">
        <v>17</v>
      </c>
      <c r="Q205" s="55">
        <v>45915</v>
      </c>
      <c r="R205" s="56">
        <v>0</v>
      </c>
      <c r="S205" s="54">
        <v>45915.49795138889</v>
      </c>
      <c r="T205" t="s">
        <v>5046</v>
      </c>
      <c r="U205" t="s">
        <v>466</v>
      </c>
      <c r="V205">
        <v>70082835</v>
      </c>
      <c r="W205" t="s">
        <v>4569</v>
      </c>
      <c r="X205" t="s">
        <v>17</v>
      </c>
      <c r="Y205" t="s">
        <v>17</v>
      </c>
      <c r="Z205" t="s">
        <v>17</v>
      </c>
      <c r="AA205" t="s">
        <v>17</v>
      </c>
      <c r="AB205">
        <v>4273207</v>
      </c>
      <c r="AC205">
        <v>3117110496</v>
      </c>
      <c r="AD205" t="s">
        <v>468</v>
      </c>
      <c r="AE205" t="s">
        <v>15</v>
      </c>
      <c r="AF205">
        <v>0</v>
      </c>
      <c r="AG205" t="s">
        <v>17</v>
      </c>
      <c r="AH205" t="s">
        <v>469</v>
      </c>
      <c r="AI205" t="s">
        <v>17</v>
      </c>
      <c r="AJ205" t="s">
        <v>470</v>
      </c>
      <c r="AK205" t="s">
        <v>4570</v>
      </c>
      <c r="AL205" t="s">
        <v>16</v>
      </c>
      <c r="AM205" t="s">
        <v>17</v>
      </c>
      <c r="AN205" t="s">
        <v>17</v>
      </c>
      <c r="AO205" t="s">
        <v>17</v>
      </c>
      <c r="AP205" t="s">
        <v>17</v>
      </c>
      <c r="AQ205">
        <v>9</v>
      </c>
      <c r="AR205" t="s">
        <v>17</v>
      </c>
      <c r="AS205" t="s">
        <v>17</v>
      </c>
      <c r="AT205" t="s">
        <v>17</v>
      </c>
      <c r="AU205" t="s">
        <v>17</v>
      </c>
      <c r="AV205" t="s">
        <v>17</v>
      </c>
      <c r="AW205" t="s">
        <v>4571</v>
      </c>
      <c r="AX205" t="s">
        <v>17</v>
      </c>
      <c r="AY205" t="s">
        <v>17</v>
      </c>
      <c r="AZ205" t="s">
        <v>17</v>
      </c>
      <c r="BA205" t="s">
        <v>17</v>
      </c>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HC205"/>
    </row>
    <row r="206" spans="1:211" hidden="1" x14ac:dyDescent="0.25">
      <c r="A206">
        <v>23526871</v>
      </c>
      <c r="B206">
        <f>VLOOKUP(A206,BASE!A:A,1,0)</f>
        <v>23526871</v>
      </c>
      <c r="C206">
        <v>1</v>
      </c>
      <c r="D206">
        <v>2</v>
      </c>
      <c r="E206" t="s">
        <v>2527</v>
      </c>
      <c r="F206" t="s">
        <v>514</v>
      </c>
      <c r="G206" t="s">
        <v>4574</v>
      </c>
      <c r="H206" t="s">
        <v>463</v>
      </c>
      <c r="I206" t="s">
        <v>463</v>
      </c>
      <c r="J206" t="s">
        <v>17</v>
      </c>
      <c r="K206" t="s">
        <v>17</v>
      </c>
      <c r="L206" t="s">
        <v>464</v>
      </c>
      <c r="M206" t="s">
        <v>17</v>
      </c>
      <c r="N206" t="s">
        <v>465</v>
      </c>
      <c r="O206" s="54">
        <v>45898.702557870369</v>
      </c>
      <c r="P206" t="s">
        <v>17</v>
      </c>
      <c r="Q206" s="55">
        <v>45919</v>
      </c>
      <c r="R206" t="s">
        <v>17</v>
      </c>
      <c r="S206" s="54">
        <v>45919.562708333331</v>
      </c>
      <c r="T206" t="s">
        <v>4900</v>
      </c>
      <c r="U206" t="s">
        <v>466</v>
      </c>
      <c r="V206">
        <v>1010104893</v>
      </c>
      <c r="W206" t="s">
        <v>4573</v>
      </c>
      <c r="X206" t="s">
        <v>17</v>
      </c>
      <c r="Y206" t="s">
        <v>17</v>
      </c>
      <c r="Z206" t="s">
        <v>17</v>
      </c>
      <c r="AA206" t="s">
        <v>17</v>
      </c>
      <c r="AB206" t="s">
        <v>17</v>
      </c>
      <c r="AC206">
        <v>3135645495</v>
      </c>
      <c r="AD206" t="s">
        <v>468</v>
      </c>
      <c r="AE206" t="s">
        <v>15</v>
      </c>
      <c r="AF206">
        <v>0</v>
      </c>
      <c r="AG206" t="s">
        <v>17</v>
      </c>
      <c r="AH206" t="s">
        <v>469</v>
      </c>
      <c r="AI206" t="s">
        <v>17</v>
      </c>
      <c r="AJ206" t="s">
        <v>470</v>
      </c>
      <c r="AK206" t="s">
        <v>4572</v>
      </c>
      <c r="AL206" t="s">
        <v>16</v>
      </c>
      <c r="AM206" t="s">
        <v>17</v>
      </c>
      <c r="AN206" t="s">
        <v>17</v>
      </c>
      <c r="AO206" t="s">
        <v>17</v>
      </c>
      <c r="AP206" t="s">
        <v>17</v>
      </c>
      <c r="AQ206" t="s">
        <v>472</v>
      </c>
      <c r="AR206" t="s">
        <v>17</v>
      </c>
      <c r="AS206" t="s">
        <v>17</v>
      </c>
      <c r="AT206" t="s">
        <v>17</v>
      </c>
      <c r="AU206" t="s">
        <v>17</v>
      </c>
      <c r="AV206" t="s">
        <v>17</v>
      </c>
      <c r="AW206" t="s">
        <v>2525</v>
      </c>
      <c r="AX206" t="s">
        <v>17</v>
      </c>
      <c r="AY206" t="s">
        <v>17</v>
      </c>
      <c r="AZ206" t="s">
        <v>17</v>
      </c>
      <c r="BA206" t="s">
        <v>17</v>
      </c>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HC206"/>
    </row>
  </sheetData>
  <autoFilter ref="A1:HC206" xr:uid="{BCE8A6EF-18C8-47FB-AB7E-764D04D59923}">
    <filterColumn colId="0">
      <filters>
        <filter val="23537551"/>
      </filters>
    </filterColumn>
  </autoFilter>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EF65-1400-4B0C-87C1-F4E94278C250}">
  <sheetPr codeName="Hoja3"/>
  <dimension ref="A1:Z32"/>
  <sheetViews>
    <sheetView topLeftCell="C1" zoomScale="85" zoomScaleNormal="85" workbookViewId="0">
      <selection activeCell="G18" sqref="G18"/>
    </sheetView>
  </sheetViews>
  <sheetFormatPr baseColWidth="10" defaultRowHeight="15" x14ac:dyDescent="0.25"/>
  <cols>
    <col min="1" max="1" width="16.7109375" style="2" hidden="1" customWidth="1"/>
    <col min="2" max="2" width="14.140625" style="2" hidden="1" customWidth="1"/>
    <col min="3" max="3" width="16.140625" style="2" customWidth="1"/>
    <col min="4" max="4" width="22.140625" style="2" customWidth="1"/>
    <col min="5" max="5" width="14.28515625" style="2" customWidth="1"/>
    <col min="6" max="6" width="11" style="2" customWidth="1"/>
    <col min="7" max="7" width="25.5703125" style="2" customWidth="1"/>
    <col min="8" max="9" width="21.140625" style="2" customWidth="1"/>
    <col min="10" max="10" width="21.140625" customWidth="1"/>
    <col min="11" max="11" width="11.28515625" customWidth="1"/>
    <col min="12" max="12" width="5" customWidth="1"/>
    <col min="13" max="13" width="21.140625" style="2" customWidth="1"/>
    <col min="14" max="14" width="40.7109375" style="2" customWidth="1"/>
    <col min="15" max="15" width="11.28515625" style="2" customWidth="1"/>
    <col min="16" max="16" width="7.7109375" style="2" customWidth="1"/>
    <col min="17" max="17" width="35.5703125" style="2" customWidth="1"/>
    <col min="18" max="18" width="19.42578125" style="2" customWidth="1"/>
    <col min="19" max="19" width="11.42578125" style="2" customWidth="1"/>
    <col min="20" max="20" width="11.42578125" style="6" customWidth="1"/>
    <col min="21" max="22" width="11.42578125" style="2" customWidth="1"/>
    <col min="23" max="25" width="11.42578125" customWidth="1"/>
  </cols>
  <sheetData>
    <row r="1" spans="1:26" s="156" customFormat="1" x14ac:dyDescent="0.25">
      <c r="A1" s="156" t="s">
        <v>5194</v>
      </c>
      <c r="B1" s="156" t="s">
        <v>5195</v>
      </c>
      <c r="C1" s="156" t="s">
        <v>5196</v>
      </c>
      <c r="D1" s="156" t="s">
        <v>32</v>
      </c>
      <c r="E1" s="156" t="s">
        <v>33</v>
      </c>
      <c r="F1" s="156" t="s">
        <v>5197</v>
      </c>
      <c r="G1" s="156" t="s">
        <v>34</v>
      </c>
      <c r="H1" s="156" t="s">
        <v>5198</v>
      </c>
      <c r="I1" s="156" t="s">
        <v>5199</v>
      </c>
      <c r="J1" s="156" t="s">
        <v>5200</v>
      </c>
      <c r="K1" s="157" t="s">
        <v>28</v>
      </c>
      <c r="L1" s="157" t="s">
        <v>5472</v>
      </c>
      <c r="M1" s="156" t="s">
        <v>35</v>
      </c>
      <c r="N1" s="156" t="s">
        <v>5201</v>
      </c>
      <c r="O1" s="156" t="s">
        <v>36</v>
      </c>
      <c r="P1" s="156" t="s">
        <v>37</v>
      </c>
      <c r="Q1" s="156" t="s">
        <v>38</v>
      </c>
      <c r="R1" s="156" t="s">
        <v>39</v>
      </c>
      <c r="S1" s="156" t="s">
        <v>40</v>
      </c>
      <c r="T1" s="156" t="s">
        <v>5202</v>
      </c>
      <c r="U1" s="156" t="s">
        <v>41</v>
      </c>
      <c r="V1" s="156" t="s">
        <v>42</v>
      </c>
      <c r="W1" s="156" t="s">
        <v>43</v>
      </c>
      <c r="X1" s="156" t="s">
        <v>44</v>
      </c>
      <c r="Y1" s="156" t="s">
        <v>45</v>
      </c>
      <c r="Z1" s="156" t="s">
        <v>5203</v>
      </c>
    </row>
    <row r="2" spans="1:26" s="161" customFormat="1" x14ac:dyDescent="0.25">
      <c r="A2" s="161" t="s">
        <v>5255</v>
      </c>
      <c r="B2" s="162" t="s">
        <v>5256</v>
      </c>
      <c r="C2" s="163">
        <v>45912.639479166697</v>
      </c>
      <c r="D2" s="162" t="s">
        <v>5257</v>
      </c>
      <c r="E2" s="162" t="s">
        <v>5258</v>
      </c>
      <c r="F2" s="162" t="s">
        <v>5208</v>
      </c>
      <c r="G2" s="162" t="s">
        <v>5259</v>
      </c>
      <c r="H2" s="162" t="s">
        <v>5210</v>
      </c>
      <c r="I2" s="162" t="s">
        <v>5211</v>
      </c>
      <c r="J2" s="161" t="s">
        <v>5212</v>
      </c>
      <c r="K2" s="162" t="s">
        <v>5260</v>
      </c>
      <c r="L2" s="162" t="s">
        <v>5473</v>
      </c>
      <c r="M2" s="162" t="s">
        <v>76</v>
      </c>
      <c r="N2" s="162" t="s">
        <v>5261</v>
      </c>
      <c r="O2" s="162" t="s">
        <v>5215</v>
      </c>
      <c r="P2" s="163">
        <v>45912.638935185198</v>
      </c>
      <c r="Q2" s="163">
        <v>45919.638993055603</v>
      </c>
      <c r="R2" s="162" t="s">
        <v>5216</v>
      </c>
      <c r="S2" s="162" t="s">
        <v>5262</v>
      </c>
      <c r="T2" s="162" t="s">
        <v>5218</v>
      </c>
      <c r="U2" s="162" t="s">
        <v>5263</v>
      </c>
      <c r="V2" s="162" t="s">
        <v>464</v>
      </c>
      <c r="W2" s="162" t="s">
        <v>5246</v>
      </c>
      <c r="X2" s="162" t="s">
        <v>71</v>
      </c>
      <c r="Y2" s="162" t="s">
        <v>70</v>
      </c>
      <c r="Z2" s="162" t="s">
        <v>5218</v>
      </c>
    </row>
    <row r="3" spans="1:26" s="161" customFormat="1" x14ac:dyDescent="0.25">
      <c r="A3" s="161" t="s">
        <v>5264</v>
      </c>
      <c r="B3" s="162" t="s">
        <v>5265</v>
      </c>
      <c r="C3" s="163">
        <v>45915.655914351897</v>
      </c>
      <c r="D3" s="162" t="s">
        <v>5266</v>
      </c>
      <c r="E3" s="162" t="s">
        <v>5267</v>
      </c>
      <c r="F3" s="162" t="s">
        <v>5208</v>
      </c>
      <c r="G3" s="162" t="s">
        <v>5259</v>
      </c>
      <c r="H3" s="162" t="s">
        <v>5210</v>
      </c>
      <c r="I3" s="162" t="s">
        <v>5211</v>
      </c>
      <c r="J3" s="161" t="s">
        <v>5212</v>
      </c>
      <c r="K3" s="162" t="s">
        <v>5268</v>
      </c>
      <c r="L3" s="162" t="s">
        <v>5473</v>
      </c>
      <c r="M3" s="162" t="s">
        <v>76</v>
      </c>
      <c r="N3" s="162" t="s">
        <v>5269</v>
      </c>
      <c r="O3" s="162" t="s">
        <v>5215</v>
      </c>
      <c r="P3" s="163">
        <v>45915.655729166698</v>
      </c>
      <c r="Q3" s="163">
        <v>45922.655810185199</v>
      </c>
      <c r="R3" s="162" t="s">
        <v>5216</v>
      </c>
      <c r="S3" s="162" t="s">
        <v>5270</v>
      </c>
      <c r="T3" s="162" t="s">
        <v>5218</v>
      </c>
      <c r="U3" s="162" t="s">
        <v>5271</v>
      </c>
      <c r="V3" s="162" t="s">
        <v>464</v>
      </c>
      <c r="W3" s="162" t="s">
        <v>5246</v>
      </c>
      <c r="X3" s="162" t="s">
        <v>71</v>
      </c>
      <c r="Y3" s="162" t="s">
        <v>70</v>
      </c>
      <c r="Z3" s="162" t="s">
        <v>5218</v>
      </c>
    </row>
    <row r="4" spans="1:26" s="161" customFormat="1" x14ac:dyDescent="0.25">
      <c r="A4" s="161" t="s">
        <v>5332</v>
      </c>
      <c r="B4" s="162" t="s">
        <v>5333</v>
      </c>
      <c r="C4" s="163">
        <v>45922.319652777798</v>
      </c>
      <c r="D4" s="162" t="s">
        <v>5334</v>
      </c>
      <c r="E4" s="162" t="s">
        <v>5335</v>
      </c>
      <c r="F4" s="162" t="s">
        <v>5208</v>
      </c>
      <c r="G4" s="162" t="s">
        <v>5259</v>
      </c>
      <c r="H4" s="162" t="s">
        <v>5210</v>
      </c>
      <c r="I4" s="162" t="s">
        <v>5211</v>
      </c>
      <c r="J4" s="169" t="s">
        <v>5212</v>
      </c>
      <c r="K4" s="170" t="s">
        <v>5336</v>
      </c>
      <c r="L4" s="170"/>
      <c r="M4" s="162" t="s">
        <v>76</v>
      </c>
      <c r="N4" s="162" t="s">
        <v>5337</v>
      </c>
      <c r="O4" s="162" t="s">
        <v>5215</v>
      </c>
      <c r="P4" s="163">
        <v>45922.319513888899</v>
      </c>
      <c r="Q4" s="163">
        <v>45929.319571759297</v>
      </c>
      <c r="R4" s="162" t="s">
        <v>5216</v>
      </c>
      <c r="S4" s="162" t="s">
        <v>5338</v>
      </c>
      <c r="T4" s="162" t="s">
        <v>5218</v>
      </c>
      <c r="U4" s="162" t="s">
        <v>5339</v>
      </c>
      <c r="V4" s="162" t="s">
        <v>464</v>
      </c>
      <c r="W4" s="162" t="s">
        <v>5246</v>
      </c>
      <c r="X4" s="162" t="s">
        <v>71</v>
      </c>
      <c r="Y4" s="162" t="s">
        <v>70</v>
      </c>
      <c r="Z4" s="162" t="s">
        <v>5218</v>
      </c>
    </row>
    <row r="5" spans="1:26" s="169" customFormat="1" x14ac:dyDescent="0.25">
      <c r="A5" s="169" t="s">
        <v>5373</v>
      </c>
      <c r="B5" s="170" t="s">
        <v>5374</v>
      </c>
      <c r="C5" s="171">
        <v>45922.587569444397</v>
      </c>
      <c r="D5" s="170" t="s">
        <v>5375</v>
      </c>
      <c r="E5" s="170" t="s">
        <v>5376</v>
      </c>
      <c r="F5" s="170" t="s">
        <v>5208</v>
      </c>
      <c r="G5" s="170" t="s">
        <v>5259</v>
      </c>
      <c r="H5" s="170" t="s">
        <v>5210</v>
      </c>
      <c r="I5" s="170" t="s">
        <v>5211</v>
      </c>
      <c r="J5" s="169" t="s">
        <v>5212</v>
      </c>
      <c r="K5" s="170" t="s">
        <v>5377</v>
      </c>
      <c r="L5" s="170"/>
      <c r="M5" s="170" t="s">
        <v>1187</v>
      </c>
      <c r="N5" s="170" t="s">
        <v>5378</v>
      </c>
      <c r="O5" s="170" t="s">
        <v>5215</v>
      </c>
      <c r="P5" s="171">
        <v>45922.587407407402</v>
      </c>
      <c r="Q5" s="171">
        <v>45929.587488425903</v>
      </c>
      <c r="R5" s="170" t="s">
        <v>5216</v>
      </c>
      <c r="S5" s="170" t="s">
        <v>5379</v>
      </c>
      <c r="T5" s="170" t="s">
        <v>5218</v>
      </c>
      <c r="U5" s="170" t="s">
        <v>5380</v>
      </c>
      <c r="V5" s="170" t="s">
        <v>464</v>
      </c>
      <c r="W5" s="170" t="s">
        <v>5246</v>
      </c>
      <c r="X5" s="170" t="s">
        <v>71</v>
      </c>
      <c r="Y5" s="170" t="s">
        <v>70</v>
      </c>
      <c r="Z5" s="170" t="s">
        <v>5218</v>
      </c>
    </row>
    <row r="6" spans="1:26" s="156" customFormat="1" x14ac:dyDescent="0.25">
      <c r="A6" s="161"/>
      <c r="B6" s="162"/>
      <c r="C6" s="163"/>
      <c r="D6" s="162"/>
      <c r="E6" s="162" t="s">
        <v>5462</v>
      </c>
      <c r="F6" s="162" t="s">
        <v>5208</v>
      </c>
      <c r="G6" s="162" t="s">
        <v>5259</v>
      </c>
      <c r="H6" s="162" t="s">
        <v>5210</v>
      </c>
      <c r="I6" s="162" t="s">
        <v>5211</v>
      </c>
      <c r="J6" s="161" t="s">
        <v>5212</v>
      </c>
      <c r="K6" s="162" t="s">
        <v>5463</v>
      </c>
      <c r="L6" s="162" t="s">
        <v>5473</v>
      </c>
      <c r="M6" s="162" t="s">
        <v>76</v>
      </c>
      <c r="N6" s="162" t="s">
        <v>5464</v>
      </c>
      <c r="O6" s="162"/>
      <c r="P6" s="164" t="s">
        <v>5465</v>
      </c>
      <c r="Q6" s="164" t="s">
        <v>5466</v>
      </c>
      <c r="R6" s="162" t="s">
        <v>5216</v>
      </c>
      <c r="S6" s="162" t="s">
        <v>5467</v>
      </c>
      <c r="T6" s="162"/>
      <c r="U6" s="162" t="s">
        <v>5468</v>
      </c>
      <c r="V6" s="162"/>
      <c r="W6" s="162"/>
      <c r="X6" s="162" t="s">
        <v>71</v>
      </c>
      <c r="Y6" s="162" t="s">
        <v>70</v>
      </c>
      <c r="Z6" s="162"/>
    </row>
    <row r="7" spans="1:26" s="165" customFormat="1" x14ac:dyDescent="0.25">
      <c r="A7" s="165" t="s">
        <v>5280</v>
      </c>
      <c r="B7" s="166" t="s">
        <v>5281</v>
      </c>
      <c r="C7" s="167">
        <v>45916.631608796299</v>
      </c>
      <c r="D7" s="166" t="s">
        <v>5282</v>
      </c>
      <c r="E7" s="166" t="s">
        <v>5283</v>
      </c>
      <c r="F7" s="166" t="s">
        <v>5208</v>
      </c>
      <c r="G7" s="166" t="s">
        <v>77</v>
      </c>
      <c r="H7" s="166" t="s">
        <v>5284</v>
      </c>
      <c r="I7" s="166" t="s">
        <v>5211</v>
      </c>
      <c r="J7" s="165" t="s">
        <v>5212</v>
      </c>
      <c r="K7" s="166" t="s">
        <v>5285</v>
      </c>
      <c r="L7" s="166" t="s">
        <v>753</v>
      </c>
      <c r="M7" s="166" t="s">
        <v>76</v>
      </c>
      <c r="N7" s="166" t="s">
        <v>5286</v>
      </c>
      <c r="O7" s="166" t="s">
        <v>5215</v>
      </c>
      <c r="P7" s="167">
        <v>45916.631400462997</v>
      </c>
      <c r="Q7" s="167">
        <v>45923.6315046296</v>
      </c>
      <c r="R7" s="166" t="s">
        <v>5216</v>
      </c>
      <c r="S7" s="166" t="s">
        <v>5287</v>
      </c>
      <c r="T7" s="166" t="s">
        <v>5218</v>
      </c>
      <c r="U7" s="166" t="s">
        <v>5288</v>
      </c>
      <c r="V7" s="166" t="s">
        <v>464</v>
      </c>
      <c r="W7" s="166" t="s">
        <v>5289</v>
      </c>
      <c r="X7" s="166" t="s">
        <v>71</v>
      </c>
      <c r="Y7" s="166" t="s">
        <v>70</v>
      </c>
      <c r="Z7" s="166" t="s">
        <v>5218</v>
      </c>
    </row>
    <row r="8" spans="1:26" s="156" customFormat="1" x14ac:dyDescent="0.25">
      <c r="A8" s="156" t="s">
        <v>5381</v>
      </c>
      <c r="B8" s="157" t="s">
        <v>5382</v>
      </c>
      <c r="C8" s="158">
        <v>45922.664375</v>
      </c>
      <c r="D8" s="157" t="s">
        <v>5383</v>
      </c>
      <c r="E8" s="157" t="s">
        <v>5384</v>
      </c>
      <c r="F8" s="157" t="s">
        <v>5208</v>
      </c>
      <c r="G8" s="157" t="s">
        <v>5259</v>
      </c>
      <c r="H8" s="157" t="s">
        <v>5210</v>
      </c>
      <c r="I8" s="157" t="s">
        <v>5211</v>
      </c>
      <c r="J8" s="156" t="s">
        <v>5319</v>
      </c>
      <c r="K8" s="157" t="s">
        <v>5385</v>
      </c>
      <c r="L8" s="157"/>
      <c r="M8" s="157" t="s">
        <v>5386</v>
      </c>
      <c r="N8" s="157" t="s">
        <v>5387</v>
      </c>
      <c r="O8" s="157" t="s">
        <v>5215</v>
      </c>
      <c r="P8" s="158">
        <v>45922.664236111101</v>
      </c>
      <c r="Q8" s="158">
        <v>45929.664305555598</v>
      </c>
      <c r="R8" s="157" t="s">
        <v>5216</v>
      </c>
      <c r="S8" s="157" t="s">
        <v>5388</v>
      </c>
      <c r="T8" s="157" t="s">
        <v>5218</v>
      </c>
      <c r="U8" s="157" t="s">
        <v>5389</v>
      </c>
      <c r="V8" s="157" t="s">
        <v>464</v>
      </c>
      <c r="W8" s="157" t="s">
        <v>5246</v>
      </c>
      <c r="X8" s="157" t="s">
        <v>71</v>
      </c>
      <c r="Y8" s="157" t="s">
        <v>70</v>
      </c>
      <c r="Z8" s="157" t="s">
        <v>5218</v>
      </c>
    </row>
    <row r="9" spans="1:26" s="156" customFormat="1" x14ac:dyDescent="0.25">
      <c r="A9" s="156" t="s">
        <v>5204</v>
      </c>
      <c r="B9" s="157" t="s">
        <v>5205</v>
      </c>
      <c r="C9" s="158">
        <v>45901.374444444402</v>
      </c>
      <c r="D9" s="157" t="s">
        <v>5206</v>
      </c>
      <c r="E9" s="157" t="s">
        <v>5207</v>
      </c>
      <c r="F9" s="157" t="s">
        <v>5208</v>
      </c>
      <c r="G9" s="157" t="s">
        <v>5209</v>
      </c>
      <c r="H9" s="157" t="s">
        <v>5210</v>
      </c>
      <c r="I9" s="157" t="s">
        <v>5211</v>
      </c>
      <c r="J9" s="156" t="s">
        <v>5212</v>
      </c>
      <c r="K9" s="157" t="s">
        <v>5213</v>
      </c>
      <c r="L9" s="157"/>
      <c r="M9" s="157" t="s">
        <v>76</v>
      </c>
      <c r="N9" s="157" t="s">
        <v>5214</v>
      </c>
      <c r="O9" s="157" t="s">
        <v>5215</v>
      </c>
      <c r="P9" s="158">
        <v>45901.373993055597</v>
      </c>
      <c r="Q9" s="158">
        <v>45908.3740972222</v>
      </c>
      <c r="R9" s="157" t="s">
        <v>5216</v>
      </c>
      <c r="S9" s="157" t="s">
        <v>5217</v>
      </c>
      <c r="T9" s="157" t="s">
        <v>5218</v>
      </c>
      <c r="U9" s="157" t="s">
        <v>5219</v>
      </c>
      <c r="V9" s="157" t="s">
        <v>464</v>
      </c>
      <c r="W9" s="157" t="s">
        <v>5220</v>
      </c>
      <c r="X9" s="157" t="s">
        <v>71</v>
      </c>
      <c r="Y9" s="157" t="s">
        <v>70</v>
      </c>
      <c r="Z9" s="157" t="s">
        <v>5218</v>
      </c>
    </row>
    <row r="10" spans="1:26" s="156" customFormat="1" x14ac:dyDescent="0.25">
      <c r="A10" s="156" t="s">
        <v>5221</v>
      </c>
      <c r="B10" s="157" t="s">
        <v>5222</v>
      </c>
      <c r="C10" s="158">
        <v>45905.748194444401</v>
      </c>
      <c r="D10" s="157" t="s">
        <v>5223</v>
      </c>
      <c r="E10" s="157" t="s">
        <v>5224</v>
      </c>
      <c r="F10" s="157" t="s">
        <v>5208</v>
      </c>
      <c r="G10" s="157" t="s">
        <v>5209</v>
      </c>
      <c r="H10" s="157" t="s">
        <v>5210</v>
      </c>
      <c r="I10" s="157" t="s">
        <v>5211</v>
      </c>
      <c r="J10" s="156" t="s">
        <v>5212</v>
      </c>
      <c r="K10" s="157" t="s">
        <v>5225</v>
      </c>
      <c r="L10" s="157"/>
      <c r="M10" s="157" t="s">
        <v>1681</v>
      </c>
      <c r="N10" s="157" t="s">
        <v>5226</v>
      </c>
      <c r="O10" s="157" t="s">
        <v>5215</v>
      </c>
      <c r="P10" s="158">
        <v>45905.747986111099</v>
      </c>
      <c r="Q10" s="158">
        <v>45912.7480671296</v>
      </c>
      <c r="R10" s="157" t="s">
        <v>5216</v>
      </c>
      <c r="S10" s="157" t="s">
        <v>5227</v>
      </c>
      <c r="T10" s="157" t="s">
        <v>5218</v>
      </c>
      <c r="U10" s="157" t="s">
        <v>5228</v>
      </c>
      <c r="V10" s="157" t="s">
        <v>464</v>
      </c>
      <c r="W10" s="157" t="s">
        <v>5220</v>
      </c>
      <c r="X10" s="157" t="s">
        <v>71</v>
      </c>
      <c r="Y10" s="157" t="s">
        <v>70</v>
      </c>
      <c r="Z10" s="157" t="s">
        <v>5218</v>
      </c>
    </row>
    <row r="11" spans="1:26" s="156" customFormat="1" x14ac:dyDescent="0.25">
      <c r="A11" s="156" t="s">
        <v>5229</v>
      </c>
      <c r="B11" s="157" t="s">
        <v>5230</v>
      </c>
      <c r="C11" s="158">
        <v>45910.451493055603</v>
      </c>
      <c r="D11" s="157" t="s">
        <v>5231</v>
      </c>
      <c r="E11" s="157" t="s">
        <v>5232</v>
      </c>
      <c r="F11" s="157" t="s">
        <v>5208</v>
      </c>
      <c r="G11" s="157" t="s">
        <v>5209</v>
      </c>
      <c r="H11" s="157" t="s">
        <v>5210</v>
      </c>
      <c r="I11" s="157" t="s">
        <v>5211</v>
      </c>
      <c r="J11" s="156" t="s">
        <v>5212</v>
      </c>
      <c r="K11" s="157" t="s">
        <v>5233</v>
      </c>
      <c r="L11" s="157"/>
      <c r="M11" s="157" t="s">
        <v>76</v>
      </c>
      <c r="N11" s="157" t="s">
        <v>5234</v>
      </c>
      <c r="O11" s="157" t="s">
        <v>5215</v>
      </c>
      <c r="P11" s="158">
        <v>45910.451319444401</v>
      </c>
      <c r="Q11" s="158">
        <v>45917.451377314799</v>
      </c>
      <c r="R11" s="157" t="s">
        <v>5216</v>
      </c>
      <c r="S11" s="157" t="s">
        <v>5235</v>
      </c>
      <c r="T11" s="157" t="s">
        <v>5218</v>
      </c>
      <c r="U11" s="157" t="s">
        <v>5236</v>
      </c>
      <c r="V11" s="157" t="s">
        <v>464</v>
      </c>
      <c r="W11" s="157" t="s">
        <v>5220</v>
      </c>
      <c r="X11" s="157" t="s">
        <v>71</v>
      </c>
      <c r="Y11" s="157" t="s">
        <v>70</v>
      </c>
      <c r="Z11" s="157" t="s">
        <v>5218</v>
      </c>
    </row>
    <row r="12" spans="1:26" s="156" customFormat="1" x14ac:dyDescent="0.25">
      <c r="A12" s="156" t="s">
        <v>5247</v>
      </c>
      <c r="B12" s="157" t="s">
        <v>5248</v>
      </c>
      <c r="C12" s="158">
        <v>45912.414236111101</v>
      </c>
      <c r="D12" s="157" t="s">
        <v>5249</v>
      </c>
      <c r="E12" s="157" t="s">
        <v>5250</v>
      </c>
      <c r="F12" s="157" t="s">
        <v>5208</v>
      </c>
      <c r="G12" s="157" t="s">
        <v>5209</v>
      </c>
      <c r="H12" s="157" t="s">
        <v>5210</v>
      </c>
      <c r="I12" s="157" t="s">
        <v>5211</v>
      </c>
      <c r="J12" s="156" t="s">
        <v>5212</v>
      </c>
      <c r="K12" s="157" t="s">
        <v>5251</v>
      </c>
      <c r="L12" s="157"/>
      <c r="M12" s="157" t="s">
        <v>1187</v>
      </c>
      <c r="N12" s="157" t="s">
        <v>5252</v>
      </c>
      <c r="O12" s="157" t="s">
        <v>5215</v>
      </c>
      <c r="P12" s="158">
        <v>45912.414074074099</v>
      </c>
      <c r="Q12" s="158">
        <v>45919.414131944402</v>
      </c>
      <c r="R12" s="157" t="s">
        <v>5216</v>
      </c>
      <c r="S12" s="157" t="s">
        <v>5253</v>
      </c>
      <c r="T12" s="157" t="s">
        <v>5218</v>
      </c>
      <c r="U12" s="157" t="s">
        <v>5254</v>
      </c>
      <c r="V12" s="157" t="s">
        <v>464</v>
      </c>
      <c r="W12" s="157" t="s">
        <v>5220</v>
      </c>
      <c r="X12" s="157" t="s">
        <v>71</v>
      </c>
      <c r="Y12" s="157" t="s">
        <v>70</v>
      </c>
      <c r="Z12" s="157" t="s">
        <v>5218</v>
      </c>
    </row>
    <row r="13" spans="1:26" s="156" customFormat="1" x14ac:dyDescent="0.25">
      <c r="A13" s="156" t="s">
        <v>5272</v>
      </c>
      <c r="B13" s="157" t="s">
        <v>5273</v>
      </c>
      <c r="C13" s="158">
        <v>45916.626863425903</v>
      </c>
      <c r="D13" s="157" t="s">
        <v>5274</v>
      </c>
      <c r="E13" s="157" t="s">
        <v>5275</v>
      </c>
      <c r="F13" s="157" t="s">
        <v>5208</v>
      </c>
      <c r="G13" s="157" t="s">
        <v>5209</v>
      </c>
      <c r="H13" s="157" t="s">
        <v>5210</v>
      </c>
      <c r="I13" s="157" t="s">
        <v>5211</v>
      </c>
      <c r="J13" s="156" t="s">
        <v>5212</v>
      </c>
      <c r="K13" s="157" t="s">
        <v>5276</v>
      </c>
      <c r="L13" s="157"/>
      <c r="M13" s="157" t="s">
        <v>76</v>
      </c>
      <c r="N13" s="157" t="s">
        <v>5277</v>
      </c>
      <c r="O13" s="157" t="s">
        <v>5215</v>
      </c>
      <c r="P13" s="158">
        <v>45916.626724537004</v>
      </c>
      <c r="Q13" s="158">
        <v>45923.626782407402</v>
      </c>
      <c r="R13" s="157" t="s">
        <v>5216</v>
      </c>
      <c r="S13" s="157" t="s">
        <v>5278</v>
      </c>
      <c r="T13" s="157" t="s">
        <v>5218</v>
      </c>
      <c r="U13" s="157" t="s">
        <v>5279</v>
      </c>
      <c r="V13" s="157" t="s">
        <v>464</v>
      </c>
      <c r="W13" s="157" t="s">
        <v>5220</v>
      </c>
      <c r="X13" s="157" t="s">
        <v>71</v>
      </c>
      <c r="Y13" s="157" t="s">
        <v>70</v>
      </c>
      <c r="Z13" s="157" t="s">
        <v>5218</v>
      </c>
    </row>
    <row r="14" spans="1:26" s="156" customFormat="1" x14ac:dyDescent="0.25">
      <c r="A14" s="156" t="s">
        <v>5290</v>
      </c>
      <c r="B14" s="157" t="s">
        <v>5291</v>
      </c>
      <c r="C14" s="158">
        <v>45917.335682870398</v>
      </c>
      <c r="D14" s="157" t="s">
        <v>5292</v>
      </c>
      <c r="E14" s="157" t="s">
        <v>5293</v>
      </c>
      <c r="F14" s="157" t="s">
        <v>5208</v>
      </c>
      <c r="G14" s="157" t="s">
        <v>5209</v>
      </c>
      <c r="H14" s="157" t="s">
        <v>5210</v>
      </c>
      <c r="I14" s="157" t="s">
        <v>5211</v>
      </c>
      <c r="J14" s="156" t="s">
        <v>5212</v>
      </c>
      <c r="K14" s="157" t="s">
        <v>5294</v>
      </c>
      <c r="L14" s="157"/>
      <c r="M14" s="157" t="s">
        <v>1401</v>
      </c>
      <c r="N14" s="157" t="s">
        <v>5295</v>
      </c>
      <c r="O14" s="157" t="s">
        <v>5215</v>
      </c>
      <c r="P14" s="158">
        <v>45917.335509259297</v>
      </c>
      <c r="Q14" s="158">
        <v>45924.335590277798</v>
      </c>
      <c r="R14" s="157" t="s">
        <v>5216</v>
      </c>
      <c r="S14" s="157" t="s">
        <v>5296</v>
      </c>
      <c r="T14" s="157" t="s">
        <v>5218</v>
      </c>
      <c r="U14" s="157" t="s">
        <v>5297</v>
      </c>
      <c r="V14" s="157" t="s">
        <v>464</v>
      </c>
      <c r="W14" s="157" t="s">
        <v>5220</v>
      </c>
      <c r="X14" s="157" t="s">
        <v>71</v>
      </c>
      <c r="Y14" s="157" t="s">
        <v>70</v>
      </c>
      <c r="Z14" s="157" t="s">
        <v>5218</v>
      </c>
    </row>
    <row r="15" spans="1:26" s="156" customFormat="1" x14ac:dyDescent="0.25">
      <c r="A15" s="156" t="s">
        <v>5307</v>
      </c>
      <c r="B15" s="157" t="s">
        <v>5308</v>
      </c>
      <c r="C15" s="158">
        <v>45918.531724537002</v>
      </c>
      <c r="D15" s="157" t="s">
        <v>5309</v>
      </c>
      <c r="E15" s="157" t="s">
        <v>5310</v>
      </c>
      <c r="F15" s="157" t="s">
        <v>5208</v>
      </c>
      <c r="G15" s="157" t="s">
        <v>5209</v>
      </c>
      <c r="H15" s="157" t="s">
        <v>5210</v>
      </c>
      <c r="I15" s="157" t="s">
        <v>5211</v>
      </c>
      <c r="J15" s="156" t="s">
        <v>5212</v>
      </c>
      <c r="K15" s="157" t="s">
        <v>5311</v>
      </c>
      <c r="L15" s="157"/>
      <c r="M15" s="157" t="s">
        <v>1506</v>
      </c>
      <c r="N15" s="157" t="s">
        <v>5312</v>
      </c>
      <c r="O15" s="157" t="s">
        <v>5215</v>
      </c>
      <c r="P15" s="158">
        <v>45918.531550925902</v>
      </c>
      <c r="Q15" s="158">
        <v>45925.5316087963</v>
      </c>
      <c r="R15" s="157" t="s">
        <v>5216</v>
      </c>
      <c r="S15" s="157" t="s">
        <v>5313</v>
      </c>
      <c r="T15" s="157" t="s">
        <v>5218</v>
      </c>
      <c r="U15" s="157" t="s">
        <v>5314</v>
      </c>
      <c r="V15" s="157" t="s">
        <v>464</v>
      </c>
      <c r="W15" s="157" t="s">
        <v>5220</v>
      </c>
      <c r="X15" s="157" t="s">
        <v>71</v>
      </c>
      <c r="Y15" s="157" t="s">
        <v>70</v>
      </c>
      <c r="Z15" s="157" t="s">
        <v>5218</v>
      </c>
    </row>
    <row r="16" spans="1:26" s="156" customFormat="1" x14ac:dyDescent="0.25">
      <c r="A16" s="156" t="s">
        <v>5315</v>
      </c>
      <c r="B16" s="157" t="s">
        <v>5316</v>
      </c>
      <c r="C16" s="158">
        <v>45918.593148148102</v>
      </c>
      <c r="D16" s="157" t="s">
        <v>5317</v>
      </c>
      <c r="E16" s="157" t="s">
        <v>5318</v>
      </c>
      <c r="F16" s="157" t="s">
        <v>5208</v>
      </c>
      <c r="G16" s="157" t="s">
        <v>5209</v>
      </c>
      <c r="H16" s="157" t="s">
        <v>5210</v>
      </c>
      <c r="I16" s="157" t="s">
        <v>5211</v>
      </c>
      <c r="J16" s="156" t="s">
        <v>5319</v>
      </c>
      <c r="K16" s="157" t="s">
        <v>5218</v>
      </c>
      <c r="L16" s="157"/>
      <c r="M16" s="157" t="s">
        <v>5320</v>
      </c>
      <c r="N16" s="157" t="s">
        <v>5321</v>
      </c>
      <c r="O16" s="157" t="s">
        <v>5215</v>
      </c>
      <c r="P16" s="158">
        <v>45918.592638888898</v>
      </c>
      <c r="Q16" s="158">
        <v>45925.593009259297</v>
      </c>
      <c r="R16" s="157" t="s">
        <v>5216</v>
      </c>
      <c r="S16" s="157" t="s">
        <v>5322</v>
      </c>
      <c r="T16" s="157" t="s">
        <v>5218</v>
      </c>
      <c r="U16" s="157" t="s">
        <v>5323</v>
      </c>
      <c r="V16" s="157" t="s">
        <v>464</v>
      </c>
      <c r="W16" s="157" t="s">
        <v>5220</v>
      </c>
      <c r="X16" s="157" t="s">
        <v>71</v>
      </c>
      <c r="Y16" s="157" t="s">
        <v>70</v>
      </c>
      <c r="Z16" s="157" t="s">
        <v>5218</v>
      </c>
    </row>
    <row r="17" spans="1:26" s="156" customFormat="1" x14ac:dyDescent="0.25">
      <c r="A17" s="156" t="s">
        <v>5324</v>
      </c>
      <c r="B17" s="157" t="s">
        <v>5325</v>
      </c>
      <c r="C17" s="158">
        <v>45919.697777777801</v>
      </c>
      <c r="D17" s="157" t="s">
        <v>5326</v>
      </c>
      <c r="E17" s="157" t="s">
        <v>5327</v>
      </c>
      <c r="F17" s="157" t="s">
        <v>5208</v>
      </c>
      <c r="G17" s="157" t="s">
        <v>5209</v>
      </c>
      <c r="H17" s="157" t="s">
        <v>5210</v>
      </c>
      <c r="I17" s="157" t="s">
        <v>5211</v>
      </c>
      <c r="J17" s="156" t="s">
        <v>5212</v>
      </c>
      <c r="K17" s="157" t="s">
        <v>5328</v>
      </c>
      <c r="L17" s="157"/>
      <c r="M17" s="157" t="s">
        <v>76</v>
      </c>
      <c r="N17" s="157" t="s">
        <v>5329</v>
      </c>
      <c r="O17" s="157" t="s">
        <v>5215</v>
      </c>
      <c r="P17" s="158">
        <v>45919.697638888902</v>
      </c>
      <c r="Q17" s="158">
        <v>45926.6976967593</v>
      </c>
      <c r="R17" s="157" t="s">
        <v>5216</v>
      </c>
      <c r="S17" s="157" t="s">
        <v>5330</v>
      </c>
      <c r="T17" s="157" t="s">
        <v>5218</v>
      </c>
      <c r="U17" s="157" t="s">
        <v>5331</v>
      </c>
      <c r="V17" s="157" t="s">
        <v>464</v>
      </c>
      <c r="W17" s="157" t="s">
        <v>5220</v>
      </c>
      <c r="X17" s="157" t="s">
        <v>71</v>
      </c>
      <c r="Y17" s="157" t="s">
        <v>70</v>
      </c>
      <c r="Z17" s="157" t="s">
        <v>5218</v>
      </c>
    </row>
    <row r="18" spans="1:26" s="156" customFormat="1" x14ac:dyDescent="0.25">
      <c r="A18" s="156" t="s">
        <v>5340</v>
      </c>
      <c r="B18" s="157" t="s">
        <v>5341</v>
      </c>
      <c r="C18" s="158">
        <v>45922.397870370398</v>
      </c>
      <c r="D18" s="157" t="s">
        <v>5342</v>
      </c>
      <c r="E18" s="157" t="s">
        <v>5343</v>
      </c>
      <c r="F18" s="157" t="s">
        <v>5208</v>
      </c>
      <c r="G18" s="157" t="s">
        <v>5209</v>
      </c>
      <c r="H18" s="157" t="s">
        <v>5210</v>
      </c>
      <c r="I18" s="157" t="s">
        <v>5211</v>
      </c>
      <c r="J18" s="156" t="s">
        <v>5212</v>
      </c>
      <c r="K18" s="157" t="s">
        <v>5344</v>
      </c>
      <c r="L18" s="157"/>
      <c r="M18" s="157" t="s">
        <v>76</v>
      </c>
      <c r="N18" s="157" t="s">
        <v>5345</v>
      </c>
      <c r="O18" s="157" t="s">
        <v>5215</v>
      </c>
      <c r="P18" s="158">
        <v>45922.397731481498</v>
      </c>
      <c r="Q18" s="158">
        <v>45929.397777777798</v>
      </c>
      <c r="R18" s="157" t="s">
        <v>5216</v>
      </c>
      <c r="S18" s="157" t="s">
        <v>5346</v>
      </c>
      <c r="T18" s="157" t="s">
        <v>5218</v>
      </c>
      <c r="U18" s="157" t="s">
        <v>5347</v>
      </c>
      <c r="V18" s="157" t="s">
        <v>464</v>
      </c>
      <c r="W18" s="157" t="s">
        <v>5220</v>
      </c>
      <c r="X18" s="157" t="s">
        <v>71</v>
      </c>
      <c r="Y18" s="157" t="s">
        <v>70</v>
      </c>
      <c r="Z18" s="157" t="s">
        <v>5218</v>
      </c>
    </row>
    <row r="19" spans="1:26" s="156" customFormat="1" x14ac:dyDescent="0.25">
      <c r="A19" s="156" t="s">
        <v>5348</v>
      </c>
      <c r="B19" s="157" t="s">
        <v>5349</v>
      </c>
      <c r="C19" s="158">
        <v>45922.419027777803</v>
      </c>
      <c r="D19" s="157" t="s">
        <v>5350</v>
      </c>
      <c r="E19" s="157" t="s">
        <v>5351</v>
      </c>
      <c r="F19" s="157" t="s">
        <v>5208</v>
      </c>
      <c r="G19" s="157" t="s">
        <v>5209</v>
      </c>
      <c r="H19" s="157" t="s">
        <v>5210</v>
      </c>
      <c r="I19" s="157" t="s">
        <v>5211</v>
      </c>
      <c r="J19" s="156" t="s">
        <v>5352</v>
      </c>
      <c r="K19" s="157" t="s">
        <v>5218</v>
      </c>
      <c r="L19" s="157"/>
      <c r="M19" s="157" t="s">
        <v>5353</v>
      </c>
      <c r="N19" s="157" t="s">
        <v>5354</v>
      </c>
      <c r="O19" s="157" t="s">
        <v>5215</v>
      </c>
      <c r="P19" s="158">
        <v>45922.418888888897</v>
      </c>
      <c r="Q19" s="158">
        <v>45929.418946759302</v>
      </c>
      <c r="R19" s="157" t="s">
        <v>5216</v>
      </c>
      <c r="S19" s="157" t="s">
        <v>5355</v>
      </c>
      <c r="T19" s="157" t="s">
        <v>5218</v>
      </c>
      <c r="U19" s="157" t="s">
        <v>5356</v>
      </c>
      <c r="V19" s="157" t="s">
        <v>464</v>
      </c>
      <c r="W19" s="157" t="s">
        <v>5220</v>
      </c>
      <c r="X19" s="157" t="s">
        <v>71</v>
      </c>
      <c r="Y19" s="157" t="s">
        <v>70</v>
      </c>
      <c r="Z19" s="157" t="s">
        <v>5218</v>
      </c>
    </row>
    <row r="20" spans="1:26" s="156" customFormat="1" x14ac:dyDescent="0.25">
      <c r="A20" s="156" t="s">
        <v>5357</v>
      </c>
      <c r="B20" s="157" t="s">
        <v>5358</v>
      </c>
      <c r="C20" s="158">
        <v>45922.543587963002</v>
      </c>
      <c r="D20" s="157" t="s">
        <v>5359</v>
      </c>
      <c r="E20" s="157" t="s">
        <v>5360</v>
      </c>
      <c r="F20" s="157" t="s">
        <v>5208</v>
      </c>
      <c r="G20" s="157" t="s">
        <v>5209</v>
      </c>
      <c r="H20" s="157" t="s">
        <v>5210</v>
      </c>
      <c r="I20" s="157" t="s">
        <v>5211</v>
      </c>
      <c r="J20" s="156" t="s">
        <v>5212</v>
      </c>
      <c r="K20" s="157" t="s">
        <v>5361</v>
      </c>
      <c r="L20" s="157"/>
      <c r="M20" s="157" t="s">
        <v>76</v>
      </c>
      <c r="N20" s="157" t="s">
        <v>5362</v>
      </c>
      <c r="O20" s="157" t="s">
        <v>5215</v>
      </c>
      <c r="P20" s="158">
        <v>45922.543437499997</v>
      </c>
      <c r="Q20" s="158">
        <v>45929.543495370403</v>
      </c>
      <c r="R20" s="157" t="s">
        <v>5216</v>
      </c>
      <c r="S20" s="157" t="s">
        <v>5363</v>
      </c>
      <c r="T20" s="157" t="s">
        <v>5218</v>
      </c>
      <c r="U20" s="157" t="s">
        <v>5364</v>
      </c>
      <c r="V20" s="157" t="s">
        <v>464</v>
      </c>
      <c r="W20" s="157" t="s">
        <v>5220</v>
      </c>
      <c r="X20" s="157" t="s">
        <v>71</v>
      </c>
      <c r="Y20" s="157" t="s">
        <v>70</v>
      </c>
      <c r="Z20" s="157" t="s">
        <v>5218</v>
      </c>
    </row>
    <row r="21" spans="1:26" s="156" customFormat="1" x14ac:dyDescent="0.25">
      <c r="A21" s="156" t="s">
        <v>5365</v>
      </c>
      <c r="B21" s="157" t="s">
        <v>5366</v>
      </c>
      <c r="C21" s="158">
        <v>45922.580324074101</v>
      </c>
      <c r="D21" s="157" t="s">
        <v>5367</v>
      </c>
      <c r="E21" s="157" t="s">
        <v>5368</v>
      </c>
      <c r="F21" s="157" t="s">
        <v>5208</v>
      </c>
      <c r="G21" s="157" t="s">
        <v>5209</v>
      </c>
      <c r="H21" s="157" t="s">
        <v>5210</v>
      </c>
      <c r="I21" s="157" t="s">
        <v>5211</v>
      </c>
      <c r="J21" s="156" t="s">
        <v>5212</v>
      </c>
      <c r="K21" s="157" t="s">
        <v>5369</v>
      </c>
      <c r="L21" s="157"/>
      <c r="M21" s="157" t="s">
        <v>1681</v>
      </c>
      <c r="N21" s="157" t="s">
        <v>5370</v>
      </c>
      <c r="O21" s="157" t="s">
        <v>5215</v>
      </c>
      <c r="P21" s="158">
        <v>45922.579930555599</v>
      </c>
      <c r="Q21" s="158">
        <v>45929.580219907402</v>
      </c>
      <c r="R21" s="157" t="s">
        <v>5216</v>
      </c>
      <c r="S21" s="157" t="s">
        <v>5371</v>
      </c>
      <c r="T21" s="157" t="s">
        <v>5218</v>
      </c>
      <c r="U21" s="157" t="s">
        <v>5372</v>
      </c>
      <c r="V21" s="157" t="s">
        <v>464</v>
      </c>
      <c r="W21" s="157" t="s">
        <v>5220</v>
      </c>
      <c r="X21" s="157" t="s">
        <v>71</v>
      </c>
      <c r="Y21" s="157" t="s">
        <v>70</v>
      </c>
      <c r="Z21" s="157" t="s">
        <v>5218</v>
      </c>
    </row>
    <row r="22" spans="1:26" s="156" customFormat="1" x14ac:dyDescent="0.25">
      <c r="A22" s="156" t="s">
        <v>5390</v>
      </c>
      <c r="B22" s="157" t="s">
        <v>5391</v>
      </c>
      <c r="C22" s="158">
        <v>45923.403576388897</v>
      </c>
      <c r="D22" s="157" t="s">
        <v>5392</v>
      </c>
      <c r="E22" s="157" t="s">
        <v>5393</v>
      </c>
      <c r="F22" s="157" t="s">
        <v>5208</v>
      </c>
      <c r="G22" s="157" t="s">
        <v>5209</v>
      </c>
      <c r="H22" s="157" t="s">
        <v>5210</v>
      </c>
      <c r="I22" s="157" t="s">
        <v>5211</v>
      </c>
      <c r="J22" s="156" t="s">
        <v>5319</v>
      </c>
      <c r="K22" s="157" t="s">
        <v>5218</v>
      </c>
      <c r="L22" s="157"/>
      <c r="M22" s="157" t="s">
        <v>5394</v>
      </c>
      <c r="N22" s="157" t="s">
        <v>5395</v>
      </c>
      <c r="O22" s="157" t="s">
        <v>5215</v>
      </c>
      <c r="P22" s="158">
        <v>45923.403402777803</v>
      </c>
      <c r="Q22" s="158">
        <v>45930.403425925899</v>
      </c>
      <c r="R22" s="157" t="s">
        <v>5216</v>
      </c>
      <c r="S22" s="157" t="s">
        <v>5396</v>
      </c>
      <c r="T22" s="157" t="s">
        <v>5218</v>
      </c>
      <c r="U22" s="157" t="s">
        <v>5397</v>
      </c>
      <c r="V22" s="157" t="s">
        <v>464</v>
      </c>
      <c r="W22" s="157" t="s">
        <v>5220</v>
      </c>
      <c r="X22" s="157" t="s">
        <v>71</v>
      </c>
      <c r="Y22" s="157" t="s">
        <v>70</v>
      </c>
      <c r="Z22" s="157" t="s">
        <v>5218</v>
      </c>
    </row>
    <row r="23" spans="1:26" s="156" customFormat="1" x14ac:dyDescent="0.25">
      <c r="A23" s="156" t="s">
        <v>5398</v>
      </c>
      <c r="B23" s="157" t="s">
        <v>5399</v>
      </c>
      <c r="C23" s="158">
        <v>45923.406354166698</v>
      </c>
      <c r="D23" s="157" t="s">
        <v>5400</v>
      </c>
      <c r="E23" s="157" t="s">
        <v>5401</v>
      </c>
      <c r="F23" s="157" t="s">
        <v>5208</v>
      </c>
      <c r="G23" s="157" t="s">
        <v>5209</v>
      </c>
      <c r="H23" s="157" t="s">
        <v>5210</v>
      </c>
      <c r="I23" s="157" t="s">
        <v>5211</v>
      </c>
      <c r="J23" s="156" t="s">
        <v>5402</v>
      </c>
      <c r="K23" s="157" t="s">
        <v>5218</v>
      </c>
      <c r="L23" s="157"/>
      <c r="M23" s="157" t="s">
        <v>5403</v>
      </c>
      <c r="N23" s="157" t="s">
        <v>5404</v>
      </c>
      <c r="O23" s="157" t="s">
        <v>5215</v>
      </c>
      <c r="P23" s="158">
        <v>45923.406215277799</v>
      </c>
      <c r="Q23" s="158">
        <v>45930.40625</v>
      </c>
      <c r="R23" s="157" t="s">
        <v>5216</v>
      </c>
      <c r="S23" s="157" t="s">
        <v>5405</v>
      </c>
      <c r="T23" s="157" t="s">
        <v>5218</v>
      </c>
      <c r="U23" s="157" t="s">
        <v>5406</v>
      </c>
      <c r="V23" s="157" t="s">
        <v>464</v>
      </c>
      <c r="W23" s="157" t="s">
        <v>5220</v>
      </c>
      <c r="X23" s="157" t="s">
        <v>71</v>
      </c>
      <c r="Y23" s="157" t="s">
        <v>70</v>
      </c>
      <c r="Z23" s="157" t="s">
        <v>5218</v>
      </c>
    </row>
    <row r="24" spans="1:26" s="156" customFormat="1" x14ac:dyDescent="0.25">
      <c r="A24" s="156" t="s">
        <v>5407</v>
      </c>
      <c r="B24" s="157" t="s">
        <v>5408</v>
      </c>
      <c r="C24" s="158">
        <v>45923.465266203697</v>
      </c>
      <c r="D24" s="157" t="s">
        <v>5409</v>
      </c>
      <c r="E24" s="157" t="s">
        <v>5410</v>
      </c>
      <c r="F24" s="157" t="s">
        <v>5208</v>
      </c>
      <c r="G24" s="157" t="s">
        <v>5209</v>
      </c>
      <c r="H24" s="157" t="s">
        <v>5210</v>
      </c>
      <c r="I24" s="157" t="s">
        <v>5211</v>
      </c>
      <c r="J24" s="156" t="s">
        <v>5212</v>
      </c>
      <c r="K24" s="157" t="s">
        <v>5411</v>
      </c>
      <c r="L24" s="157"/>
      <c r="M24" s="157" t="s">
        <v>1346</v>
      </c>
      <c r="N24" s="157" t="s">
        <v>5412</v>
      </c>
      <c r="O24" s="157" t="s">
        <v>5215</v>
      </c>
      <c r="P24" s="158">
        <v>45923.465104166702</v>
      </c>
      <c r="Q24" s="158">
        <v>45930.465150463002</v>
      </c>
      <c r="R24" s="157" t="s">
        <v>5216</v>
      </c>
      <c r="S24" s="157" t="s">
        <v>5413</v>
      </c>
      <c r="T24" s="157" t="s">
        <v>5218</v>
      </c>
      <c r="U24" s="157" t="s">
        <v>5414</v>
      </c>
      <c r="V24" s="157" t="s">
        <v>464</v>
      </c>
      <c r="W24" s="157" t="s">
        <v>5220</v>
      </c>
      <c r="X24" s="157" t="s">
        <v>71</v>
      </c>
      <c r="Y24" s="157" t="s">
        <v>70</v>
      </c>
      <c r="Z24" s="157" t="s">
        <v>5218</v>
      </c>
    </row>
    <row r="25" spans="1:26" s="156" customFormat="1" x14ac:dyDescent="0.25">
      <c r="A25" s="156" t="s">
        <v>5415</v>
      </c>
      <c r="B25" s="157" t="s">
        <v>5416</v>
      </c>
      <c r="C25" s="158">
        <v>45923.497187499997</v>
      </c>
      <c r="D25" s="157" t="s">
        <v>5417</v>
      </c>
      <c r="E25" s="157" t="s">
        <v>5418</v>
      </c>
      <c r="F25" s="157" t="s">
        <v>5208</v>
      </c>
      <c r="G25" s="157" t="s">
        <v>5209</v>
      </c>
      <c r="H25" s="157" t="s">
        <v>5210</v>
      </c>
      <c r="I25" s="157" t="s">
        <v>5211</v>
      </c>
      <c r="J25" s="156" t="s">
        <v>5212</v>
      </c>
      <c r="K25" s="157" t="s">
        <v>5419</v>
      </c>
      <c r="L25" s="157"/>
      <c r="M25" s="157" t="s">
        <v>1187</v>
      </c>
      <c r="N25" s="157" t="s">
        <v>5420</v>
      </c>
      <c r="O25" s="157" t="s">
        <v>5215</v>
      </c>
      <c r="P25" s="158">
        <v>45923.497025463003</v>
      </c>
      <c r="Q25" s="158">
        <v>45930.497083333299</v>
      </c>
      <c r="R25" s="157" t="s">
        <v>5216</v>
      </c>
      <c r="S25" s="157" t="s">
        <v>5421</v>
      </c>
      <c r="T25" s="157" t="s">
        <v>5218</v>
      </c>
      <c r="U25" s="157" t="s">
        <v>5422</v>
      </c>
      <c r="V25" s="157" t="s">
        <v>464</v>
      </c>
      <c r="W25" s="157" t="s">
        <v>5220</v>
      </c>
      <c r="X25" s="157" t="s">
        <v>71</v>
      </c>
      <c r="Y25" s="157" t="s">
        <v>70</v>
      </c>
      <c r="Z25" s="157" t="s">
        <v>5218</v>
      </c>
    </row>
    <row r="26" spans="1:26" s="156" customFormat="1" x14ac:dyDescent="0.25">
      <c r="A26" s="156" t="s">
        <v>5423</v>
      </c>
      <c r="B26" s="157" t="s">
        <v>5424</v>
      </c>
      <c r="C26" s="158">
        <v>45923.551539351902</v>
      </c>
      <c r="D26" s="157" t="s">
        <v>5425</v>
      </c>
      <c r="E26" s="157" t="s">
        <v>5426</v>
      </c>
      <c r="F26" s="157" t="s">
        <v>5208</v>
      </c>
      <c r="G26" s="157" t="s">
        <v>5209</v>
      </c>
      <c r="H26" s="157" t="s">
        <v>5210</v>
      </c>
      <c r="I26" s="157" t="s">
        <v>5211</v>
      </c>
      <c r="J26" s="156" t="s">
        <v>5212</v>
      </c>
      <c r="K26" s="157" t="s">
        <v>5427</v>
      </c>
      <c r="L26" s="157"/>
      <c r="M26" s="157" t="s">
        <v>1506</v>
      </c>
      <c r="N26" s="157" t="s">
        <v>5428</v>
      </c>
      <c r="O26" s="157" t="s">
        <v>5215</v>
      </c>
      <c r="P26" s="159">
        <v>45923.551319444399</v>
      </c>
      <c r="Q26" s="159">
        <v>45930.551365740699</v>
      </c>
      <c r="R26" s="157" t="s">
        <v>5216</v>
      </c>
      <c r="S26" s="157" t="s">
        <v>5429</v>
      </c>
      <c r="T26" s="157" t="s">
        <v>5218</v>
      </c>
      <c r="U26" s="157" t="s">
        <v>5430</v>
      </c>
      <c r="V26" s="157" t="s">
        <v>464</v>
      </c>
      <c r="W26" s="157" t="s">
        <v>5220</v>
      </c>
      <c r="X26" s="157" t="s">
        <v>71</v>
      </c>
      <c r="Y26" s="157" t="s">
        <v>70</v>
      </c>
      <c r="Z26" s="157" t="s">
        <v>5218</v>
      </c>
    </row>
    <row r="27" spans="1:26" s="156" customFormat="1" x14ac:dyDescent="0.25">
      <c r="B27" s="157"/>
      <c r="C27" s="158"/>
      <c r="D27" s="157"/>
      <c r="E27" s="157" t="s">
        <v>5447</v>
      </c>
      <c r="F27" s="157" t="s">
        <v>5208</v>
      </c>
      <c r="G27" s="157" t="s">
        <v>5209</v>
      </c>
      <c r="H27" s="157" t="s">
        <v>5210</v>
      </c>
      <c r="I27" s="157" t="s">
        <v>5211</v>
      </c>
      <c r="J27" s="156" t="s">
        <v>5212</v>
      </c>
      <c r="K27" s="157" t="s">
        <v>5448</v>
      </c>
      <c r="L27" s="157"/>
      <c r="M27" s="157" t="s">
        <v>76</v>
      </c>
      <c r="N27" s="157" t="s">
        <v>5449</v>
      </c>
      <c r="O27" s="157"/>
      <c r="P27" s="160" t="s">
        <v>5450</v>
      </c>
      <c r="Q27" s="159" t="s">
        <v>5451</v>
      </c>
      <c r="R27" s="157" t="s">
        <v>5216</v>
      </c>
      <c r="S27" s="157" t="s">
        <v>5452</v>
      </c>
      <c r="T27" s="157"/>
      <c r="U27" s="157" t="s">
        <v>5453</v>
      </c>
      <c r="V27" s="157"/>
      <c r="W27" s="157"/>
      <c r="X27" s="157" t="s">
        <v>71</v>
      </c>
      <c r="Y27" s="157" t="s">
        <v>70</v>
      </c>
      <c r="Z27" s="157"/>
    </row>
    <row r="28" spans="1:26" s="156" customFormat="1" x14ac:dyDescent="0.25">
      <c r="B28" s="157"/>
      <c r="C28" s="158"/>
      <c r="D28" s="157"/>
      <c r="E28" s="157" t="s">
        <v>5454</v>
      </c>
      <c r="F28" s="157" t="s">
        <v>5208</v>
      </c>
      <c r="G28" s="157" t="s">
        <v>5209</v>
      </c>
      <c r="H28" s="157" t="s">
        <v>5210</v>
      </c>
      <c r="I28" s="157" t="s">
        <v>5211</v>
      </c>
      <c r="J28" s="156" t="s">
        <v>5212</v>
      </c>
      <c r="K28" s="157" t="s">
        <v>5455</v>
      </c>
      <c r="L28" s="157"/>
      <c r="M28" s="157" t="s">
        <v>76</v>
      </c>
      <c r="N28" s="157" t="s">
        <v>5456</v>
      </c>
      <c r="O28" s="157"/>
      <c r="P28" s="159" t="s">
        <v>5457</v>
      </c>
      <c r="Q28" s="159" t="s">
        <v>5458</v>
      </c>
      <c r="R28" s="157" t="s">
        <v>5459</v>
      </c>
      <c r="S28" s="157" t="s">
        <v>5460</v>
      </c>
      <c r="T28" s="157"/>
      <c r="U28" s="157" t="s">
        <v>5461</v>
      </c>
      <c r="V28" s="157"/>
      <c r="W28" s="157"/>
      <c r="X28" s="157" t="s">
        <v>71</v>
      </c>
      <c r="Y28" s="157" t="s">
        <v>70</v>
      </c>
      <c r="Z28" s="157"/>
    </row>
    <row r="29" spans="1:26" s="161" customFormat="1" x14ac:dyDescent="0.25">
      <c r="A29" s="156" t="s">
        <v>5298</v>
      </c>
      <c r="B29" s="157" t="s">
        <v>5299</v>
      </c>
      <c r="C29" s="158">
        <v>45918.497129629599</v>
      </c>
      <c r="D29" s="157" t="s">
        <v>5300</v>
      </c>
      <c r="E29" s="157" t="s">
        <v>5301</v>
      </c>
      <c r="F29" s="157" t="s">
        <v>5208</v>
      </c>
      <c r="G29" s="157" t="s">
        <v>5302</v>
      </c>
      <c r="H29" s="157" t="s">
        <v>5210</v>
      </c>
      <c r="I29" s="157" t="s">
        <v>5211</v>
      </c>
      <c r="J29" s="156" t="s">
        <v>5212</v>
      </c>
      <c r="K29" s="157" t="s">
        <v>5303</v>
      </c>
      <c r="L29" s="157"/>
      <c r="M29" s="157" t="s">
        <v>76</v>
      </c>
      <c r="N29" s="157" t="s">
        <v>5304</v>
      </c>
      <c r="O29" s="157" t="s">
        <v>5215</v>
      </c>
      <c r="P29" s="158">
        <v>45918.497002314798</v>
      </c>
      <c r="Q29" s="158">
        <v>45925.497048611098</v>
      </c>
      <c r="R29" s="157" t="s">
        <v>5216</v>
      </c>
      <c r="S29" s="157" t="s">
        <v>5305</v>
      </c>
      <c r="T29" s="157" t="s">
        <v>5218</v>
      </c>
      <c r="U29" s="157" t="s">
        <v>5306</v>
      </c>
      <c r="V29" s="157" t="s">
        <v>464</v>
      </c>
      <c r="W29" s="157" t="s">
        <v>5220</v>
      </c>
      <c r="X29" s="157" t="s">
        <v>71</v>
      </c>
      <c r="Y29" s="157" t="s">
        <v>70</v>
      </c>
      <c r="Z29" s="157" t="s">
        <v>5218</v>
      </c>
    </row>
    <row r="30" spans="1:26" s="156" customFormat="1" x14ac:dyDescent="0.25">
      <c r="A30" s="156" t="s">
        <v>5237</v>
      </c>
      <c r="B30" s="157" t="s">
        <v>5238</v>
      </c>
      <c r="C30" s="158">
        <v>45911.544282407398</v>
      </c>
      <c r="D30" s="157" t="s">
        <v>5239</v>
      </c>
      <c r="E30" s="157" t="s">
        <v>5240</v>
      </c>
      <c r="F30" s="157" t="s">
        <v>5208</v>
      </c>
      <c r="G30" s="157" t="s">
        <v>5241</v>
      </c>
      <c r="H30" s="157" t="s">
        <v>5210</v>
      </c>
      <c r="I30" s="157" t="s">
        <v>5211</v>
      </c>
      <c r="J30" s="156" t="s">
        <v>5212</v>
      </c>
      <c r="K30" s="157" t="s">
        <v>5242</v>
      </c>
      <c r="L30" s="157"/>
      <c r="M30" s="157" t="s">
        <v>76</v>
      </c>
      <c r="N30" s="157" t="s">
        <v>5243</v>
      </c>
      <c r="O30" s="157" t="s">
        <v>5215</v>
      </c>
      <c r="P30" s="158">
        <v>45911.544097222199</v>
      </c>
      <c r="Q30" s="158">
        <v>45918.5441782407</v>
      </c>
      <c r="R30" s="157" t="s">
        <v>5216</v>
      </c>
      <c r="S30" s="157" t="s">
        <v>5244</v>
      </c>
      <c r="T30" s="157" t="s">
        <v>5218</v>
      </c>
      <c r="U30" s="157" t="s">
        <v>5245</v>
      </c>
      <c r="V30" s="157" t="s">
        <v>464</v>
      </c>
      <c r="W30" s="157" t="s">
        <v>5246</v>
      </c>
      <c r="X30" s="157" t="s">
        <v>71</v>
      </c>
      <c r="Y30" s="157" t="s">
        <v>70</v>
      </c>
      <c r="Z30" s="157" t="s">
        <v>5218</v>
      </c>
    </row>
    <row r="31" spans="1:26" s="156" customFormat="1" x14ac:dyDescent="0.25">
      <c r="B31" s="157"/>
      <c r="C31" s="158"/>
      <c r="D31" s="157"/>
      <c r="E31" s="157" t="s">
        <v>5431</v>
      </c>
      <c r="F31" s="157" t="s">
        <v>5208</v>
      </c>
      <c r="G31" s="157" t="s">
        <v>5241</v>
      </c>
      <c r="H31" s="157" t="s">
        <v>5210</v>
      </c>
      <c r="I31" s="157" t="s">
        <v>5211</v>
      </c>
      <c r="J31" s="156" t="s">
        <v>5319</v>
      </c>
      <c r="K31" s="157" t="s">
        <v>5432</v>
      </c>
      <c r="L31" s="157"/>
      <c r="M31" s="157" t="s">
        <v>5433</v>
      </c>
      <c r="N31" s="157" t="s">
        <v>5434</v>
      </c>
      <c r="O31" s="157"/>
      <c r="P31" s="159" t="s">
        <v>5435</v>
      </c>
      <c r="Q31" s="159" t="s">
        <v>5436</v>
      </c>
      <c r="R31" s="157" t="s">
        <v>5216</v>
      </c>
      <c r="S31" s="157" t="s">
        <v>5437</v>
      </c>
      <c r="T31" s="157"/>
      <c r="U31" s="157" t="s">
        <v>5438</v>
      </c>
      <c r="V31" s="157"/>
      <c r="W31" s="157" t="s">
        <v>5220</v>
      </c>
      <c r="X31" s="157" t="s">
        <v>71</v>
      </c>
      <c r="Y31" s="157" t="s">
        <v>70</v>
      </c>
      <c r="Z31" s="157" t="s">
        <v>5218</v>
      </c>
    </row>
    <row r="32" spans="1:26" s="156" customFormat="1" x14ac:dyDescent="0.25">
      <c r="B32" s="157"/>
      <c r="C32" s="158"/>
      <c r="D32" s="157"/>
      <c r="E32" s="157" t="s">
        <v>5439</v>
      </c>
      <c r="F32" s="157" t="s">
        <v>5208</v>
      </c>
      <c r="G32" s="157" t="s">
        <v>5241</v>
      </c>
      <c r="H32" s="157" t="s">
        <v>5210</v>
      </c>
      <c r="I32" s="157" t="s">
        <v>5211</v>
      </c>
      <c r="J32" s="156" t="s">
        <v>5319</v>
      </c>
      <c r="K32" s="157" t="s">
        <v>5440</v>
      </c>
      <c r="L32" s="157"/>
      <c r="M32" s="157" t="s">
        <v>5441</v>
      </c>
      <c r="N32" s="157" t="s">
        <v>5442</v>
      </c>
      <c r="O32" s="157"/>
      <c r="P32" s="159" t="s">
        <v>5443</v>
      </c>
      <c r="Q32" s="159" t="s">
        <v>5444</v>
      </c>
      <c r="R32" s="157" t="s">
        <v>5216</v>
      </c>
      <c r="S32" s="157" t="s">
        <v>5445</v>
      </c>
      <c r="T32" s="157"/>
      <c r="U32" s="157" t="s">
        <v>5446</v>
      </c>
      <c r="V32" s="157"/>
      <c r="W32" s="157"/>
      <c r="X32" s="157" t="s">
        <v>71</v>
      </c>
      <c r="Y32" s="157" t="s">
        <v>70</v>
      </c>
      <c r="Z32" s="157"/>
    </row>
  </sheetData>
  <dataValidations count="19">
    <dataValidation allowBlank="1" showInputMessage="1" showErrorMessage="1" error=" " promptTitle="Búsqueda" prompt="Este registro de Resultado PQR (Caso Asociado) (Caso) ya tiene que existir en Microsoft Dynamics 365 o en este archivo de origen." sqref="Z2:Z32" xr:uid="{6414B2FE-6EAD-4FCB-AB14-9AB3DCAED9E7}"/>
    <dataValidation showInputMessage="1" showErrorMessage="1" error=" " promptTitle="Búsqueda (se requiere)" prompt="Este registro de Causa (Caso Asociado) (Caso) ya tiene que existir en Microsoft Dynamics 365 o en este archivo de origen." sqref="W2:W32" xr:uid="{9AE0194B-9F10-4359-AD9B-2104264D62DD}"/>
    <dataValidation allowBlank="1" showInputMessage="1" showErrorMessage="1" error=" " promptTitle="Búsqueda" prompt="Este registro de Área Operativa (Caso Asociado) (Caso) ya tiene que existir en Microsoft Dynamics 365 o en este archivo de origen." sqref="V2:V32" xr:uid="{F16AC04B-0DB9-4941-96BC-3EA12492B0D6}"/>
    <dataValidation type="textLength" operator="lessThanOrEqual" showInputMessage="1" showErrorMessage="1" errorTitle="Longitud excedida" error="Este valor debe tener 2000 caracteres o menos." promptTitle="Texto (se requiere)" prompt="Longitud máxima: 2000 caracteres." sqref="U2:U32" xr:uid="{FA745A41-D52E-4D44-8028-5D0BCA5A74BE}">
      <formula1>2000</formula1>
    </dataValidation>
    <dataValidation type="textLength" operator="lessThanOrEqual" allowBlank="1" showInputMessage="1" showErrorMessage="1" errorTitle="Longitud excedida" error="Este valor debe tener 5000 caracteres o menos." promptTitle="Texto" prompt="Longitud máxima: 5000 caracteres." sqref="T2:T32" xr:uid="{69F1583A-05E3-4C5B-8F4E-99FBFF5B3865}">
      <formula1>5000</formula1>
    </dataValidation>
    <dataValidation showInputMessage="1" showErrorMessage="1" error=" " promptTitle="Búsqueda (se requiere)" prompt="Este registro de Contacto (Caso Asociado) (Caso) ya tiene que existir en Microsoft Dynamics 365 o en este archivo de origen." sqref="S2:S32" xr:uid="{E369AD21-349F-4C32-A753-F902A7F90469}"/>
    <dataValidation type="date" operator="greaterThanOrEqual" allowBlank="1" showInputMessage="1" showErrorMessage="1" errorTitle="Fecha no válida" error="Fecha de Vencimiento debe estar en el formato de fecha y hora correcto." promptTitle="Fecha y hora" prompt=" " sqref="Q2:Q32" xr:uid="{B9E982B0-3636-408F-947A-B05FC70068E0}">
      <formula1>1</formula1>
    </dataValidation>
    <dataValidation type="date" operator="greaterThanOrEqual" allowBlank="1" showInputMessage="1" showErrorMessage="1" errorTitle="Fecha no válida" error="Fecha de creación debe estar en el formato de fecha y hora correcto." promptTitle="Fecha y hora" prompt=" " sqref="P2:P32" xr:uid="{881802C5-F6F5-4AEE-99DA-B2FDE83C05FF}">
      <formula1>1</formula1>
    </dataValidation>
    <dataValidation allowBlank="1" showInputMessage="1" showErrorMessage="1" error=" " promptTitle="Búsqueda" prompt="Este registro de Destino ya tiene que existir en Microsoft Dynamics 365 o en este archivo de origen." sqref="O2:O32" xr:uid="{83B6814D-0783-4EE9-BE76-D11B0CFE6998}"/>
    <dataValidation showInputMessage="1" showErrorMessage="1" error=" " promptTitle="Búsqueda (se requiere)" prompt="Este registro de Punto de Prestación del Servicio (Caso Asociado) (Caso) ya tiene que existir en Microsoft Dynamics 365 o en este archivo de origen." sqref="N2:N32" xr:uid="{36CADE7A-826E-41A8-87C5-5D5715AFF7DF}"/>
    <dataValidation allowBlank="1" showInputMessage="1" showErrorMessage="1" error=" " promptTitle="Búsqueda" prompt="Este registro de Municipio (Caso Asociado) (Caso) ya tiene que existir en Microsoft Dynamics 365 o en este archivo de origen." sqref="M2:M32" xr:uid="{24B40B19-0848-4676-B1B1-5D611036B088}"/>
    <dataValidation type="textLength" operator="lessThanOrEqual" allowBlank="1" showInputMessage="1" showErrorMessage="1" errorTitle="Longitud excedida" error="Este valor debe tener 10 caracteres o menos." promptTitle="Texto" prompt="Longitud máxima: 10 caracteres." sqref="K2:L32" xr:uid="{176CECE1-A1AB-4D59-AF73-1950C91CB1DA}">
      <formula1>10</formula1>
    </dataValidation>
    <dataValidation showInputMessage="1" showErrorMessage="1" error=" " promptTitle="Búsqueda (se requiere)" prompt="Este registro de Asignado A ya tiene que existir en Microsoft Dynamics 365 o en este archivo de origen." sqref="J2:J32" xr:uid="{BA79DBD3-3649-4B5D-868B-290A8768F4A5}"/>
    <dataValidation showInputMessage="1" showErrorMessage="1" error=" " promptTitle="Búsqueda (se requiere)" prompt="Este registro de Equipo o Proceso (Caso Asociado) (Caso) ya tiene que existir en Microsoft Dynamics 365 o en este archivo de origen." sqref="I2:I32" xr:uid="{870DE75A-DDE8-4444-9DB0-9D7421238C8B}"/>
    <dataValidation allowBlank="1" showInputMessage="1" showErrorMessage="1" error=" " promptTitle="Búsqueda" prompt="Este registro de Producto (Caso Asociado) (Caso) ya tiene que existir en Microsoft Dynamics 365 o en este archivo de origen." sqref="H2:H32" xr:uid="{E3472265-7D7F-4908-84DB-1639725C2A48}"/>
    <dataValidation showInputMessage="1" showErrorMessage="1" error=" " promptTitle="Búsqueda (se requiere)" prompt="Este registro de Tipo de Tarea ya tiene que existir en Microsoft Dynamics 365 o en este archivo de origen." sqref="G2:G32" xr:uid="{90E8710A-8A9F-41E9-A4F4-14249695B837}"/>
    <dataValidation type="textLength" operator="lessThanOrEqual" allowBlank="1" showInputMessage="1" showErrorMessage="1" errorTitle="Longitud excedida" error="Este valor debe tener 100 caracteres o menos." promptTitle="Texto" prompt="Longitud máxima: 100 caracteres." sqref="E2:E32" xr:uid="{C0D06225-BA63-4ACB-99A4-274DFB67D08A}">
      <formula1>100</formula1>
    </dataValidation>
    <dataValidation showInputMessage="1" showErrorMessage="1" error=" " promptTitle="Búsqueda (se requiere)" prompt="Este registro de Caso Asociado ya tiene que existir en Microsoft Dynamics 365 o en este archivo de origen." sqref="D2:D32" xr:uid="{38E26D09-2362-4366-B477-FFDDFC654BD2}"/>
    <dataValidation type="date" operator="greaterThanOrEqual" allowBlank="1" showInputMessage="1" showErrorMessage="1" errorTitle="Fecha no válida" error="(No modificar) Fecha de Modificación debe estar en el formato de fecha y hora correcto." promptTitle="Fecha y hora" prompt=" " sqref="C2:C32" xr:uid="{EF88AE71-58DA-4D13-8CBF-4CD7FDE81F10}">
      <formula1>1</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24C8-0CBD-4B23-85A2-D39CFE4C726B}">
  <sheetPr codeName="Hoja4"/>
  <dimension ref="A1:AJ17"/>
  <sheetViews>
    <sheetView zoomScale="89" zoomScaleNormal="89" workbookViewId="0">
      <pane xSplit="2" topLeftCell="C1" activePane="topRight" state="frozen"/>
      <selection activeCell="B344" sqref="B344"/>
      <selection pane="topRight" activeCell="T17" sqref="T17"/>
    </sheetView>
  </sheetViews>
  <sheetFormatPr baseColWidth="10" defaultRowHeight="18.75" x14ac:dyDescent="0.4"/>
  <cols>
    <col min="1" max="1" width="11.7109375" style="5" customWidth="1"/>
    <col min="2" max="2" width="11.7109375" style="4" customWidth="1"/>
    <col min="3" max="18" width="6" style="3" customWidth="1"/>
    <col min="19" max="19" width="7.140625" style="3" customWidth="1"/>
    <col min="20" max="36" width="6" style="3" customWidth="1"/>
  </cols>
  <sheetData>
    <row r="1" spans="1:33" ht="19.5" thickBot="1" x14ac:dyDescent="0.45">
      <c r="A1" s="112" t="s">
        <v>49</v>
      </c>
      <c r="B1" s="113"/>
      <c r="C1" s="62">
        <v>1</v>
      </c>
      <c r="D1" s="63">
        <v>2</v>
      </c>
      <c r="E1" s="63">
        <v>3</v>
      </c>
      <c r="F1" s="63">
        <v>4</v>
      </c>
      <c r="G1" s="63">
        <v>5</v>
      </c>
      <c r="H1" s="16">
        <v>6</v>
      </c>
      <c r="I1" s="18">
        <v>7</v>
      </c>
      <c r="J1" s="63">
        <v>8</v>
      </c>
      <c r="K1" s="63">
        <v>9</v>
      </c>
      <c r="L1" s="63">
        <v>10</v>
      </c>
      <c r="M1" s="63">
        <v>11</v>
      </c>
      <c r="N1" s="63">
        <v>12</v>
      </c>
      <c r="O1" s="16">
        <v>13</v>
      </c>
      <c r="P1" s="18">
        <v>14</v>
      </c>
      <c r="Q1" s="63">
        <v>15</v>
      </c>
      <c r="R1" s="63">
        <v>16</v>
      </c>
      <c r="S1" s="63">
        <v>17</v>
      </c>
      <c r="T1" s="63">
        <v>18</v>
      </c>
      <c r="U1" s="63">
        <v>19</v>
      </c>
      <c r="V1" s="16">
        <v>20</v>
      </c>
      <c r="W1" s="18">
        <v>21</v>
      </c>
      <c r="X1" s="63">
        <v>22</v>
      </c>
      <c r="Y1" s="63">
        <v>23</v>
      </c>
      <c r="Z1" s="63">
        <v>24</v>
      </c>
      <c r="AA1" s="63">
        <v>25</v>
      </c>
      <c r="AB1" s="63">
        <v>26</v>
      </c>
      <c r="AC1" s="16">
        <v>27</v>
      </c>
      <c r="AD1" s="18">
        <v>28</v>
      </c>
      <c r="AE1" s="63">
        <v>29</v>
      </c>
      <c r="AF1" s="63">
        <v>30</v>
      </c>
      <c r="AG1" s="64">
        <v>31</v>
      </c>
    </row>
    <row r="2" spans="1:33" ht="19.5" thickBot="1" x14ac:dyDescent="0.3">
      <c r="A2" s="87" t="s">
        <v>27</v>
      </c>
      <c r="B2" s="12" t="s">
        <v>65</v>
      </c>
      <c r="C2" s="70"/>
      <c r="D2" s="71"/>
      <c r="E2" s="72"/>
      <c r="F2" s="72"/>
      <c r="G2" s="72"/>
      <c r="H2" s="20"/>
      <c r="I2" s="26"/>
      <c r="J2" s="72">
        <v>2</v>
      </c>
      <c r="K2" s="72">
        <v>4</v>
      </c>
      <c r="L2" s="72">
        <v>4</v>
      </c>
      <c r="M2" s="66">
        <v>2</v>
      </c>
      <c r="N2" s="72">
        <v>3</v>
      </c>
      <c r="O2" s="107">
        <v>6</v>
      </c>
      <c r="P2" s="26"/>
      <c r="Q2" s="138"/>
      <c r="R2" s="138"/>
      <c r="S2" s="138"/>
      <c r="T2" s="138"/>
      <c r="U2" s="138"/>
      <c r="V2" s="20">
        <v>3</v>
      </c>
      <c r="W2" s="26"/>
      <c r="X2" s="138"/>
      <c r="Y2" s="138"/>
      <c r="Z2" s="138"/>
      <c r="AA2" s="138"/>
      <c r="AB2" s="138"/>
      <c r="AC2" s="20"/>
      <c r="AD2" s="26"/>
      <c r="AE2" s="73"/>
      <c r="AF2" s="66"/>
      <c r="AG2" s="74"/>
    </row>
    <row r="3" spans="1:33" ht="14.45" customHeight="1" x14ac:dyDescent="0.25">
      <c r="A3" s="114" t="s">
        <v>31</v>
      </c>
      <c r="B3" s="8" t="s">
        <v>46</v>
      </c>
      <c r="C3" s="77"/>
      <c r="D3" s="78"/>
      <c r="E3" s="79"/>
      <c r="F3" s="80"/>
      <c r="G3" s="80"/>
      <c r="H3" s="21"/>
      <c r="I3" s="27"/>
      <c r="J3" s="108"/>
      <c r="K3" s="108"/>
      <c r="L3" s="108"/>
      <c r="M3" s="79">
        <v>1</v>
      </c>
      <c r="N3" s="137">
        <v>6</v>
      </c>
      <c r="O3" s="33">
        <v>3</v>
      </c>
      <c r="P3" s="32"/>
      <c r="Q3" s="79">
        <v>3</v>
      </c>
      <c r="R3" s="80">
        <v>3</v>
      </c>
      <c r="S3" s="144">
        <v>3</v>
      </c>
      <c r="T3" s="144" t="s">
        <v>3253</v>
      </c>
      <c r="U3" s="78">
        <v>4</v>
      </c>
      <c r="V3" s="21">
        <v>3</v>
      </c>
      <c r="W3" s="27"/>
      <c r="X3" s="72">
        <v>4</v>
      </c>
      <c r="Y3" s="80">
        <v>3</v>
      </c>
      <c r="Z3" s="80"/>
      <c r="AA3" s="80"/>
      <c r="AB3" s="80"/>
      <c r="AC3" s="21"/>
      <c r="AD3" s="27"/>
      <c r="AE3" s="81"/>
      <c r="AF3" s="80"/>
      <c r="AG3" s="82"/>
    </row>
    <row r="4" spans="1:33" ht="14.45" customHeight="1" x14ac:dyDescent="0.25">
      <c r="A4" s="114"/>
      <c r="B4" s="7" t="s">
        <v>66</v>
      </c>
      <c r="C4" s="69"/>
      <c r="D4" s="65"/>
      <c r="E4" s="66"/>
      <c r="F4" s="66"/>
      <c r="G4" s="66"/>
      <c r="H4" s="19"/>
      <c r="I4" s="24"/>
      <c r="J4" s="66">
        <v>4</v>
      </c>
      <c r="K4" s="66">
        <v>3</v>
      </c>
      <c r="L4" s="72">
        <v>4</v>
      </c>
      <c r="M4" s="66">
        <v>3</v>
      </c>
      <c r="N4" s="66">
        <v>4</v>
      </c>
      <c r="O4" s="139" t="s">
        <v>3253</v>
      </c>
      <c r="P4" s="24"/>
      <c r="Q4" s="139">
        <v>3</v>
      </c>
      <c r="R4" s="139" t="s">
        <v>3253</v>
      </c>
      <c r="S4" s="139">
        <v>3</v>
      </c>
      <c r="T4" s="66">
        <v>3</v>
      </c>
      <c r="U4" s="65">
        <v>3</v>
      </c>
      <c r="V4" s="35">
        <v>4</v>
      </c>
      <c r="W4" s="34"/>
      <c r="X4" s="66">
        <v>4</v>
      </c>
      <c r="Y4" s="66">
        <v>4</v>
      </c>
      <c r="Z4" s="66"/>
      <c r="AA4" s="66"/>
      <c r="AB4" s="66"/>
      <c r="AC4" s="19"/>
      <c r="AD4" s="24"/>
      <c r="AE4" s="67"/>
      <c r="AF4" s="66"/>
      <c r="AG4" s="68"/>
    </row>
    <row r="5" spans="1:33" ht="15" customHeight="1" thickBot="1" x14ac:dyDescent="0.3">
      <c r="A5" s="114"/>
      <c r="B5" s="7" t="s">
        <v>69</v>
      </c>
      <c r="C5" s="69"/>
      <c r="D5" s="65"/>
      <c r="E5" s="66"/>
      <c r="F5" s="66"/>
      <c r="G5" s="66"/>
      <c r="H5" s="19"/>
      <c r="I5" s="24"/>
      <c r="J5" s="107">
        <v>6</v>
      </c>
      <c r="K5" s="107">
        <v>4</v>
      </c>
      <c r="L5" s="107">
        <v>5</v>
      </c>
      <c r="M5" s="107">
        <v>5</v>
      </c>
      <c r="N5" s="107">
        <v>6</v>
      </c>
      <c r="O5" s="107">
        <v>8</v>
      </c>
      <c r="P5" s="24"/>
      <c r="Q5" s="107">
        <v>7</v>
      </c>
      <c r="R5" s="141">
        <v>5</v>
      </c>
      <c r="S5" s="141">
        <v>5</v>
      </c>
      <c r="T5" s="141">
        <v>8</v>
      </c>
      <c r="U5" s="142">
        <v>4</v>
      </c>
      <c r="V5" s="141">
        <v>5</v>
      </c>
      <c r="W5" s="24"/>
      <c r="X5" s="141">
        <v>6</v>
      </c>
      <c r="Y5" s="66"/>
      <c r="Z5" s="66"/>
      <c r="AA5" s="66"/>
      <c r="AB5" s="66"/>
      <c r="AC5" s="19"/>
      <c r="AD5" s="24"/>
      <c r="AE5" s="67"/>
      <c r="AF5" s="66"/>
      <c r="AG5" s="68"/>
    </row>
    <row r="6" spans="1:33" ht="14.45" customHeight="1" x14ac:dyDescent="0.25">
      <c r="A6" s="119" t="s">
        <v>24</v>
      </c>
      <c r="B6" s="8" t="s">
        <v>944</v>
      </c>
      <c r="C6" s="77"/>
      <c r="D6" s="78"/>
      <c r="E6" s="78"/>
      <c r="F6" s="80"/>
      <c r="G6" s="80"/>
      <c r="H6" s="21"/>
      <c r="I6" s="27"/>
      <c r="J6" s="80">
        <v>2</v>
      </c>
      <c r="K6" s="80">
        <v>3</v>
      </c>
      <c r="L6" s="80">
        <v>3</v>
      </c>
      <c r="M6" s="80">
        <v>3</v>
      </c>
      <c r="N6" s="78">
        <v>3</v>
      </c>
      <c r="O6" s="140" t="s">
        <v>3252</v>
      </c>
      <c r="P6" s="10"/>
      <c r="Q6" s="78">
        <v>3</v>
      </c>
      <c r="R6" s="80">
        <v>3</v>
      </c>
      <c r="S6" s="80">
        <v>3</v>
      </c>
      <c r="T6" s="144">
        <v>2</v>
      </c>
      <c r="U6" s="78">
        <v>3</v>
      </c>
      <c r="V6" s="21">
        <v>3</v>
      </c>
      <c r="W6" s="27"/>
      <c r="X6" s="80">
        <v>4</v>
      </c>
      <c r="Y6" s="80"/>
      <c r="Z6" s="80"/>
      <c r="AA6" s="80"/>
      <c r="AB6" s="80"/>
      <c r="AC6" s="21"/>
      <c r="AD6" s="27"/>
      <c r="AE6" s="80"/>
      <c r="AF6" s="80"/>
      <c r="AG6" s="82"/>
    </row>
    <row r="7" spans="1:33" ht="14.45" customHeight="1" x14ac:dyDescent="0.25">
      <c r="A7" s="114"/>
      <c r="B7" s="7" t="s">
        <v>25</v>
      </c>
      <c r="C7" s="69"/>
      <c r="D7" s="65"/>
      <c r="E7" s="66"/>
      <c r="F7" s="66"/>
      <c r="G7" s="66"/>
      <c r="H7" s="19"/>
      <c r="I7" s="24"/>
      <c r="J7" s="66">
        <v>3</v>
      </c>
      <c r="K7" s="66">
        <v>6</v>
      </c>
      <c r="L7" s="66">
        <v>2</v>
      </c>
      <c r="M7" s="66">
        <v>3</v>
      </c>
      <c r="N7" s="65">
        <v>3</v>
      </c>
      <c r="O7" s="139">
        <v>2</v>
      </c>
      <c r="P7" s="24"/>
      <c r="Q7" s="139">
        <v>3</v>
      </c>
      <c r="R7" s="139">
        <v>3</v>
      </c>
      <c r="S7" s="139">
        <v>3</v>
      </c>
      <c r="T7" s="66">
        <v>4</v>
      </c>
      <c r="U7" s="146">
        <v>4</v>
      </c>
      <c r="V7" s="139" t="s">
        <v>3253</v>
      </c>
      <c r="W7" s="24"/>
      <c r="X7" s="139">
        <v>3</v>
      </c>
      <c r="Y7" s="66">
        <v>4</v>
      </c>
      <c r="Z7" s="66"/>
      <c r="AA7" s="66"/>
      <c r="AB7" s="66"/>
      <c r="AC7" s="19"/>
      <c r="AD7" s="24"/>
      <c r="AE7" s="66"/>
      <c r="AF7" s="66"/>
      <c r="AG7" s="68"/>
    </row>
    <row r="8" spans="1:33" ht="17.100000000000001" customHeight="1" x14ac:dyDescent="0.25">
      <c r="A8" s="114"/>
      <c r="B8" s="7" t="s">
        <v>78</v>
      </c>
      <c r="C8" s="70"/>
      <c r="D8" s="71"/>
      <c r="E8" s="72"/>
      <c r="F8" s="72"/>
      <c r="G8" s="72"/>
      <c r="H8" s="20"/>
      <c r="I8" s="26"/>
      <c r="J8" s="105">
        <v>1</v>
      </c>
      <c r="K8" s="105">
        <v>3</v>
      </c>
      <c r="L8" s="105">
        <v>1</v>
      </c>
      <c r="M8" s="105">
        <v>4</v>
      </c>
      <c r="N8" s="106">
        <v>3</v>
      </c>
      <c r="O8" s="105">
        <v>4</v>
      </c>
      <c r="P8" s="26"/>
      <c r="Q8" s="105">
        <v>5</v>
      </c>
      <c r="R8" s="105">
        <v>5</v>
      </c>
      <c r="S8" s="105">
        <v>3</v>
      </c>
      <c r="T8" s="105">
        <v>5</v>
      </c>
      <c r="U8" s="106">
        <v>7</v>
      </c>
      <c r="V8" s="105">
        <v>4</v>
      </c>
      <c r="W8" s="26"/>
      <c r="X8" s="105">
        <v>6</v>
      </c>
      <c r="Y8" s="105">
        <v>3</v>
      </c>
      <c r="Z8" s="105"/>
      <c r="AA8" s="105"/>
      <c r="AB8" s="105"/>
      <c r="AC8" s="20"/>
      <c r="AD8" s="26"/>
      <c r="AE8" s="72"/>
      <c r="AF8" s="72"/>
      <c r="AG8" s="74"/>
    </row>
    <row r="9" spans="1:33" ht="17.100000000000001" customHeight="1" x14ac:dyDescent="0.25">
      <c r="A9" s="114"/>
      <c r="B9" s="150" t="s">
        <v>5146</v>
      </c>
      <c r="C9" s="70"/>
      <c r="D9" s="71"/>
      <c r="E9" s="72"/>
      <c r="F9" s="72"/>
      <c r="G9" s="72"/>
      <c r="H9" s="20"/>
      <c r="I9" s="26"/>
      <c r="J9" s="72"/>
      <c r="K9" s="72"/>
      <c r="L9" s="72"/>
      <c r="M9" s="72"/>
      <c r="N9" s="71"/>
      <c r="O9" s="72"/>
      <c r="P9" s="26"/>
      <c r="Q9" s="72"/>
      <c r="R9" s="72"/>
      <c r="S9" s="72"/>
      <c r="T9" s="72"/>
      <c r="U9" s="71"/>
      <c r="V9" s="72"/>
      <c r="W9" s="26"/>
      <c r="X9" s="72"/>
      <c r="Y9" s="105">
        <v>2</v>
      </c>
      <c r="Z9" s="105"/>
      <c r="AA9" s="105"/>
      <c r="AB9" s="105"/>
      <c r="AC9" s="20"/>
      <c r="AD9" s="26"/>
      <c r="AE9" s="72"/>
      <c r="AF9" s="72"/>
      <c r="AG9" s="74"/>
    </row>
    <row r="10" spans="1:33" ht="17.100000000000001" customHeight="1" x14ac:dyDescent="0.25">
      <c r="A10" s="114"/>
      <c r="B10" s="150" t="s">
        <v>5140</v>
      </c>
      <c r="C10" s="70"/>
      <c r="D10" s="71"/>
      <c r="E10" s="72"/>
      <c r="F10" s="72"/>
      <c r="G10" s="72"/>
      <c r="H10" s="20"/>
      <c r="I10" s="26"/>
      <c r="J10" s="72"/>
      <c r="K10" s="72"/>
      <c r="L10" s="72"/>
      <c r="M10" s="72"/>
      <c r="N10" s="71"/>
      <c r="O10" s="72"/>
      <c r="P10" s="26"/>
      <c r="Q10" s="72"/>
      <c r="R10" s="72"/>
      <c r="S10" s="72"/>
      <c r="T10" s="72"/>
      <c r="U10" s="71"/>
      <c r="V10" s="72"/>
      <c r="W10" s="26"/>
      <c r="X10" s="72"/>
      <c r="Y10" s="105">
        <v>3</v>
      </c>
      <c r="Z10" s="105"/>
      <c r="AA10" s="105"/>
      <c r="AB10" s="105"/>
      <c r="AC10" s="20"/>
      <c r="AD10" s="26"/>
      <c r="AE10" s="72"/>
      <c r="AF10" s="72"/>
      <c r="AG10" s="74"/>
    </row>
    <row r="11" spans="1:33" ht="19.5" thickBot="1" x14ac:dyDescent="0.45">
      <c r="A11" s="44" t="s">
        <v>47</v>
      </c>
      <c r="B11" s="45" t="s">
        <v>73</v>
      </c>
      <c r="C11" s="88"/>
      <c r="D11" s="75"/>
      <c r="E11" s="76"/>
      <c r="F11" s="89"/>
      <c r="G11" s="75"/>
      <c r="H11" s="9"/>
      <c r="I11" s="11"/>
      <c r="J11" s="109"/>
      <c r="K11" s="109"/>
      <c r="L11" s="109"/>
      <c r="M11" s="124"/>
      <c r="N11" s="109"/>
      <c r="O11" s="124"/>
      <c r="P11" s="25"/>
      <c r="Q11" s="124"/>
      <c r="R11" s="124"/>
      <c r="S11" s="124"/>
      <c r="T11" s="124"/>
      <c r="U11" s="109"/>
      <c r="V11" s="124"/>
      <c r="W11" s="25"/>
      <c r="X11" s="124"/>
      <c r="Y11" s="75"/>
      <c r="Z11" s="75"/>
      <c r="AA11" s="75"/>
      <c r="AB11" s="76"/>
      <c r="AC11" s="22"/>
      <c r="AD11" s="11"/>
      <c r="AE11" s="89"/>
      <c r="AF11" s="75"/>
      <c r="AG11" s="90"/>
    </row>
    <row r="12" spans="1:33" ht="19.5" thickBot="1" x14ac:dyDescent="0.3">
      <c r="A12" s="15"/>
      <c r="B12" s="45"/>
      <c r="C12" s="83"/>
      <c r="D12" s="84"/>
      <c r="E12" s="84"/>
      <c r="F12" s="84"/>
      <c r="G12" s="84"/>
      <c r="H12" s="29"/>
      <c r="I12" s="17"/>
      <c r="J12" s="84">
        <f>SUM(J2:J11)</f>
        <v>18</v>
      </c>
      <c r="K12" s="84">
        <f>SUM(K2:K11)</f>
        <v>23</v>
      </c>
      <c r="L12" s="84">
        <f>SUM(L2:L8)</f>
        <v>19</v>
      </c>
      <c r="M12" s="84">
        <f>SUM(M2:M8)</f>
        <v>21</v>
      </c>
      <c r="N12" s="84">
        <f>SUM(N2:N8)</f>
        <v>28</v>
      </c>
      <c r="O12" s="29">
        <v>29</v>
      </c>
      <c r="P12" s="17"/>
      <c r="Q12" s="84">
        <f>SUM(Q2:Q11)</f>
        <v>24</v>
      </c>
      <c r="R12" s="84">
        <v>21</v>
      </c>
      <c r="S12" s="84">
        <f>SUM(S2:S11)</f>
        <v>20</v>
      </c>
      <c r="T12" s="84">
        <f t="shared" ref="T12:U12" si="0">SUM(T2:T11)</f>
        <v>22</v>
      </c>
      <c r="U12" s="84">
        <f t="shared" si="0"/>
        <v>25</v>
      </c>
      <c r="V12" s="29"/>
      <c r="W12" s="17"/>
      <c r="X12" s="84"/>
      <c r="Y12" s="84"/>
      <c r="Z12" s="84"/>
      <c r="AA12" s="84"/>
      <c r="AB12" s="84"/>
      <c r="AC12" s="29"/>
      <c r="AD12" s="17"/>
      <c r="AE12" s="85"/>
      <c r="AF12" s="85"/>
      <c r="AG12" s="86"/>
    </row>
    <row r="13" spans="1:33" ht="19.5" thickBot="1" x14ac:dyDescent="0.45">
      <c r="A13" s="115" t="s">
        <v>61</v>
      </c>
      <c r="B13" s="116"/>
      <c r="C13" s="91"/>
      <c r="D13" s="92"/>
      <c r="E13" s="92"/>
      <c r="F13" s="92"/>
      <c r="G13" s="92"/>
      <c r="H13" s="23"/>
      <c r="I13" s="28"/>
      <c r="J13" s="92">
        <v>6</v>
      </c>
      <c r="K13" s="92">
        <v>6</v>
      </c>
      <c r="L13" s="92">
        <v>6</v>
      </c>
      <c r="M13" s="92">
        <v>7</v>
      </c>
      <c r="N13" s="92">
        <v>7</v>
      </c>
      <c r="O13" s="23">
        <v>7</v>
      </c>
      <c r="P13" s="28"/>
      <c r="Q13" s="92">
        <v>6</v>
      </c>
      <c r="R13" s="92">
        <v>6</v>
      </c>
      <c r="S13" s="92">
        <v>6</v>
      </c>
      <c r="T13" s="92">
        <v>6</v>
      </c>
      <c r="U13" s="92">
        <v>6</v>
      </c>
      <c r="V13" s="23"/>
      <c r="W13" s="28"/>
      <c r="X13" s="92"/>
      <c r="Y13" s="92"/>
      <c r="Z13" s="92"/>
      <c r="AA13" s="92"/>
      <c r="AB13" s="92"/>
      <c r="AC13" s="23"/>
      <c r="AD13" s="28"/>
      <c r="AE13" s="92"/>
      <c r="AF13" s="92"/>
      <c r="AG13" s="93"/>
    </row>
    <row r="14" spans="1:33" ht="19.5" thickBot="1" x14ac:dyDescent="0.45">
      <c r="A14" s="117" t="s">
        <v>62</v>
      </c>
      <c r="B14" s="118"/>
      <c r="C14" s="94"/>
      <c r="D14" s="95"/>
      <c r="E14" s="95"/>
      <c r="F14" s="95"/>
      <c r="G14" s="95"/>
      <c r="H14" s="97"/>
      <c r="I14" s="98"/>
      <c r="J14" s="95">
        <f t="shared" ref="J14:O14" si="1">J12/J13</f>
        <v>3</v>
      </c>
      <c r="K14" s="95">
        <f t="shared" si="1"/>
        <v>3.8333333333333335</v>
      </c>
      <c r="L14" s="95">
        <f t="shared" si="1"/>
        <v>3.1666666666666665</v>
      </c>
      <c r="M14" s="95">
        <f t="shared" si="1"/>
        <v>3</v>
      </c>
      <c r="N14" s="95">
        <f t="shared" si="1"/>
        <v>4</v>
      </c>
      <c r="O14" s="97">
        <f t="shared" si="1"/>
        <v>4.1428571428571432</v>
      </c>
      <c r="P14" s="98"/>
      <c r="Q14" s="95">
        <f>Q12/Q13</f>
        <v>4</v>
      </c>
      <c r="R14" s="95">
        <f t="shared" ref="R14:U14" si="2">R12/R13</f>
        <v>3.5</v>
      </c>
      <c r="S14" s="95">
        <f t="shared" si="2"/>
        <v>3.3333333333333335</v>
      </c>
      <c r="T14" s="95">
        <f t="shared" si="2"/>
        <v>3.6666666666666665</v>
      </c>
      <c r="U14" s="95">
        <f t="shared" si="2"/>
        <v>4.166666666666667</v>
      </c>
      <c r="V14" s="97"/>
      <c r="W14" s="98"/>
      <c r="X14" s="95"/>
      <c r="Y14" s="95"/>
      <c r="Z14" s="95"/>
      <c r="AA14" s="95"/>
      <c r="AB14" s="95"/>
      <c r="AC14" s="97"/>
      <c r="AD14" s="98"/>
      <c r="AE14" s="95"/>
      <c r="AF14" s="95"/>
      <c r="AG14" s="96"/>
    </row>
    <row r="17" spans="7:7" x14ac:dyDescent="0.4">
      <c r="G17" s="3" t="s">
        <v>17</v>
      </c>
    </row>
  </sheetData>
  <pageMargins left="0.23622047244094491" right="0.23622047244094491" top="0.31496062992125984" bottom="0.31496062992125984"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DA4CE-8B53-49F5-BF9B-614150E3F125}">
  <sheetPr codeName="Hoja5"/>
  <dimension ref="A1:AV252"/>
  <sheetViews>
    <sheetView topLeftCell="A234" workbookViewId="0">
      <selection activeCell="F244" sqref="F244"/>
    </sheetView>
  </sheetViews>
  <sheetFormatPr baseColWidth="10" defaultRowHeight="15" x14ac:dyDescent="0.25"/>
  <sheetData>
    <row r="1" spans="1:48" x14ac:dyDescent="0.25">
      <c r="A1" t="s">
        <v>28</v>
      </c>
      <c r="B1" t="s">
        <v>1262</v>
      </c>
      <c r="C1" t="s">
        <v>1263</v>
      </c>
      <c r="D1" t="s">
        <v>1264</v>
      </c>
      <c r="E1" t="s">
        <v>1265</v>
      </c>
      <c r="F1" t="s">
        <v>1266</v>
      </c>
      <c r="G1" t="s">
        <v>1267</v>
      </c>
      <c r="H1" t="s">
        <v>1268</v>
      </c>
      <c r="I1" t="s">
        <v>1269</v>
      </c>
      <c r="J1" t="s">
        <v>48</v>
      </c>
      <c r="K1" t="s">
        <v>417</v>
      </c>
      <c r="L1" t="s">
        <v>1270</v>
      </c>
      <c r="M1" t="s">
        <v>1271</v>
      </c>
      <c r="N1" t="s">
        <v>1272</v>
      </c>
      <c r="O1" t="s">
        <v>1273</v>
      </c>
      <c r="P1" t="s">
        <v>1274</v>
      </c>
      <c r="Q1" t="s">
        <v>1275</v>
      </c>
      <c r="R1" t="s">
        <v>1276</v>
      </c>
      <c r="S1" t="s">
        <v>432</v>
      </c>
      <c r="T1" t="s">
        <v>433</v>
      </c>
      <c r="U1" t="s">
        <v>1277</v>
      </c>
      <c r="V1" t="s">
        <v>1278</v>
      </c>
      <c r="W1" t="s">
        <v>1279</v>
      </c>
      <c r="X1" t="s">
        <v>1280</v>
      </c>
      <c r="AA1" t="s">
        <v>1281</v>
      </c>
      <c r="AB1" t="s">
        <v>1282</v>
      </c>
      <c r="AC1" t="s">
        <v>1283</v>
      </c>
      <c r="AD1" t="s">
        <v>1284</v>
      </c>
      <c r="AE1" t="s">
        <v>1285</v>
      </c>
      <c r="AF1" t="s">
        <v>1286</v>
      </c>
      <c r="AG1" t="s">
        <v>1287</v>
      </c>
      <c r="AH1" t="s">
        <v>50</v>
      </c>
      <c r="AI1" t="s">
        <v>1288</v>
      </c>
      <c r="AJ1" t="s">
        <v>1289</v>
      </c>
      <c r="AK1" t="s">
        <v>1290</v>
      </c>
      <c r="AL1" t="s">
        <v>1291</v>
      </c>
      <c r="AM1" t="s">
        <v>1292</v>
      </c>
      <c r="AN1" t="s">
        <v>1293</v>
      </c>
      <c r="AO1" t="s">
        <v>1294</v>
      </c>
      <c r="AP1" t="s">
        <v>1295</v>
      </c>
      <c r="AQ1" t="s">
        <v>1296</v>
      </c>
      <c r="AR1" t="s">
        <v>1297</v>
      </c>
      <c r="AS1" t="s">
        <v>1298</v>
      </c>
      <c r="AT1" t="s">
        <v>1299</v>
      </c>
      <c r="AU1" t="s">
        <v>1300</v>
      </c>
      <c r="AV1" t="s">
        <v>1301</v>
      </c>
    </row>
    <row r="2" spans="1:48" x14ac:dyDescent="0.25">
      <c r="A2">
        <v>22992125</v>
      </c>
      <c r="B2">
        <v>1</v>
      </c>
      <c r="C2">
        <v>2</v>
      </c>
      <c r="D2" t="s">
        <v>1302</v>
      </c>
      <c r="E2" t="s">
        <v>465</v>
      </c>
      <c r="F2" t="s">
        <v>15</v>
      </c>
      <c r="G2" s="54">
        <v>45309.401747685188</v>
      </c>
      <c r="H2" s="54">
        <v>45309.401724537034</v>
      </c>
      <c r="I2" s="54">
        <v>45901.906678240739</v>
      </c>
      <c r="J2" t="s">
        <v>1309</v>
      </c>
      <c r="K2" t="s">
        <v>1025</v>
      </c>
      <c r="M2">
        <v>0</v>
      </c>
      <c r="N2" t="s">
        <v>1303</v>
      </c>
      <c r="O2">
        <v>491</v>
      </c>
      <c r="P2" t="s">
        <v>1304</v>
      </c>
      <c r="Q2">
        <v>70075620</v>
      </c>
      <c r="R2" t="s">
        <v>1305</v>
      </c>
      <c r="T2" t="s">
        <v>1306</v>
      </c>
      <c r="U2" t="s">
        <v>1307</v>
      </c>
      <c r="V2" t="s">
        <v>1308</v>
      </c>
      <c r="X2">
        <v>3007210733</v>
      </c>
      <c r="AA2" t="s">
        <v>1310</v>
      </c>
      <c r="AB2" t="s">
        <v>464</v>
      </c>
      <c r="AC2" t="s">
        <v>1311</v>
      </c>
      <c r="AD2" t="s">
        <v>463</v>
      </c>
      <c r="AE2">
        <v>5</v>
      </c>
      <c r="AF2" s="125">
        <v>-7552995073</v>
      </c>
      <c r="AG2" s="125">
        <v>623629826</v>
      </c>
      <c r="AH2" t="s">
        <v>1312</v>
      </c>
      <c r="AI2" t="s">
        <v>1313</v>
      </c>
      <c r="AJ2" t="s">
        <v>1314</v>
      </c>
      <c r="AK2" s="55">
        <v>45847</v>
      </c>
      <c r="AM2" t="s">
        <v>1315</v>
      </c>
      <c r="AN2" t="s">
        <v>1316</v>
      </c>
      <c r="AO2" t="s">
        <v>1317</v>
      </c>
      <c r="AP2" t="s">
        <v>1318</v>
      </c>
    </row>
    <row r="3" spans="1:48" x14ac:dyDescent="0.25">
      <c r="A3">
        <v>22992507</v>
      </c>
      <c r="B3">
        <v>1</v>
      </c>
      <c r="C3">
        <v>2</v>
      </c>
      <c r="D3" t="s">
        <v>1302</v>
      </c>
      <c r="E3" t="s">
        <v>465</v>
      </c>
      <c r="F3" t="s">
        <v>15</v>
      </c>
      <c r="G3" s="54">
        <v>45309.557442129626</v>
      </c>
      <c r="H3" s="54">
        <v>45309.55740740741</v>
      </c>
      <c r="I3" s="54">
        <v>45901.906875000001</v>
      </c>
      <c r="J3" t="s">
        <v>1321</v>
      </c>
      <c r="K3" t="s">
        <v>1025</v>
      </c>
      <c r="M3">
        <v>0</v>
      </c>
      <c r="N3" t="s">
        <v>1303</v>
      </c>
      <c r="O3">
        <v>491</v>
      </c>
      <c r="P3" t="s">
        <v>1304</v>
      </c>
      <c r="Q3">
        <v>1017150851</v>
      </c>
      <c r="R3" t="s">
        <v>1320</v>
      </c>
      <c r="V3" t="s">
        <v>1308</v>
      </c>
      <c r="X3">
        <v>3128887747</v>
      </c>
      <c r="AA3" t="s">
        <v>1322</v>
      </c>
      <c r="AB3" t="s">
        <v>464</v>
      </c>
      <c r="AC3" t="s">
        <v>1311</v>
      </c>
      <c r="AD3" t="s">
        <v>463</v>
      </c>
      <c r="AE3">
        <v>5</v>
      </c>
      <c r="AF3" s="125">
        <v>-75538029</v>
      </c>
      <c r="AG3" s="125">
        <v>6238199</v>
      </c>
      <c r="AH3" t="s">
        <v>1312</v>
      </c>
      <c r="AI3" t="s">
        <v>1313</v>
      </c>
      <c r="AJ3" t="s">
        <v>1314</v>
      </c>
      <c r="AK3" s="55">
        <v>45309</v>
      </c>
      <c r="AM3" t="s">
        <v>1315</v>
      </c>
      <c r="AN3" t="s">
        <v>1316</v>
      </c>
      <c r="AO3" t="s">
        <v>1323</v>
      </c>
      <c r="AP3" t="s">
        <v>1324</v>
      </c>
    </row>
    <row r="4" spans="1:48" x14ac:dyDescent="0.25">
      <c r="A4">
        <v>23176485</v>
      </c>
      <c r="B4">
        <v>1</v>
      </c>
      <c r="C4">
        <v>2</v>
      </c>
      <c r="D4" t="s">
        <v>1302</v>
      </c>
      <c r="E4" t="s">
        <v>465</v>
      </c>
      <c r="F4" t="s">
        <v>15</v>
      </c>
      <c r="G4" s="54">
        <v>45510.420023148145</v>
      </c>
      <c r="H4" s="54">
        <v>45510.42</v>
      </c>
      <c r="I4" s="54">
        <v>45901.906967592593</v>
      </c>
      <c r="J4" t="s">
        <v>1327</v>
      </c>
      <c r="K4" t="s">
        <v>671</v>
      </c>
      <c r="M4">
        <v>0</v>
      </c>
      <c r="N4" t="s">
        <v>1303</v>
      </c>
      <c r="O4">
        <v>491</v>
      </c>
      <c r="P4" t="s">
        <v>1304</v>
      </c>
      <c r="Q4">
        <v>32200367</v>
      </c>
      <c r="R4" t="s">
        <v>1325</v>
      </c>
      <c r="T4" t="s">
        <v>1326</v>
      </c>
      <c r="V4" t="s">
        <v>1308</v>
      </c>
      <c r="X4">
        <v>3123903756</v>
      </c>
      <c r="AA4" t="s">
        <v>1328</v>
      </c>
      <c r="AB4" t="s">
        <v>464</v>
      </c>
      <c r="AC4" t="s">
        <v>1311</v>
      </c>
      <c r="AD4" t="s">
        <v>463</v>
      </c>
      <c r="AE4">
        <v>5</v>
      </c>
      <c r="AF4" s="125">
        <v>-7553922748</v>
      </c>
      <c r="AG4" s="125">
        <v>632941272</v>
      </c>
      <c r="AH4" t="s">
        <v>1312</v>
      </c>
      <c r="AI4" t="s">
        <v>1313</v>
      </c>
      <c r="AJ4" t="s">
        <v>1314</v>
      </c>
      <c r="AK4" s="55">
        <v>45680</v>
      </c>
      <c r="AM4" t="s">
        <v>1315</v>
      </c>
      <c r="AN4" t="s">
        <v>1329</v>
      </c>
      <c r="AO4" t="s">
        <v>1330</v>
      </c>
      <c r="AP4" t="s">
        <v>1331</v>
      </c>
    </row>
    <row r="5" spans="1:48" x14ac:dyDescent="0.25">
      <c r="A5">
        <v>23241052</v>
      </c>
      <c r="B5">
        <v>1</v>
      </c>
      <c r="C5">
        <v>2</v>
      </c>
      <c r="D5" t="s">
        <v>1302</v>
      </c>
      <c r="E5" t="s">
        <v>465</v>
      </c>
      <c r="F5" t="s">
        <v>15</v>
      </c>
      <c r="G5" s="54">
        <v>45897.292488425926</v>
      </c>
      <c r="H5" s="54">
        <v>45575.477696759262</v>
      </c>
      <c r="I5" s="54">
        <v>45901.906956018516</v>
      </c>
      <c r="J5" t="s">
        <v>1334</v>
      </c>
      <c r="K5" t="s">
        <v>1025</v>
      </c>
      <c r="M5">
        <v>0</v>
      </c>
      <c r="N5" t="s">
        <v>1303</v>
      </c>
      <c r="O5">
        <v>491</v>
      </c>
      <c r="P5" t="s">
        <v>1304</v>
      </c>
      <c r="Q5">
        <v>21920993</v>
      </c>
      <c r="R5" t="s">
        <v>1332</v>
      </c>
      <c r="U5" t="s">
        <v>1333</v>
      </c>
      <c r="V5" t="s">
        <v>1308</v>
      </c>
      <c r="X5">
        <v>3228801375</v>
      </c>
      <c r="AA5" t="s">
        <v>1335</v>
      </c>
      <c r="AB5" t="s">
        <v>464</v>
      </c>
      <c r="AC5" t="s">
        <v>1311</v>
      </c>
      <c r="AD5" t="s">
        <v>463</v>
      </c>
      <c r="AE5">
        <v>5</v>
      </c>
      <c r="AF5" s="125">
        <v>-7553006788</v>
      </c>
      <c r="AG5" s="125">
        <v>623040966</v>
      </c>
      <c r="AH5" t="s">
        <v>1319</v>
      </c>
      <c r="AI5" t="s">
        <v>1313</v>
      </c>
      <c r="AJ5" t="s">
        <v>1314</v>
      </c>
      <c r="AK5" s="55">
        <v>45897</v>
      </c>
      <c r="AM5" t="s">
        <v>1315</v>
      </c>
      <c r="AN5" t="s">
        <v>1316</v>
      </c>
      <c r="AO5" t="s">
        <v>1336</v>
      </c>
      <c r="AR5" t="s">
        <v>1337</v>
      </c>
    </row>
    <row r="6" spans="1:48" x14ac:dyDescent="0.25">
      <c r="A6">
        <v>23277129</v>
      </c>
      <c r="B6">
        <v>1</v>
      </c>
      <c r="C6">
        <v>2</v>
      </c>
      <c r="D6" t="s">
        <v>1302</v>
      </c>
      <c r="E6" t="s">
        <v>465</v>
      </c>
      <c r="F6" t="s">
        <v>15</v>
      </c>
      <c r="G6" s="54">
        <v>45611.379131944443</v>
      </c>
      <c r="H6" s="54">
        <v>45611.379108796296</v>
      </c>
      <c r="I6" s="54">
        <v>45901.906550925924</v>
      </c>
      <c r="J6" t="s">
        <v>1339</v>
      </c>
      <c r="K6" t="s">
        <v>1025</v>
      </c>
      <c r="M6">
        <v>0</v>
      </c>
      <c r="N6" t="s">
        <v>1303</v>
      </c>
      <c r="O6">
        <v>491</v>
      </c>
      <c r="P6" t="s">
        <v>1304</v>
      </c>
      <c r="Q6">
        <v>3328323</v>
      </c>
      <c r="R6" t="s">
        <v>1338</v>
      </c>
      <c r="V6" t="s">
        <v>1308</v>
      </c>
      <c r="X6">
        <v>3105308106</v>
      </c>
      <c r="AA6" t="s">
        <v>1340</v>
      </c>
      <c r="AB6" t="s">
        <v>464</v>
      </c>
      <c r="AC6" t="s">
        <v>1311</v>
      </c>
      <c r="AD6" t="s">
        <v>463</v>
      </c>
      <c r="AE6">
        <v>5</v>
      </c>
      <c r="AF6" s="125">
        <v>-7552779682</v>
      </c>
      <c r="AG6" s="125">
        <v>622920026</v>
      </c>
      <c r="AH6" t="s">
        <v>1312</v>
      </c>
      <c r="AI6" t="s">
        <v>1313</v>
      </c>
      <c r="AJ6" t="s">
        <v>1314</v>
      </c>
      <c r="AK6" s="55">
        <v>45721</v>
      </c>
      <c r="AM6" t="s">
        <v>1315</v>
      </c>
      <c r="AN6" t="s">
        <v>1316</v>
      </c>
      <c r="AO6" t="s">
        <v>1341</v>
      </c>
      <c r="AP6" t="s">
        <v>1342</v>
      </c>
    </row>
    <row r="7" spans="1:48" x14ac:dyDescent="0.25">
      <c r="A7">
        <v>23280528</v>
      </c>
      <c r="B7">
        <v>1</v>
      </c>
      <c r="C7">
        <v>2</v>
      </c>
      <c r="D7" t="s">
        <v>1302</v>
      </c>
      <c r="E7" t="s">
        <v>465</v>
      </c>
      <c r="F7" t="s">
        <v>15</v>
      </c>
      <c r="G7" s="54">
        <v>45614.660821759258</v>
      </c>
      <c r="H7" s="54">
        <v>45614.660810185182</v>
      </c>
      <c r="I7" s="54">
        <v>45901.906550925924</v>
      </c>
      <c r="J7" t="s">
        <v>1345</v>
      </c>
      <c r="K7" t="s">
        <v>1346</v>
      </c>
      <c r="M7">
        <v>0</v>
      </c>
      <c r="N7" t="s">
        <v>1303</v>
      </c>
      <c r="O7">
        <v>491</v>
      </c>
      <c r="P7" t="s">
        <v>1304</v>
      </c>
      <c r="Q7">
        <v>1036614445</v>
      </c>
      <c r="R7" t="s">
        <v>1343</v>
      </c>
      <c r="T7" t="s">
        <v>1344</v>
      </c>
      <c r="V7" t="s">
        <v>1308</v>
      </c>
      <c r="X7">
        <v>3145909891</v>
      </c>
      <c r="AA7" t="s">
        <v>1347</v>
      </c>
      <c r="AB7" t="s">
        <v>464</v>
      </c>
      <c r="AC7" t="s">
        <v>1311</v>
      </c>
      <c r="AD7" t="s">
        <v>531</v>
      </c>
      <c r="AE7">
        <v>380</v>
      </c>
      <c r="AF7" s="125">
        <v>-7562629847</v>
      </c>
      <c r="AG7" s="125">
        <v>611530546</v>
      </c>
      <c r="AH7" t="s">
        <v>1312</v>
      </c>
      <c r="AI7" t="s">
        <v>1348</v>
      </c>
      <c r="AJ7" t="s">
        <v>1349</v>
      </c>
      <c r="AK7" s="55">
        <v>45615</v>
      </c>
      <c r="AM7" t="s">
        <v>1350</v>
      </c>
      <c r="AN7" t="s">
        <v>1316</v>
      </c>
      <c r="AO7" t="s">
        <v>1351</v>
      </c>
      <c r="AP7" t="s">
        <v>1352</v>
      </c>
    </row>
    <row r="8" spans="1:48" x14ac:dyDescent="0.25">
      <c r="A8">
        <v>23318487</v>
      </c>
      <c r="B8">
        <v>1</v>
      </c>
      <c r="C8">
        <v>2</v>
      </c>
      <c r="D8" t="s">
        <v>1302</v>
      </c>
      <c r="E8" t="s">
        <v>465</v>
      </c>
      <c r="F8" t="s">
        <v>15</v>
      </c>
      <c r="G8" s="54">
        <v>45665.315868055557</v>
      </c>
      <c r="H8" s="54">
        <v>45665.315844907411</v>
      </c>
      <c r="I8" s="54">
        <v>45901.906886574077</v>
      </c>
      <c r="J8" t="s">
        <v>1355</v>
      </c>
      <c r="K8" t="s">
        <v>1025</v>
      </c>
      <c r="M8">
        <v>0</v>
      </c>
      <c r="N8" t="s">
        <v>1303</v>
      </c>
      <c r="O8">
        <v>491</v>
      </c>
      <c r="P8" t="s">
        <v>1304</v>
      </c>
      <c r="Q8">
        <v>1067092351</v>
      </c>
      <c r="R8" t="s">
        <v>1353</v>
      </c>
      <c r="T8" t="s">
        <v>1354</v>
      </c>
      <c r="V8" t="s">
        <v>1308</v>
      </c>
      <c r="X8">
        <v>3114027072</v>
      </c>
      <c r="AA8" t="s">
        <v>1356</v>
      </c>
      <c r="AB8" t="s">
        <v>464</v>
      </c>
      <c r="AC8" t="s">
        <v>1311</v>
      </c>
      <c r="AD8" t="s">
        <v>463</v>
      </c>
      <c r="AE8">
        <v>5</v>
      </c>
      <c r="AF8" s="125">
        <v>-7554229307</v>
      </c>
      <c r="AG8" s="125">
        <v>62427631650</v>
      </c>
      <c r="AH8" t="s">
        <v>1312</v>
      </c>
      <c r="AI8" t="s">
        <v>1313</v>
      </c>
      <c r="AJ8" t="s">
        <v>1314</v>
      </c>
      <c r="AK8" s="55">
        <v>45666</v>
      </c>
      <c r="AM8" t="s">
        <v>1315</v>
      </c>
      <c r="AN8" t="s">
        <v>1316</v>
      </c>
      <c r="AO8" t="s">
        <v>1357</v>
      </c>
      <c r="AP8" t="s">
        <v>1358</v>
      </c>
    </row>
    <row r="9" spans="1:48" x14ac:dyDescent="0.25">
      <c r="A9">
        <v>23333910</v>
      </c>
      <c r="B9">
        <v>1</v>
      </c>
      <c r="C9">
        <v>2</v>
      </c>
      <c r="D9" t="s">
        <v>1302</v>
      </c>
      <c r="E9" t="s">
        <v>465</v>
      </c>
      <c r="F9" t="s">
        <v>15</v>
      </c>
      <c r="G9" s="54">
        <v>45678.422731481478</v>
      </c>
      <c r="H9" s="54">
        <v>45678.422696759262</v>
      </c>
      <c r="I9" s="54">
        <v>45901.906736111108</v>
      </c>
      <c r="J9" t="s">
        <v>1361</v>
      </c>
      <c r="K9" t="s">
        <v>1025</v>
      </c>
      <c r="M9">
        <v>0</v>
      </c>
      <c r="N9" t="s">
        <v>1303</v>
      </c>
      <c r="O9">
        <v>491</v>
      </c>
      <c r="P9" t="s">
        <v>1304</v>
      </c>
      <c r="Q9">
        <v>1133775202</v>
      </c>
      <c r="R9" t="s">
        <v>1359</v>
      </c>
      <c r="T9" t="s">
        <v>1360</v>
      </c>
      <c r="V9" t="s">
        <v>1308</v>
      </c>
      <c r="X9">
        <v>3027439201</v>
      </c>
      <c r="AA9" t="s">
        <v>1362</v>
      </c>
      <c r="AB9" t="s">
        <v>464</v>
      </c>
      <c r="AC9" t="s">
        <v>1311</v>
      </c>
      <c r="AD9" t="s">
        <v>463</v>
      </c>
      <c r="AE9">
        <v>5</v>
      </c>
      <c r="AF9" s="125">
        <v>-75631631</v>
      </c>
      <c r="AG9" s="125">
        <v>6254456</v>
      </c>
      <c r="AH9" t="s">
        <v>1312</v>
      </c>
      <c r="AI9" t="s">
        <v>1313</v>
      </c>
      <c r="AJ9" t="s">
        <v>1314</v>
      </c>
      <c r="AK9" s="55">
        <v>45678</v>
      </c>
      <c r="AM9" t="s">
        <v>1315</v>
      </c>
      <c r="AN9" t="s">
        <v>1316</v>
      </c>
      <c r="AO9" t="s">
        <v>1363</v>
      </c>
      <c r="AP9" t="s">
        <v>1364</v>
      </c>
    </row>
    <row r="10" spans="1:48" x14ac:dyDescent="0.25">
      <c r="A10">
        <v>23334563</v>
      </c>
      <c r="B10">
        <v>1</v>
      </c>
      <c r="C10">
        <v>2</v>
      </c>
      <c r="D10" t="s">
        <v>1302</v>
      </c>
      <c r="E10" t="s">
        <v>465</v>
      </c>
      <c r="F10" t="s">
        <v>15</v>
      </c>
      <c r="G10" s="54">
        <v>45678.613900462966</v>
      </c>
      <c r="H10" s="54">
        <v>45678.613877314812</v>
      </c>
      <c r="I10" s="54">
        <v>45901.906967592593</v>
      </c>
      <c r="J10" t="s">
        <v>1367</v>
      </c>
      <c r="K10" t="s">
        <v>1025</v>
      </c>
      <c r="M10">
        <v>0</v>
      </c>
      <c r="N10" t="s">
        <v>1303</v>
      </c>
      <c r="O10">
        <v>491</v>
      </c>
      <c r="P10" t="s">
        <v>1304</v>
      </c>
      <c r="Q10">
        <v>1017122510</v>
      </c>
      <c r="R10" t="s">
        <v>1365</v>
      </c>
      <c r="S10">
        <v>2282818</v>
      </c>
      <c r="U10" t="s">
        <v>1366</v>
      </c>
      <c r="V10" t="s">
        <v>1308</v>
      </c>
      <c r="W10">
        <v>2282818</v>
      </c>
      <c r="X10">
        <v>3046648411</v>
      </c>
      <c r="AA10" t="s">
        <v>1368</v>
      </c>
      <c r="AB10" t="s">
        <v>464</v>
      </c>
      <c r="AC10" t="s">
        <v>1311</v>
      </c>
      <c r="AD10" t="s">
        <v>463</v>
      </c>
      <c r="AE10">
        <v>5</v>
      </c>
      <c r="AF10" s="125">
        <v>-75562403</v>
      </c>
      <c r="AG10" s="125">
        <v>6232807</v>
      </c>
      <c r="AH10" t="s">
        <v>1312</v>
      </c>
      <c r="AI10" t="s">
        <v>1313</v>
      </c>
      <c r="AJ10" t="s">
        <v>1314</v>
      </c>
      <c r="AK10" s="55">
        <v>45678</v>
      </c>
      <c r="AM10" t="s">
        <v>1315</v>
      </c>
      <c r="AN10" t="s">
        <v>1316</v>
      </c>
      <c r="AO10" t="s">
        <v>1369</v>
      </c>
      <c r="AP10" t="s">
        <v>1370</v>
      </c>
    </row>
    <row r="11" spans="1:48" x14ac:dyDescent="0.25">
      <c r="A11">
        <v>23358843</v>
      </c>
      <c r="B11">
        <v>1</v>
      </c>
      <c r="C11">
        <v>2</v>
      </c>
      <c r="D11" t="s">
        <v>1302</v>
      </c>
      <c r="E11" t="s">
        <v>465</v>
      </c>
      <c r="F11" t="s">
        <v>15</v>
      </c>
      <c r="G11" s="54">
        <v>45897.68236111111</v>
      </c>
      <c r="H11" s="54">
        <v>45701.482430555552</v>
      </c>
      <c r="I11" s="54">
        <v>45901.906689814816</v>
      </c>
      <c r="J11" t="s">
        <v>1373</v>
      </c>
      <c r="K11" t="s">
        <v>1025</v>
      </c>
      <c r="M11">
        <v>0</v>
      </c>
      <c r="N11" t="s">
        <v>1303</v>
      </c>
      <c r="O11">
        <v>491</v>
      </c>
      <c r="P11" t="s">
        <v>1304</v>
      </c>
      <c r="Q11">
        <v>1036606157</v>
      </c>
      <c r="R11" t="s">
        <v>1371</v>
      </c>
      <c r="T11" t="s">
        <v>1372</v>
      </c>
      <c r="V11" t="s">
        <v>1308</v>
      </c>
      <c r="X11">
        <v>3194992776</v>
      </c>
      <c r="AA11" t="s">
        <v>1374</v>
      </c>
      <c r="AB11" t="s">
        <v>464</v>
      </c>
      <c r="AC11" t="s">
        <v>1311</v>
      </c>
      <c r="AD11" t="s">
        <v>463</v>
      </c>
      <c r="AE11">
        <v>5</v>
      </c>
      <c r="AF11" s="125">
        <v>-7567980044</v>
      </c>
      <c r="AG11" s="125">
        <v>619706652</v>
      </c>
      <c r="AH11" t="s">
        <v>1319</v>
      </c>
      <c r="AI11" t="s">
        <v>1313</v>
      </c>
      <c r="AJ11" t="s">
        <v>1314</v>
      </c>
      <c r="AK11" s="55">
        <v>45897</v>
      </c>
      <c r="AM11" t="s">
        <v>1350</v>
      </c>
      <c r="AN11" t="s">
        <v>1316</v>
      </c>
      <c r="AO11" t="s">
        <v>1375</v>
      </c>
      <c r="AR11" t="s">
        <v>1337</v>
      </c>
    </row>
    <row r="12" spans="1:48" x14ac:dyDescent="0.25">
      <c r="A12">
        <v>23362869</v>
      </c>
      <c r="B12">
        <v>1</v>
      </c>
      <c r="C12">
        <v>2</v>
      </c>
      <c r="D12" t="s">
        <v>1302</v>
      </c>
      <c r="E12" t="s">
        <v>465</v>
      </c>
      <c r="F12" t="s">
        <v>15</v>
      </c>
      <c r="G12" s="54">
        <v>45895.657002314816</v>
      </c>
      <c r="H12" s="54">
        <v>45706.36787037037</v>
      </c>
      <c r="I12" s="54">
        <v>45901.906782407408</v>
      </c>
      <c r="J12" t="s">
        <v>1378</v>
      </c>
      <c r="K12" t="s">
        <v>1379</v>
      </c>
      <c r="M12">
        <v>0</v>
      </c>
      <c r="N12" t="s">
        <v>1303</v>
      </c>
      <c r="O12">
        <v>491</v>
      </c>
      <c r="P12" t="s">
        <v>1304</v>
      </c>
      <c r="Q12">
        <v>15325781</v>
      </c>
      <c r="R12" t="s">
        <v>1376</v>
      </c>
      <c r="S12">
        <v>2354891</v>
      </c>
      <c r="T12" t="s">
        <v>1377</v>
      </c>
      <c r="U12">
        <v>1.63001326E+17</v>
      </c>
      <c r="V12" t="s">
        <v>1308</v>
      </c>
      <c r="W12">
        <v>2354891</v>
      </c>
      <c r="X12">
        <v>3128064711</v>
      </c>
      <c r="AA12" t="s">
        <v>1188</v>
      </c>
      <c r="AB12" t="s">
        <v>464</v>
      </c>
      <c r="AC12" t="s">
        <v>1311</v>
      </c>
      <c r="AD12" t="s">
        <v>502</v>
      </c>
      <c r="AE12">
        <v>360</v>
      </c>
      <c r="AF12" s="125">
        <v>-7559858132</v>
      </c>
      <c r="AG12" s="125">
        <v>619536458</v>
      </c>
      <c r="AH12" t="s">
        <v>1319</v>
      </c>
      <c r="AI12" t="s">
        <v>1313</v>
      </c>
      <c r="AJ12" t="s">
        <v>1314</v>
      </c>
      <c r="AK12" s="55">
        <v>45896</v>
      </c>
      <c r="AM12" t="s">
        <v>1315</v>
      </c>
      <c r="AN12" t="s">
        <v>1316</v>
      </c>
      <c r="AO12" t="s">
        <v>1380</v>
      </c>
      <c r="AR12" t="s">
        <v>1337</v>
      </c>
    </row>
    <row r="13" spans="1:48" x14ac:dyDescent="0.25">
      <c r="A13">
        <v>23367349</v>
      </c>
      <c r="B13">
        <v>1</v>
      </c>
      <c r="C13">
        <v>2</v>
      </c>
      <c r="D13" t="s">
        <v>1302</v>
      </c>
      <c r="E13" t="s">
        <v>465</v>
      </c>
      <c r="F13" t="s">
        <v>15</v>
      </c>
      <c r="G13" s="54">
        <v>45897.680115740739</v>
      </c>
      <c r="H13" s="54">
        <v>45709.712592592594</v>
      </c>
      <c r="I13" s="54">
        <v>45901.906504629631</v>
      </c>
      <c r="J13" t="s">
        <v>1384</v>
      </c>
      <c r="K13" t="s">
        <v>1025</v>
      </c>
      <c r="M13">
        <v>0</v>
      </c>
      <c r="N13" t="s">
        <v>1303</v>
      </c>
      <c r="O13">
        <v>491</v>
      </c>
      <c r="P13" t="s">
        <v>1304</v>
      </c>
      <c r="Q13">
        <v>1017162498</v>
      </c>
      <c r="R13" t="s">
        <v>1381</v>
      </c>
      <c r="S13">
        <v>2536397</v>
      </c>
      <c r="T13" t="s">
        <v>1382</v>
      </c>
      <c r="U13" t="s">
        <v>1383</v>
      </c>
      <c r="V13" t="s">
        <v>1308</v>
      </c>
      <c r="W13">
        <v>2536397</v>
      </c>
      <c r="X13">
        <v>3128133206</v>
      </c>
      <c r="AA13" t="s">
        <v>1385</v>
      </c>
      <c r="AB13" t="s">
        <v>464</v>
      </c>
      <c r="AC13" t="s">
        <v>1311</v>
      </c>
      <c r="AD13" t="s">
        <v>463</v>
      </c>
      <c r="AE13">
        <v>5</v>
      </c>
      <c r="AF13" s="125">
        <v>-7563167587</v>
      </c>
      <c r="AG13" s="125">
        <v>624886164</v>
      </c>
      <c r="AH13" t="s">
        <v>1319</v>
      </c>
      <c r="AI13" t="s">
        <v>1313</v>
      </c>
      <c r="AJ13" t="s">
        <v>1314</v>
      </c>
      <c r="AK13" s="55">
        <v>45897</v>
      </c>
      <c r="AM13" t="s">
        <v>1315</v>
      </c>
      <c r="AN13" t="s">
        <v>1316</v>
      </c>
      <c r="AO13" t="s">
        <v>1386</v>
      </c>
      <c r="AR13" t="s">
        <v>1337</v>
      </c>
    </row>
    <row r="14" spans="1:48" x14ac:dyDescent="0.25">
      <c r="A14">
        <v>23386577</v>
      </c>
      <c r="B14">
        <v>1</v>
      </c>
      <c r="C14">
        <v>2</v>
      </c>
      <c r="D14" t="s">
        <v>1302</v>
      </c>
      <c r="E14" t="s">
        <v>465</v>
      </c>
      <c r="F14" t="s">
        <v>15</v>
      </c>
      <c r="G14" s="54">
        <v>45734.717812499999</v>
      </c>
      <c r="H14" s="54">
        <v>45729.455648148149</v>
      </c>
      <c r="I14" s="54">
        <v>45901.906840277778</v>
      </c>
      <c r="J14" t="s">
        <v>1389</v>
      </c>
      <c r="K14" t="s">
        <v>1025</v>
      </c>
      <c r="M14">
        <v>0</v>
      </c>
      <c r="N14" t="s">
        <v>1303</v>
      </c>
      <c r="O14">
        <v>491</v>
      </c>
      <c r="P14" t="s">
        <v>1304</v>
      </c>
      <c r="Q14">
        <v>4831837</v>
      </c>
      <c r="R14" t="s">
        <v>1387</v>
      </c>
      <c r="S14">
        <v>4921319</v>
      </c>
      <c r="T14" t="s">
        <v>1388</v>
      </c>
      <c r="V14" t="s">
        <v>1308</v>
      </c>
      <c r="W14">
        <v>4921319</v>
      </c>
      <c r="X14">
        <v>3127021649</v>
      </c>
      <c r="AA14" t="s">
        <v>1390</v>
      </c>
      <c r="AB14" t="s">
        <v>464</v>
      </c>
      <c r="AC14" t="s">
        <v>1311</v>
      </c>
      <c r="AD14" t="s">
        <v>463</v>
      </c>
      <c r="AE14">
        <v>5</v>
      </c>
      <c r="AF14" s="125">
        <v>-7562700863</v>
      </c>
      <c r="AG14" s="125">
        <v>625033369</v>
      </c>
      <c r="AH14" t="s">
        <v>1319</v>
      </c>
      <c r="AI14" t="s">
        <v>1313</v>
      </c>
      <c r="AJ14" t="s">
        <v>1314</v>
      </c>
      <c r="AK14" s="55">
        <v>45735</v>
      </c>
      <c r="AM14" t="s">
        <v>1315</v>
      </c>
      <c r="AN14" t="s">
        <v>1316</v>
      </c>
      <c r="AO14" t="s">
        <v>1391</v>
      </c>
      <c r="AR14" t="s">
        <v>1337</v>
      </c>
    </row>
    <row r="15" spans="1:48" x14ac:dyDescent="0.25">
      <c r="A15">
        <v>23392165</v>
      </c>
      <c r="B15">
        <v>1</v>
      </c>
      <c r="C15">
        <v>2</v>
      </c>
      <c r="D15" t="s">
        <v>1302</v>
      </c>
      <c r="E15" t="s">
        <v>465</v>
      </c>
      <c r="F15" t="s">
        <v>15</v>
      </c>
      <c r="G15" s="54">
        <v>45899.381979166668</v>
      </c>
      <c r="H15" s="54">
        <v>45735.453263888892</v>
      </c>
      <c r="I15" s="54">
        <v>45901.906701388885</v>
      </c>
      <c r="J15" t="s">
        <v>1395</v>
      </c>
      <c r="K15" t="s">
        <v>1025</v>
      </c>
      <c r="M15">
        <v>0</v>
      </c>
      <c r="N15" t="s">
        <v>1303</v>
      </c>
      <c r="O15">
        <v>491</v>
      </c>
      <c r="P15" t="s">
        <v>1304</v>
      </c>
      <c r="Q15">
        <v>71740490</v>
      </c>
      <c r="R15" t="s">
        <v>1392</v>
      </c>
      <c r="T15" t="s">
        <v>1393</v>
      </c>
      <c r="U15" t="s">
        <v>1394</v>
      </c>
      <c r="V15" t="s">
        <v>1308</v>
      </c>
      <c r="X15">
        <v>3216473550</v>
      </c>
      <c r="AA15" t="s">
        <v>1396</v>
      </c>
      <c r="AB15" t="s">
        <v>464</v>
      </c>
      <c r="AC15" t="s">
        <v>1311</v>
      </c>
      <c r="AD15" t="s">
        <v>463</v>
      </c>
      <c r="AE15">
        <v>5</v>
      </c>
      <c r="AF15" s="125">
        <v>-7552989720</v>
      </c>
      <c r="AG15" s="125">
        <v>623654735</v>
      </c>
      <c r="AH15" t="s">
        <v>1319</v>
      </c>
      <c r="AI15" t="s">
        <v>1313</v>
      </c>
      <c r="AJ15" t="s">
        <v>1314</v>
      </c>
      <c r="AK15" s="55">
        <v>45899</v>
      </c>
      <c r="AM15" t="s">
        <v>1315</v>
      </c>
      <c r="AN15" t="s">
        <v>1316</v>
      </c>
      <c r="AO15" t="s">
        <v>1397</v>
      </c>
      <c r="AR15" t="s">
        <v>1337</v>
      </c>
    </row>
    <row r="16" spans="1:48" x14ac:dyDescent="0.25">
      <c r="A16">
        <v>23395660</v>
      </c>
      <c r="B16">
        <v>1</v>
      </c>
      <c r="C16">
        <v>2</v>
      </c>
      <c r="D16" t="s">
        <v>1302</v>
      </c>
      <c r="E16" t="s">
        <v>465</v>
      </c>
      <c r="F16" t="s">
        <v>15</v>
      </c>
      <c r="G16" s="54">
        <v>45741.354143518518</v>
      </c>
      <c r="H16" s="54">
        <v>45741.354120370372</v>
      </c>
      <c r="I16" s="54">
        <v>45901.906875000001</v>
      </c>
      <c r="J16" t="s">
        <v>1400</v>
      </c>
      <c r="K16" t="s">
        <v>1401</v>
      </c>
      <c r="M16">
        <v>0</v>
      </c>
      <c r="N16" t="s">
        <v>1303</v>
      </c>
      <c r="O16">
        <v>491</v>
      </c>
      <c r="P16" t="s">
        <v>1304</v>
      </c>
      <c r="Q16">
        <v>15257817</v>
      </c>
      <c r="R16" t="s">
        <v>1398</v>
      </c>
      <c r="T16" t="s">
        <v>1399</v>
      </c>
      <c r="V16" t="s">
        <v>1308</v>
      </c>
      <c r="X16">
        <v>3128295134</v>
      </c>
      <c r="AA16" t="s">
        <v>1402</v>
      </c>
      <c r="AB16" t="s">
        <v>464</v>
      </c>
      <c r="AC16" t="s">
        <v>1311</v>
      </c>
      <c r="AD16" t="s">
        <v>1403</v>
      </c>
      <c r="AE16">
        <v>129</v>
      </c>
      <c r="AF16" s="125">
        <v>-7562464969</v>
      </c>
      <c r="AG16" s="125">
        <v>608687284</v>
      </c>
      <c r="AH16" t="s">
        <v>1312</v>
      </c>
      <c r="AI16" t="s">
        <v>1348</v>
      </c>
      <c r="AJ16" t="s">
        <v>1349</v>
      </c>
      <c r="AK16" s="55">
        <v>45741</v>
      </c>
      <c r="AM16" t="s">
        <v>1350</v>
      </c>
      <c r="AN16" t="s">
        <v>1316</v>
      </c>
      <c r="AO16" t="s">
        <v>1404</v>
      </c>
      <c r="AP16" t="s">
        <v>1405</v>
      </c>
    </row>
    <row r="17" spans="1:44" x14ac:dyDescent="0.25">
      <c r="A17">
        <v>23406595</v>
      </c>
      <c r="B17">
        <v>2</v>
      </c>
      <c r="C17">
        <v>2</v>
      </c>
      <c r="D17" t="s">
        <v>1302</v>
      </c>
      <c r="E17" t="s">
        <v>465</v>
      </c>
      <c r="F17" t="s">
        <v>15</v>
      </c>
      <c r="G17" s="54">
        <v>45751.420995370368</v>
      </c>
      <c r="H17" s="54">
        <v>45751.420949074076</v>
      </c>
      <c r="I17" s="54">
        <v>45901.906574074077</v>
      </c>
      <c r="J17" t="s">
        <v>1408</v>
      </c>
      <c r="K17" t="s">
        <v>1025</v>
      </c>
      <c r="M17">
        <v>0</v>
      </c>
      <c r="N17" t="s">
        <v>1303</v>
      </c>
      <c r="O17">
        <v>491</v>
      </c>
      <c r="P17" t="s">
        <v>1304</v>
      </c>
      <c r="Q17">
        <v>43045056</v>
      </c>
      <c r="R17" t="s">
        <v>1406</v>
      </c>
      <c r="S17">
        <v>4960329</v>
      </c>
      <c r="T17" t="s">
        <v>1407</v>
      </c>
      <c r="V17" t="s">
        <v>1308</v>
      </c>
      <c r="W17">
        <v>4960329</v>
      </c>
      <c r="X17">
        <v>3127093433</v>
      </c>
      <c r="AA17" t="s">
        <v>1409</v>
      </c>
      <c r="AB17" t="s">
        <v>464</v>
      </c>
      <c r="AC17" t="s">
        <v>1311</v>
      </c>
      <c r="AD17" t="s">
        <v>463</v>
      </c>
      <c r="AE17">
        <v>5</v>
      </c>
      <c r="AF17">
        <v>-75</v>
      </c>
      <c r="AG17">
        <v>6</v>
      </c>
      <c r="AH17" t="s">
        <v>1319</v>
      </c>
      <c r="AI17" t="s">
        <v>1313</v>
      </c>
      <c r="AJ17" t="s">
        <v>1314</v>
      </c>
      <c r="AK17" s="55">
        <v>45895</v>
      </c>
      <c r="AM17" t="s">
        <v>1315</v>
      </c>
      <c r="AN17" t="s">
        <v>1316</v>
      </c>
      <c r="AO17" t="s">
        <v>1410</v>
      </c>
    </row>
    <row r="18" spans="1:44" x14ac:dyDescent="0.25">
      <c r="A18">
        <v>23406988</v>
      </c>
      <c r="B18">
        <v>1</v>
      </c>
      <c r="C18">
        <v>2</v>
      </c>
      <c r="D18" t="s">
        <v>1302</v>
      </c>
      <c r="E18" t="s">
        <v>465</v>
      </c>
      <c r="F18" t="s">
        <v>15</v>
      </c>
      <c r="G18" s="54">
        <v>45899.377523148149</v>
      </c>
      <c r="H18" s="54">
        <v>45751.647407407407</v>
      </c>
      <c r="I18" s="54">
        <v>45901.9065162037</v>
      </c>
      <c r="J18" t="s">
        <v>1412</v>
      </c>
      <c r="K18" t="s">
        <v>1025</v>
      </c>
      <c r="M18">
        <v>0</v>
      </c>
      <c r="N18" t="s">
        <v>1303</v>
      </c>
      <c r="O18">
        <v>491</v>
      </c>
      <c r="P18" t="s">
        <v>1304</v>
      </c>
      <c r="Q18">
        <v>32258604</v>
      </c>
      <c r="R18" t="s">
        <v>1411</v>
      </c>
      <c r="V18" t="s">
        <v>1308</v>
      </c>
      <c r="X18">
        <v>3225021851</v>
      </c>
      <c r="AA18" t="s">
        <v>1413</v>
      </c>
      <c r="AB18" t="s">
        <v>464</v>
      </c>
      <c r="AC18" t="s">
        <v>1311</v>
      </c>
      <c r="AD18" t="s">
        <v>463</v>
      </c>
      <c r="AE18">
        <v>5</v>
      </c>
      <c r="AF18" s="125">
        <v>-7564169797</v>
      </c>
      <c r="AG18" s="125">
        <v>628088251</v>
      </c>
      <c r="AH18" t="s">
        <v>1319</v>
      </c>
      <c r="AI18" t="s">
        <v>1313</v>
      </c>
      <c r="AJ18" t="s">
        <v>1314</v>
      </c>
      <c r="AK18" s="55">
        <v>45899</v>
      </c>
      <c r="AM18" t="s">
        <v>1315</v>
      </c>
      <c r="AN18" t="s">
        <v>1316</v>
      </c>
      <c r="AO18" t="s">
        <v>1414</v>
      </c>
      <c r="AR18" t="s">
        <v>1337</v>
      </c>
    </row>
    <row r="19" spans="1:44" x14ac:dyDescent="0.25">
      <c r="A19">
        <v>23408160</v>
      </c>
      <c r="B19">
        <v>1</v>
      </c>
      <c r="C19">
        <v>2</v>
      </c>
      <c r="D19" t="s">
        <v>1302</v>
      </c>
      <c r="E19" t="s">
        <v>465</v>
      </c>
      <c r="F19" t="s">
        <v>15</v>
      </c>
      <c r="G19" s="54">
        <v>45877.318692129629</v>
      </c>
      <c r="H19" s="54">
        <v>45754.327164351853</v>
      </c>
      <c r="I19" s="54">
        <v>45901.906886574077</v>
      </c>
      <c r="J19" t="s">
        <v>1417</v>
      </c>
      <c r="K19" t="s">
        <v>1025</v>
      </c>
      <c r="M19">
        <v>0</v>
      </c>
      <c r="N19" t="s">
        <v>1303</v>
      </c>
      <c r="O19">
        <v>491</v>
      </c>
      <c r="P19" t="s">
        <v>1304</v>
      </c>
      <c r="Q19">
        <v>1037618844</v>
      </c>
      <c r="R19" t="s">
        <v>1415</v>
      </c>
      <c r="T19" t="s">
        <v>1416</v>
      </c>
      <c r="V19" t="s">
        <v>1308</v>
      </c>
      <c r="X19">
        <v>3183101477</v>
      </c>
      <c r="AA19" t="s">
        <v>1418</v>
      </c>
      <c r="AB19" t="s">
        <v>464</v>
      </c>
      <c r="AC19" t="s">
        <v>1311</v>
      </c>
      <c r="AD19" t="s">
        <v>463</v>
      </c>
      <c r="AE19">
        <v>5</v>
      </c>
      <c r="AF19" s="125">
        <v>-75496062</v>
      </c>
      <c r="AG19" s="125">
        <v>6245697</v>
      </c>
      <c r="AH19" t="s">
        <v>1319</v>
      </c>
      <c r="AI19" t="s">
        <v>1313</v>
      </c>
      <c r="AJ19" t="s">
        <v>1314</v>
      </c>
      <c r="AK19" s="55">
        <v>45890</v>
      </c>
      <c r="AM19" t="s">
        <v>1350</v>
      </c>
      <c r="AN19" t="s">
        <v>1316</v>
      </c>
      <c r="AO19" t="s">
        <v>1419</v>
      </c>
      <c r="AR19" t="s">
        <v>1420</v>
      </c>
    </row>
    <row r="20" spans="1:44" x14ac:dyDescent="0.25">
      <c r="A20">
        <v>23417291</v>
      </c>
      <c r="B20">
        <v>1</v>
      </c>
      <c r="C20">
        <v>2</v>
      </c>
      <c r="D20" t="s">
        <v>1302</v>
      </c>
      <c r="E20" t="s">
        <v>465</v>
      </c>
      <c r="F20" t="s">
        <v>15</v>
      </c>
      <c r="G20" s="54">
        <v>45768.376215277778</v>
      </c>
      <c r="H20" s="54">
        <v>45768.376215277778</v>
      </c>
      <c r="I20" s="54">
        <v>45901.906724537039</v>
      </c>
      <c r="J20" t="s">
        <v>1422</v>
      </c>
      <c r="K20" t="s">
        <v>1346</v>
      </c>
      <c r="M20">
        <v>0</v>
      </c>
      <c r="N20" t="s">
        <v>1303</v>
      </c>
      <c r="O20">
        <v>491</v>
      </c>
      <c r="P20" t="s">
        <v>1304</v>
      </c>
      <c r="Q20">
        <v>42799221</v>
      </c>
      <c r="R20" t="s">
        <v>1421</v>
      </c>
      <c r="V20" t="s">
        <v>1308</v>
      </c>
      <c r="X20">
        <v>3117203563</v>
      </c>
      <c r="AA20" t="s">
        <v>1423</v>
      </c>
      <c r="AB20" t="s">
        <v>464</v>
      </c>
      <c r="AC20" t="s">
        <v>1311</v>
      </c>
      <c r="AD20" t="s">
        <v>531</v>
      </c>
      <c r="AE20">
        <v>380</v>
      </c>
      <c r="AF20" s="125">
        <v>-7562941612</v>
      </c>
      <c r="AG20" s="125">
        <v>611610469</v>
      </c>
      <c r="AH20" t="s">
        <v>1312</v>
      </c>
      <c r="AI20" t="s">
        <v>1348</v>
      </c>
      <c r="AJ20" t="s">
        <v>1349</v>
      </c>
      <c r="AK20" s="55">
        <v>45768</v>
      </c>
      <c r="AM20" t="s">
        <v>1350</v>
      </c>
      <c r="AN20" t="s">
        <v>1316</v>
      </c>
      <c r="AO20" t="s">
        <v>1424</v>
      </c>
      <c r="AP20" t="s">
        <v>1425</v>
      </c>
    </row>
    <row r="21" spans="1:44" x14ac:dyDescent="0.25">
      <c r="A21">
        <v>23427806</v>
      </c>
      <c r="B21">
        <v>1</v>
      </c>
      <c r="C21">
        <v>2</v>
      </c>
      <c r="D21" t="s">
        <v>1302</v>
      </c>
      <c r="E21" t="s">
        <v>465</v>
      </c>
      <c r="F21" t="s">
        <v>15</v>
      </c>
      <c r="G21" s="54">
        <v>45896.69604166667</v>
      </c>
      <c r="H21" s="54">
        <v>45779.390277777777</v>
      </c>
      <c r="I21" s="54">
        <v>45901.906504629631</v>
      </c>
      <c r="J21" t="s">
        <v>1429</v>
      </c>
      <c r="K21" t="s">
        <v>1379</v>
      </c>
      <c r="M21">
        <v>0</v>
      </c>
      <c r="N21" t="s">
        <v>1303</v>
      </c>
      <c r="O21">
        <v>491</v>
      </c>
      <c r="P21" t="s">
        <v>1304</v>
      </c>
      <c r="Q21">
        <v>43183954</v>
      </c>
      <c r="R21" t="s">
        <v>1426</v>
      </c>
      <c r="S21">
        <v>2020858</v>
      </c>
      <c r="T21" t="s">
        <v>1427</v>
      </c>
      <c r="U21" t="s">
        <v>1428</v>
      </c>
      <c r="V21" t="s">
        <v>1308</v>
      </c>
      <c r="W21">
        <v>2020858</v>
      </c>
      <c r="X21">
        <v>3122615937</v>
      </c>
      <c r="AA21" t="s">
        <v>1430</v>
      </c>
      <c r="AB21" t="s">
        <v>464</v>
      </c>
      <c r="AC21" t="s">
        <v>1311</v>
      </c>
      <c r="AD21" t="s">
        <v>502</v>
      </c>
      <c r="AE21">
        <v>360</v>
      </c>
      <c r="AF21" s="125">
        <v>-7562676652</v>
      </c>
      <c r="AG21" s="125">
        <v>616116260</v>
      </c>
      <c r="AH21" t="s">
        <v>1319</v>
      </c>
      <c r="AI21" t="s">
        <v>1313</v>
      </c>
      <c r="AJ21" t="s">
        <v>1314</v>
      </c>
      <c r="AK21" s="55">
        <v>45896</v>
      </c>
      <c r="AM21" t="s">
        <v>1315</v>
      </c>
      <c r="AN21" t="s">
        <v>1316</v>
      </c>
      <c r="AO21" t="s">
        <v>1431</v>
      </c>
      <c r="AR21" t="s">
        <v>1337</v>
      </c>
    </row>
    <row r="22" spans="1:44" x14ac:dyDescent="0.25">
      <c r="A22">
        <v>23428578</v>
      </c>
      <c r="B22">
        <v>1</v>
      </c>
      <c r="C22">
        <v>2</v>
      </c>
      <c r="D22" t="s">
        <v>1302</v>
      </c>
      <c r="E22" t="s">
        <v>465</v>
      </c>
      <c r="F22" t="s">
        <v>15</v>
      </c>
      <c r="G22" s="54">
        <v>45894.371574074074</v>
      </c>
      <c r="H22" s="54">
        <v>45779.681284722225</v>
      </c>
      <c r="I22" s="54">
        <v>45901.906574074077</v>
      </c>
      <c r="J22" t="s">
        <v>1434</v>
      </c>
      <c r="K22" t="s">
        <v>1401</v>
      </c>
      <c r="M22">
        <v>0</v>
      </c>
      <c r="N22" t="s">
        <v>1303</v>
      </c>
      <c r="O22">
        <v>491</v>
      </c>
      <c r="P22" t="s">
        <v>1304</v>
      </c>
      <c r="Q22">
        <v>1036630500</v>
      </c>
      <c r="R22" t="s">
        <v>1432</v>
      </c>
      <c r="T22" t="s">
        <v>1433</v>
      </c>
      <c r="V22" t="s">
        <v>1308</v>
      </c>
      <c r="X22">
        <v>3117647717</v>
      </c>
      <c r="AA22" t="s">
        <v>1435</v>
      </c>
      <c r="AB22" t="s">
        <v>464</v>
      </c>
      <c r="AC22" t="s">
        <v>1311</v>
      </c>
      <c r="AD22" t="s">
        <v>1403</v>
      </c>
      <c r="AE22">
        <v>129</v>
      </c>
      <c r="AF22" s="125">
        <v>-75641844</v>
      </c>
      <c r="AG22" s="125">
        <v>6107519</v>
      </c>
      <c r="AH22" t="s">
        <v>1319</v>
      </c>
      <c r="AI22" t="s">
        <v>1313</v>
      </c>
      <c r="AJ22" t="s">
        <v>1314</v>
      </c>
      <c r="AK22" s="55">
        <v>45894</v>
      </c>
      <c r="AM22" t="s">
        <v>1315</v>
      </c>
      <c r="AN22" t="s">
        <v>1436</v>
      </c>
      <c r="AO22" t="s">
        <v>1437</v>
      </c>
      <c r="AR22" t="s">
        <v>1337</v>
      </c>
    </row>
    <row r="23" spans="1:44" x14ac:dyDescent="0.25">
      <c r="A23">
        <v>23433281</v>
      </c>
      <c r="B23">
        <v>1</v>
      </c>
      <c r="C23">
        <v>2</v>
      </c>
      <c r="D23" t="s">
        <v>1302</v>
      </c>
      <c r="E23" t="s">
        <v>465</v>
      </c>
      <c r="F23" t="s">
        <v>15</v>
      </c>
      <c r="G23" s="54">
        <v>45785.510671296295</v>
      </c>
      <c r="H23" s="54">
        <v>45785.510648148149</v>
      </c>
      <c r="I23" s="54">
        <v>45901.906793981485</v>
      </c>
      <c r="J23" t="s">
        <v>1440</v>
      </c>
      <c r="K23" t="s">
        <v>1025</v>
      </c>
      <c r="M23">
        <v>0</v>
      </c>
      <c r="N23" t="s">
        <v>1303</v>
      </c>
      <c r="O23">
        <v>491</v>
      </c>
      <c r="P23" t="s">
        <v>1304</v>
      </c>
      <c r="Q23">
        <v>42759502</v>
      </c>
      <c r="R23" t="s">
        <v>1438</v>
      </c>
      <c r="T23" t="s">
        <v>1439</v>
      </c>
      <c r="V23" t="s">
        <v>1308</v>
      </c>
      <c r="X23">
        <v>3006399614</v>
      </c>
      <c r="AA23" t="s">
        <v>1441</v>
      </c>
      <c r="AB23" t="s">
        <v>464</v>
      </c>
      <c r="AC23" t="s">
        <v>1311</v>
      </c>
      <c r="AD23" t="s">
        <v>463</v>
      </c>
      <c r="AE23">
        <v>5</v>
      </c>
      <c r="AF23" s="125">
        <v>-75630070</v>
      </c>
      <c r="AG23" s="125">
        <v>6268965</v>
      </c>
      <c r="AH23" t="s">
        <v>1312</v>
      </c>
      <c r="AI23" t="s">
        <v>1313</v>
      </c>
      <c r="AJ23" t="s">
        <v>1314</v>
      </c>
      <c r="AK23" s="55">
        <v>45786</v>
      </c>
      <c r="AM23" t="s">
        <v>1315</v>
      </c>
      <c r="AN23" t="s">
        <v>1316</v>
      </c>
      <c r="AO23" t="s">
        <v>1442</v>
      </c>
      <c r="AP23" t="s">
        <v>1443</v>
      </c>
    </row>
    <row r="24" spans="1:44" x14ac:dyDescent="0.25">
      <c r="A24">
        <v>23436886</v>
      </c>
      <c r="B24">
        <v>1</v>
      </c>
      <c r="C24">
        <v>2</v>
      </c>
      <c r="D24" t="s">
        <v>1302</v>
      </c>
      <c r="E24" t="s">
        <v>465</v>
      </c>
      <c r="F24" t="s">
        <v>15</v>
      </c>
      <c r="G24" s="54">
        <v>45790.534270833334</v>
      </c>
      <c r="H24" s="54">
        <v>45790.534236111111</v>
      </c>
      <c r="I24" s="54">
        <v>45901.90697916667</v>
      </c>
      <c r="J24" t="s">
        <v>1445</v>
      </c>
      <c r="K24" t="s">
        <v>1025</v>
      </c>
      <c r="M24">
        <v>0</v>
      </c>
      <c r="N24" t="s">
        <v>1303</v>
      </c>
      <c r="O24">
        <v>491</v>
      </c>
      <c r="P24" t="s">
        <v>1304</v>
      </c>
      <c r="Q24">
        <v>71930087</v>
      </c>
      <c r="R24" t="s">
        <v>1444</v>
      </c>
      <c r="S24">
        <v>2526949</v>
      </c>
      <c r="V24" t="s">
        <v>1308</v>
      </c>
      <c r="W24">
        <v>2526949</v>
      </c>
      <c r="X24">
        <v>3114245322</v>
      </c>
      <c r="AA24" t="s">
        <v>1446</v>
      </c>
      <c r="AB24" t="s">
        <v>464</v>
      </c>
      <c r="AC24" t="s">
        <v>1311</v>
      </c>
      <c r="AD24" t="s">
        <v>463</v>
      </c>
      <c r="AE24">
        <v>5</v>
      </c>
      <c r="AF24" s="125">
        <v>-75626893</v>
      </c>
      <c r="AG24" s="125">
        <v>6249958</v>
      </c>
      <c r="AH24" t="s">
        <v>1312</v>
      </c>
      <c r="AI24" t="s">
        <v>1313</v>
      </c>
      <c r="AJ24" t="s">
        <v>1314</v>
      </c>
      <c r="AK24" s="55">
        <v>45791</v>
      </c>
      <c r="AM24" t="s">
        <v>1315</v>
      </c>
      <c r="AN24" t="s">
        <v>1316</v>
      </c>
      <c r="AO24" t="s">
        <v>1447</v>
      </c>
      <c r="AP24" t="s">
        <v>1448</v>
      </c>
    </row>
    <row r="25" spans="1:44" x14ac:dyDescent="0.25">
      <c r="A25">
        <v>23454014</v>
      </c>
      <c r="B25">
        <v>1</v>
      </c>
      <c r="C25">
        <v>2</v>
      </c>
      <c r="D25" t="s">
        <v>1302</v>
      </c>
      <c r="E25" t="s">
        <v>465</v>
      </c>
      <c r="F25" t="s">
        <v>15</v>
      </c>
      <c r="G25" s="54">
        <v>45811.389178240737</v>
      </c>
      <c r="H25" s="54">
        <v>45811.389166666668</v>
      </c>
      <c r="I25" s="54">
        <v>45901.906840277778</v>
      </c>
      <c r="J25" t="s">
        <v>1450</v>
      </c>
      <c r="K25" t="s">
        <v>1401</v>
      </c>
      <c r="M25">
        <v>0</v>
      </c>
      <c r="N25" t="s">
        <v>1303</v>
      </c>
      <c r="O25">
        <v>491</v>
      </c>
      <c r="P25" t="s">
        <v>1304</v>
      </c>
      <c r="Q25">
        <v>71396409</v>
      </c>
      <c r="R25" t="s">
        <v>1449</v>
      </c>
      <c r="V25" t="s">
        <v>1308</v>
      </c>
      <c r="W25">
        <v>2783238</v>
      </c>
      <c r="X25">
        <v>3184353072</v>
      </c>
      <c r="AA25" t="s">
        <v>1451</v>
      </c>
      <c r="AB25" t="s">
        <v>464</v>
      </c>
      <c r="AC25" t="s">
        <v>1311</v>
      </c>
      <c r="AD25" t="s">
        <v>1403</v>
      </c>
      <c r="AE25">
        <v>129</v>
      </c>
      <c r="AF25" s="125">
        <v>-7562356462</v>
      </c>
      <c r="AG25" s="125">
        <v>610307686</v>
      </c>
      <c r="AH25" t="s">
        <v>1312</v>
      </c>
      <c r="AI25" t="s">
        <v>1348</v>
      </c>
      <c r="AJ25" t="s">
        <v>1349</v>
      </c>
      <c r="AK25" s="55">
        <v>45811</v>
      </c>
      <c r="AM25" t="s">
        <v>1350</v>
      </c>
      <c r="AN25" t="s">
        <v>1316</v>
      </c>
      <c r="AO25" t="s">
        <v>1452</v>
      </c>
      <c r="AP25" t="s">
        <v>1453</v>
      </c>
    </row>
    <row r="26" spans="1:44" x14ac:dyDescent="0.25">
      <c r="A26">
        <v>23454026</v>
      </c>
      <c r="B26">
        <v>1</v>
      </c>
      <c r="C26">
        <v>2</v>
      </c>
      <c r="D26" t="s">
        <v>1302</v>
      </c>
      <c r="E26" t="s">
        <v>465</v>
      </c>
      <c r="F26" t="s">
        <v>15</v>
      </c>
      <c r="G26" s="54">
        <v>45811.392083333332</v>
      </c>
      <c r="H26" s="54">
        <v>45811.392060185186</v>
      </c>
      <c r="I26" s="54">
        <v>45901.906678240739</v>
      </c>
      <c r="J26" t="s">
        <v>1456</v>
      </c>
      <c r="K26" t="s">
        <v>1025</v>
      </c>
      <c r="M26">
        <v>0</v>
      </c>
      <c r="N26" t="s">
        <v>1303</v>
      </c>
      <c r="O26">
        <v>491</v>
      </c>
      <c r="P26" t="s">
        <v>1304</v>
      </c>
      <c r="Q26">
        <v>43206264</v>
      </c>
      <c r="R26" t="s">
        <v>1454</v>
      </c>
      <c r="T26" t="s">
        <v>1455</v>
      </c>
      <c r="V26" t="s">
        <v>1308</v>
      </c>
      <c r="X26">
        <v>3215487612</v>
      </c>
      <c r="AA26" t="s">
        <v>1457</v>
      </c>
      <c r="AB26" t="s">
        <v>464</v>
      </c>
      <c r="AC26" t="s">
        <v>1311</v>
      </c>
      <c r="AD26" t="s">
        <v>463</v>
      </c>
      <c r="AE26">
        <v>5</v>
      </c>
      <c r="AF26" s="125">
        <v>-7552974921</v>
      </c>
      <c r="AG26" s="125">
        <v>623407024</v>
      </c>
      <c r="AH26" t="s">
        <v>1312</v>
      </c>
      <c r="AI26" t="s">
        <v>1313</v>
      </c>
      <c r="AJ26" t="s">
        <v>1314</v>
      </c>
      <c r="AK26" s="55">
        <v>45811</v>
      </c>
      <c r="AM26" t="s">
        <v>1315</v>
      </c>
      <c r="AN26" t="s">
        <v>1316</v>
      </c>
      <c r="AO26" t="s">
        <v>1458</v>
      </c>
      <c r="AP26" t="s">
        <v>1459</v>
      </c>
    </row>
    <row r="27" spans="1:44" x14ac:dyDescent="0.25">
      <c r="A27">
        <v>23461529</v>
      </c>
      <c r="B27">
        <v>1</v>
      </c>
      <c r="C27">
        <v>2</v>
      </c>
      <c r="D27" t="s">
        <v>1302</v>
      </c>
      <c r="E27" t="s">
        <v>465</v>
      </c>
      <c r="F27" t="s">
        <v>15</v>
      </c>
      <c r="G27" s="54">
        <v>45877.433703703704</v>
      </c>
      <c r="H27" s="54">
        <v>45818.666712962964</v>
      </c>
      <c r="I27" s="54">
        <v>45901.906736111108</v>
      </c>
      <c r="J27" t="s">
        <v>1461</v>
      </c>
      <c r="K27" t="s">
        <v>1401</v>
      </c>
      <c r="M27">
        <v>0</v>
      </c>
      <c r="N27" t="s">
        <v>1303</v>
      </c>
      <c r="O27">
        <v>491</v>
      </c>
      <c r="P27" t="s">
        <v>1304</v>
      </c>
      <c r="Q27">
        <v>1026140892</v>
      </c>
      <c r="R27" t="s">
        <v>1460</v>
      </c>
      <c r="V27" t="s">
        <v>1308</v>
      </c>
      <c r="X27">
        <v>3207654220</v>
      </c>
      <c r="AA27" t="s">
        <v>1461</v>
      </c>
      <c r="AB27" t="s">
        <v>464</v>
      </c>
      <c r="AC27" t="s">
        <v>1311</v>
      </c>
      <c r="AD27" t="s">
        <v>1403</v>
      </c>
      <c r="AE27">
        <v>129</v>
      </c>
      <c r="AF27" s="125">
        <v>-75626904001</v>
      </c>
      <c r="AG27" s="125">
        <v>605461548100004</v>
      </c>
      <c r="AH27" t="s">
        <v>1319</v>
      </c>
      <c r="AI27" t="s">
        <v>1313</v>
      </c>
      <c r="AJ27" t="s">
        <v>1314</v>
      </c>
      <c r="AK27" s="55">
        <v>45896</v>
      </c>
      <c r="AM27" t="s">
        <v>1350</v>
      </c>
      <c r="AN27" t="s">
        <v>1316</v>
      </c>
      <c r="AO27" t="s">
        <v>1462</v>
      </c>
      <c r="AP27" t="s">
        <v>1463</v>
      </c>
      <c r="AR27" t="s">
        <v>1420</v>
      </c>
    </row>
    <row r="28" spans="1:44" x14ac:dyDescent="0.25">
      <c r="A28">
        <v>23462231</v>
      </c>
      <c r="B28">
        <v>1</v>
      </c>
      <c r="C28">
        <v>2</v>
      </c>
      <c r="D28" t="s">
        <v>1302</v>
      </c>
      <c r="E28" t="s">
        <v>465</v>
      </c>
      <c r="F28" t="s">
        <v>15</v>
      </c>
      <c r="G28" s="54">
        <v>45819.450659722221</v>
      </c>
      <c r="H28" s="54">
        <v>45819.450636574074</v>
      </c>
      <c r="I28" s="54">
        <v>45901.906944444447</v>
      </c>
      <c r="J28" t="s">
        <v>1465</v>
      </c>
      <c r="K28" t="s">
        <v>1025</v>
      </c>
      <c r="M28">
        <v>0</v>
      </c>
      <c r="N28" t="s">
        <v>1303</v>
      </c>
      <c r="O28">
        <v>491</v>
      </c>
      <c r="P28" t="s">
        <v>1304</v>
      </c>
      <c r="Q28">
        <v>3512817</v>
      </c>
      <c r="R28" t="s">
        <v>1464</v>
      </c>
      <c r="S28">
        <v>4180447</v>
      </c>
      <c r="V28" t="s">
        <v>1308</v>
      </c>
      <c r="W28">
        <v>4180447</v>
      </c>
      <c r="X28">
        <v>3128907148</v>
      </c>
      <c r="AA28" t="s">
        <v>1466</v>
      </c>
      <c r="AB28" t="s">
        <v>464</v>
      </c>
      <c r="AC28" t="s">
        <v>1311</v>
      </c>
      <c r="AD28" t="s">
        <v>463</v>
      </c>
      <c r="AE28">
        <v>5</v>
      </c>
      <c r="AF28" s="125">
        <v>-75623735</v>
      </c>
      <c r="AG28" s="125">
        <v>6267589</v>
      </c>
      <c r="AH28" t="s">
        <v>1312</v>
      </c>
      <c r="AI28" t="s">
        <v>1313</v>
      </c>
      <c r="AJ28" t="s">
        <v>1314</v>
      </c>
      <c r="AK28" s="55">
        <v>45819</v>
      </c>
      <c r="AM28" t="s">
        <v>1315</v>
      </c>
      <c r="AN28" t="s">
        <v>1316</v>
      </c>
      <c r="AO28" t="s">
        <v>1467</v>
      </c>
      <c r="AP28" t="s">
        <v>1468</v>
      </c>
    </row>
    <row r="29" spans="1:44" x14ac:dyDescent="0.25">
      <c r="A29">
        <v>23466954</v>
      </c>
      <c r="B29">
        <v>1</v>
      </c>
      <c r="C29">
        <v>2</v>
      </c>
      <c r="D29" t="s">
        <v>1302</v>
      </c>
      <c r="E29" t="s">
        <v>465</v>
      </c>
      <c r="F29" t="s">
        <v>15</v>
      </c>
      <c r="G29" s="54">
        <v>45824.661527777775</v>
      </c>
      <c r="H29" s="54">
        <v>45824.661493055559</v>
      </c>
      <c r="I29" s="54">
        <v>45901.906898148147</v>
      </c>
      <c r="J29" t="s">
        <v>1471</v>
      </c>
      <c r="K29" t="s">
        <v>1401</v>
      </c>
      <c r="M29">
        <v>0</v>
      </c>
      <c r="N29" t="s">
        <v>1303</v>
      </c>
      <c r="O29">
        <v>491</v>
      </c>
      <c r="P29" t="s">
        <v>1304</v>
      </c>
      <c r="Q29">
        <v>8154937</v>
      </c>
      <c r="R29" t="s">
        <v>1469</v>
      </c>
      <c r="T29" t="s">
        <v>1470</v>
      </c>
      <c r="V29" t="s">
        <v>1308</v>
      </c>
      <c r="X29">
        <v>3104586295</v>
      </c>
      <c r="AA29" t="s">
        <v>1472</v>
      </c>
      <c r="AB29" t="s">
        <v>464</v>
      </c>
      <c r="AC29" t="s">
        <v>1311</v>
      </c>
      <c r="AD29" t="s">
        <v>1403</v>
      </c>
      <c r="AE29">
        <v>129</v>
      </c>
      <c r="AF29" s="125">
        <v>-75626904001</v>
      </c>
      <c r="AG29" s="125">
        <v>605461548100004</v>
      </c>
      <c r="AH29" t="s">
        <v>1312</v>
      </c>
      <c r="AI29" t="s">
        <v>1473</v>
      </c>
      <c r="AJ29" t="s">
        <v>1474</v>
      </c>
      <c r="AK29" s="55">
        <v>45870</v>
      </c>
      <c r="AM29" t="s">
        <v>1350</v>
      </c>
      <c r="AN29" t="s">
        <v>1475</v>
      </c>
      <c r="AO29" t="s">
        <v>1476</v>
      </c>
      <c r="AP29" t="s">
        <v>1477</v>
      </c>
      <c r="AR29" t="s">
        <v>1337</v>
      </c>
    </row>
    <row r="30" spans="1:44" x14ac:dyDescent="0.25">
      <c r="A30">
        <v>23469063</v>
      </c>
      <c r="B30">
        <v>1</v>
      </c>
      <c r="C30">
        <v>2</v>
      </c>
      <c r="D30" t="s">
        <v>1302</v>
      </c>
      <c r="E30" t="s">
        <v>465</v>
      </c>
      <c r="F30" t="s">
        <v>15</v>
      </c>
      <c r="G30" s="54">
        <v>45826.67392361111</v>
      </c>
      <c r="H30" s="54">
        <v>45826.673888888887</v>
      </c>
      <c r="I30" s="54">
        <v>45901.90693287037</v>
      </c>
      <c r="J30" t="s">
        <v>1480</v>
      </c>
      <c r="K30" t="s">
        <v>1401</v>
      </c>
      <c r="M30">
        <v>0</v>
      </c>
      <c r="N30" t="s">
        <v>1303</v>
      </c>
      <c r="O30">
        <v>491</v>
      </c>
      <c r="P30" t="s">
        <v>1304</v>
      </c>
      <c r="Q30">
        <v>1026158573</v>
      </c>
      <c r="R30" t="s">
        <v>1478</v>
      </c>
      <c r="T30" t="s">
        <v>1479</v>
      </c>
      <c r="V30" t="s">
        <v>1308</v>
      </c>
      <c r="X30">
        <v>3235875946</v>
      </c>
      <c r="AA30" t="s">
        <v>1481</v>
      </c>
      <c r="AB30" t="s">
        <v>464</v>
      </c>
      <c r="AC30" t="s">
        <v>1311</v>
      </c>
      <c r="AD30" t="s">
        <v>1403</v>
      </c>
      <c r="AE30">
        <v>129</v>
      </c>
      <c r="AF30" s="125">
        <v>-7562271666</v>
      </c>
      <c r="AG30" s="125">
        <v>610250483</v>
      </c>
      <c r="AH30" t="s">
        <v>1312</v>
      </c>
      <c r="AI30" t="s">
        <v>1348</v>
      </c>
      <c r="AJ30" t="s">
        <v>1349</v>
      </c>
      <c r="AK30" s="55">
        <v>45888</v>
      </c>
      <c r="AM30" t="s">
        <v>1350</v>
      </c>
      <c r="AN30" t="s">
        <v>1482</v>
      </c>
      <c r="AO30" t="s">
        <v>1483</v>
      </c>
      <c r="AP30" t="s">
        <v>1484</v>
      </c>
      <c r="AR30" t="s">
        <v>1337</v>
      </c>
    </row>
    <row r="31" spans="1:44" x14ac:dyDescent="0.25">
      <c r="A31">
        <v>23469972</v>
      </c>
      <c r="B31">
        <v>1</v>
      </c>
      <c r="C31">
        <v>2</v>
      </c>
      <c r="D31" t="s">
        <v>1302</v>
      </c>
      <c r="E31" t="s">
        <v>465</v>
      </c>
      <c r="F31" t="s">
        <v>15</v>
      </c>
      <c r="G31" s="54">
        <v>45827.492465277777</v>
      </c>
      <c r="H31" s="54">
        <v>45827.492430555554</v>
      </c>
      <c r="I31" s="54">
        <v>45901.906678240739</v>
      </c>
      <c r="J31" t="s">
        <v>1487</v>
      </c>
      <c r="K31" t="s">
        <v>1025</v>
      </c>
      <c r="M31">
        <v>0</v>
      </c>
      <c r="N31" t="s">
        <v>1303</v>
      </c>
      <c r="O31">
        <v>491</v>
      </c>
      <c r="P31" t="s">
        <v>1304</v>
      </c>
      <c r="Q31">
        <v>43531581</v>
      </c>
      <c r="R31" t="s">
        <v>1485</v>
      </c>
      <c r="S31">
        <v>2912989</v>
      </c>
      <c r="T31" t="s">
        <v>1486</v>
      </c>
      <c r="V31" t="s">
        <v>1308</v>
      </c>
      <c r="W31">
        <v>2912989</v>
      </c>
      <c r="X31">
        <v>3007071915</v>
      </c>
      <c r="AA31" t="s">
        <v>1488</v>
      </c>
      <c r="AB31" t="s">
        <v>464</v>
      </c>
      <c r="AC31" t="s">
        <v>1311</v>
      </c>
      <c r="AD31" t="s">
        <v>463</v>
      </c>
      <c r="AE31">
        <v>5</v>
      </c>
      <c r="AF31" s="125">
        <v>-7555249345</v>
      </c>
      <c r="AG31" s="125">
        <v>625469695</v>
      </c>
      <c r="AH31" t="s">
        <v>1312</v>
      </c>
      <c r="AI31" t="s">
        <v>1313</v>
      </c>
      <c r="AJ31" t="s">
        <v>1314</v>
      </c>
      <c r="AK31" s="55">
        <v>45828</v>
      </c>
      <c r="AM31" t="s">
        <v>1315</v>
      </c>
      <c r="AN31" t="s">
        <v>1316</v>
      </c>
      <c r="AO31" t="s">
        <v>1489</v>
      </c>
      <c r="AP31" t="s">
        <v>1490</v>
      </c>
    </row>
    <row r="32" spans="1:44" x14ac:dyDescent="0.25">
      <c r="A32">
        <v>23472518</v>
      </c>
      <c r="B32">
        <v>1</v>
      </c>
      <c r="C32">
        <v>2</v>
      </c>
      <c r="D32" t="s">
        <v>1302</v>
      </c>
      <c r="E32" t="s">
        <v>465</v>
      </c>
      <c r="F32" t="s">
        <v>15</v>
      </c>
      <c r="G32" s="54">
        <v>45832.605532407404</v>
      </c>
      <c r="H32" s="54">
        <v>45832.605520833335</v>
      </c>
      <c r="I32" s="54">
        <v>45901.90697916667</v>
      </c>
      <c r="J32" t="s">
        <v>1492</v>
      </c>
      <c r="K32" t="s">
        <v>1346</v>
      </c>
      <c r="M32">
        <v>0</v>
      </c>
      <c r="N32" t="s">
        <v>1303</v>
      </c>
      <c r="O32">
        <v>491</v>
      </c>
      <c r="P32" t="s">
        <v>1304</v>
      </c>
      <c r="Q32">
        <v>21843163</v>
      </c>
      <c r="R32" t="s">
        <v>1491</v>
      </c>
      <c r="V32" t="s">
        <v>1308</v>
      </c>
      <c r="X32">
        <v>3148428139</v>
      </c>
      <c r="AA32" t="s">
        <v>1493</v>
      </c>
      <c r="AB32" t="s">
        <v>464</v>
      </c>
      <c r="AC32" t="s">
        <v>1311</v>
      </c>
      <c r="AD32" t="s">
        <v>531</v>
      </c>
      <c r="AE32">
        <v>380</v>
      </c>
      <c r="AF32" s="125">
        <v>-7563637401</v>
      </c>
      <c r="AG32" s="125">
        <v>613696611</v>
      </c>
      <c r="AH32" t="s">
        <v>1312</v>
      </c>
      <c r="AI32" t="s">
        <v>1348</v>
      </c>
      <c r="AJ32" t="s">
        <v>1349</v>
      </c>
      <c r="AK32" s="55">
        <v>45833</v>
      </c>
      <c r="AM32" t="s">
        <v>1350</v>
      </c>
      <c r="AN32" t="s">
        <v>1316</v>
      </c>
      <c r="AO32" t="s">
        <v>1494</v>
      </c>
      <c r="AP32" t="s">
        <v>1495</v>
      </c>
    </row>
    <row r="33" spans="1:44" x14ac:dyDescent="0.25">
      <c r="A33">
        <v>23477729</v>
      </c>
      <c r="B33">
        <v>1</v>
      </c>
      <c r="C33">
        <v>2</v>
      </c>
      <c r="D33" t="s">
        <v>1302</v>
      </c>
      <c r="E33" t="s">
        <v>465</v>
      </c>
      <c r="F33" t="s">
        <v>15</v>
      </c>
      <c r="G33" s="54">
        <v>45840.473715277774</v>
      </c>
      <c r="H33" s="54">
        <v>45840.473715277774</v>
      </c>
      <c r="I33" s="54">
        <v>45901.906724537039</v>
      </c>
      <c r="J33" t="s">
        <v>1498</v>
      </c>
      <c r="K33" t="s">
        <v>1379</v>
      </c>
      <c r="M33">
        <v>0</v>
      </c>
      <c r="N33" t="s">
        <v>1303</v>
      </c>
      <c r="O33">
        <v>491</v>
      </c>
      <c r="P33" t="s">
        <v>1304</v>
      </c>
      <c r="Q33">
        <v>1001848758</v>
      </c>
      <c r="R33" t="s">
        <v>1496</v>
      </c>
      <c r="T33" t="s">
        <v>1497</v>
      </c>
      <c r="V33" t="s">
        <v>1308</v>
      </c>
      <c r="X33">
        <v>3045563913</v>
      </c>
      <c r="AA33" t="s">
        <v>1499</v>
      </c>
      <c r="AB33" t="s">
        <v>464</v>
      </c>
      <c r="AC33" t="s">
        <v>1311</v>
      </c>
      <c r="AD33" t="s">
        <v>502</v>
      </c>
      <c r="AE33">
        <v>360</v>
      </c>
      <c r="AF33" s="125">
        <v>-75606269</v>
      </c>
      <c r="AG33" s="125">
        <v>6192964</v>
      </c>
      <c r="AH33" t="s">
        <v>1312</v>
      </c>
      <c r="AI33" t="s">
        <v>1313</v>
      </c>
      <c r="AJ33" t="s">
        <v>1314</v>
      </c>
      <c r="AK33" s="55">
        <v>45840</v>
      </c>
      <c r="AM33" t="s">
        <v>1350</v>
      </c>
      <c r="AN33" t="s">
        <v>1500</v>
      </c>
      <c r="AO33" t="s">
        <v>1501</v>
      </c>
      <c r="AP33" t="s">
        <v>1502</v>
      </c>
    </row>
    <row r="34" spans="1:44" x14ac:dyDescent="0.25">
      <c r="A34">
        <v>23478154</v>
      </c>
      <c r="B34">
        <v>1</v>
      </c>
      <c r="C34">
        <v>2</v>
      </c>
      <c r="D34" t="s">
        <v>1302</v>
      </c>
      <c r="E34" t="s">
        <v>465</v>
      </c>
      <c r="F34" t="s">
        <v>15</v>
      </c>
      <c r="G34" s="54">
        <v>45862.314236111109</v>
      </c>
      <c r="H34" s="54">
        <v>45840.595925925925</v>
      </c>
      <c r="I34" s="54">
        <v>45901.906851851854</v>
      </c>
      <c r="J34" t="s">
        <v>1505</v>
      </c>
      <c r="K34" t="s">
        <v>1506</v>
      </c>
      <c r="M34">
        <v>0</v>
      </c>
      <c r="N34" t="s">
        <v>1303</v>
      </c>
      <c r="O34">
        <v>491</v>
      </c>
      <c r="P34" t="s">
        <v>1304</v>
      </c>
      <c r="Q34">
        <v>39432783</v>
      </c>
      <c r="R34" t="s">
        <v>1503</v>
      </c>
      <c r="T34" t="s">
        <v>1504</v>
      </c>
      <c r="V34" t="s">
        <v>1308</v>
      </c>
      <c r="X34">
        <v>3135578176</v>
      </c>
      <c r="AA34" t="s">
        <v>1507</v>
      </c>
      <c r="AB34" t="s">
        <v>464</v>
      </c>
      <c r="AC34" t="s">
        <v>1311</v>
      </c>
      <c r="AD34" t="s">
        <v>1508</v>
      </c>
      <c r="AE34">
        <v>266</v>
      </c>
      <c r="AF34" s="125">
        <v>-7548688985</v>
      </c>
      <c r="AG34" s="125">
        <v>617274369</v>
      </c>
      <c r="AH34" t="s">
        <v>1319</v>
      </c>
      <c r="AI34" t="s">
        <v>1313</v>
      </c>
      <c r="AJ34" t="s">
        <v>1314</v>
      </c>
      <c r="AK34" s="55">
        <v>45862</v>
      </c>
      <c r="AM34" t="s">
        <v>1350</v>
      </c>
      <c r="AN34" t="s">
        <v>1316</v>
      </c>
      <c r="AO34" t="s">
        <v>1509</v>
      </c>
      <c r="AR34" t="s">
        <v>1420</v>
      </c>
    </row>
    <row r="35" spans="1:44" x14ac:dyDescent="0.25">
      <c r="A35">
        <v>23481663</v>
      </c>
      <c r="B35">
        <v>1</v>
      </c>
      <c r="C35">
        <v>2</v>
      </c>
      <c r="D35" t="s">
        <v>1302</v>
      </c>
      <c r="E35" t="s">
        <v>465</v>
      </c>
      <c r="F35" t="s">
        <v>15</v>
      </c>
      <c r="G35" s="54">
        <v>45845.599918981483</v>
      </c>
      <c r="H35" s="54">
        <v>45845.599918981483</v>
      </c>
      <c r="I35" s="54">
        <v>45901.906655092593</v>
      </c>
      <c r="J35" t="s">
        <v>1512</v>
      </c>
      <c r="K35" t="s">
        <v>1346</v>
      </c>
      <c r="M35">
        <v>0</v>
      </c>
      <c r="N35" t="s">
        <v>1303</v>
      </c>
      <c r="O35">
        <v>491</v>
      </c>
      <c r="P35" t="s">
        <v>1304</v>
      </c>
      <c r="Q35">
        <v>1017221909</v>
      </c>
      <c r="R35" t="s">
        <v>1510</v>
      </c>
      <c r="S35">
        <v>2220889</v>
      </c>
      <c r="T35" t="s">
        <v>1511</v>
      </c>
      <c r="V35" t="s">
        <v>1308</v>
      </c>
      <c r="W35">
        <v>2220889</v>
      </c>
      <c r="X35">
        <v>3108957134</v>
      </c>
      <c r="AA35" t="s">
        <v>1513</v>
      </c>
      <c r="AB35" t="s">
        <v>464</v>
      </c>
      <c r="AC35" t="s">
        <v>1311</v>
      </c>
      <c r="AD35" t="s">
        <v>531</v>
      </c>
      <c r="AE35">
        <v>380</v>
      </c>
      <c r="AF35" s="125">
        <v>-7562809356</v>
      </c>
      <c r="AG35" s="125">
        <v>612538494</v>
      </c>
      <c r="AH35" t="s">
        <v>1312</v>
      </c>
      <c r="AI35" t="s">
        <v>1348</v>
      </c>
      <c r="AJ35" t="s">
        <v>1349</v>
      </c>
      <c r="AK35" s="55">
        <v>45845</v>
      </c>
      <c r="AM35" t="s">
        <v>1350</v>
      </c>
      <c r="AN35" t="s">
        <v>1316</v>
      </c>
      <c r="AO35" t="s">
        <v>1514</v>
      </c>
      <c r="AP35" t="s">
        <v>1515</v>
      </c>
    </row>
    <row r="36" spans="1:44" x14ac:dyDescent="0.25">
      <c r="A36">
        <v>23485073</v>
      </c>
      <c r="B36">
        <v>1</v>
      </c>
      <c r="C36">
        <v>2</v>
      </c>
      <c r="D36" t="s">
        <v>1302</v>
      </c>
      <c r="E36" t="s">
        <v>465</v>
      </c>
      <c r="F36" t="s">
        <v>15</v>
      </c>
      <c r="G36" s="54">
        <v>45852.679386574076</v>
      </c>
      <c r="H36" s="54">
        <v>45848.656817129631</v>
      </c>
      <c r="I36" s="54">
        <v>45901.906782407408</v>
      </c>
      <c r="J36" t="s">
        <v>1518</v>
      </c>
      <c r="K36" t="s">
        <v>1379</v>
      </c>
      <c r="M36">
        <v>0</v>
      </c>
      <c r="N36" t="s">
        <v>1303</v>
      </c>
      <c r="O36">
        <v>491</v>
      </c>
      <c r="P36" t="s">
        <v>1304</v>
      </c>
      <c r="Q36">
        <v>71187520</v>
      </c>
      <c r="R36" t="s">
        <v>1516</v>
      </c>
      <c r="T36" t="s">
        <v>1517</v>
      </c>
      <c r="V36" t="s">
        <v>1308</v>
      </c>
      <c r="X36">
        <v>3183788845</v>
      </c>
      <c r="AA36" t="s">
        <v>1519</v>
      </c>
      <c r="AB36" t="s">
        <v>464</v>
      </c>
      <c r="AC36" t="s">
        <v>1311</v>
      </c>
      <c r="AD36" t="s">
        <v>502</v>
      </c>
      <c r="AE36">
        <v>360</v>
      </c>
      <c r="AF36" s="125">
        <v>-7560789257</v>
      </c>
      <c r="AG36" s="125">
        <v>619545719</v>
      </c>
      <c r="AH36" t="s">
        <v>1319</v>
      </c>
      <c r="AI36" t="s">
        <v>1313</v>
      </c>
      <c r="AJ36" t="s">
        <v>1314</v>
      </c>
      <c r="AK36" s="55">
        <v>45890</v>
      </c>
      <c r="AM36" t="s">
        <v>1315</v>
      </c>
      <c r="AN36" t="s">
        <v>1316</v>
      </c>
      <c r="AO36" t="s">
        <v>1520</v>
      </c>
      <c r="AR36" t="s">
        <v>1337</v>
      </c>
    </row>
    <row r="37" spans="1:44" x14ac:dyDescent="0.25">
      <c r="A37">
        <v>23485520</v>
      </c>
      <c r="B37">
        <v>1</v>
      </c>
      <c r="C37">
        <v>2</v>
      </c>
      <c r="D37" t="s">
        <v>1302</v>
      </c>
      <c r="E37" t="s">
        <v>465</v>
      </c>
      <c r="F37" t="s">
        <v>15</v>
      </c>
      <c r="G37" s="54">
        <v>45849.376875000002</v>
      </c>
      <c r="H37" s="54">
        <v>45849.376840277779</v>
      </c>
      <c r="I37" s="54">
        <v>45901.906828703701</v>
      </c>
      <c r="J37" t="s">
        <v>1524</v>
      </c>
      <c r="K37" t="s">
        <v>1025</v>
      </c>
      <c r="M37">
        <v>0</v>
      </c>
      <c r="N37" t="s">
        <v>1303</v>
      </c>
      <c r="O37">
        <v>491</v>
      </c>
      <c r="P37" t="s">
        <v>1304</v>
      </c>
      <c r="Q37">
        <v>71531667</v>
      </c>
      <c r="R37" t="s">
        <v>1521</v>
      </c>
      <c r="T37" t="s">
        <v>1522</v>
      </c>
      <c r="U37" t="s">
        <v>1523</v>
      </c>
      <c r="V37" t="s">
        <v>1308</v>
      </c>
      <c r="X37">
        <v>3003055354</v>
      </c>
      <c r="AA37" t="s">
        <v>1525</v>
      </c>
      <c r="AB37" t="s">
        <v>464</v>
      </c>
      <c r="AC37" t="s">
        <v>1311</v>
      </c>
      <c r="AD37" t="s">
        <v>463</v>
      </c>
      <c r="AE37">
        <v>5</v>
      </c>
      <c r="AF37" s="125">
        <v>-7566040950</v>
      </c>
      <c r="AG37" s="125">
        <v>628404495</v>
      </c>
      <c r="AH37" t="s">
        <v>1312</v>
      </c>
      <c r="AI37" t="s">
        <v>1313</v>
      </c>
      <c r="AJ37" t="s">
        <v>1314</v>
      </c>
      <c r="AK37" s="55">
        <v>45849</v>
      </c>
      <c r="AM37" t="s">
        <v>1350</v>
      </c>
      <c r="AN37" t="s">
        <v>1316</v>
      </c>
      <c r="AO37" t="s">
        <v>1526</v>
      </c>
      <c r="AP37" t="s">
        <v>1527</v>
      </c>
    </row>
    <row r="38" spans="1:44" x14ac:dyDescent="0.25">
      <c r="A38">
        <v>23488440</v>
      </c>
      <c r="B38">
        <v>1</v>
      </c>
      <c r="C38">
        <v>2</v>
      </c>
      <c r="D38" t="s">
        <v>1302</v>
      </c>
      <c r="E38" t="s">
        <v>465</v>
      </c>
      <c r="F38" t="s">
        <v>15</v>
      </c>
      <c r="G38" s="54">
        <v>45875.703310185185</v>
      </c>
      <c r="H38" s="54">
        <v>45853.507106481484</v>
      </c>
      <c r="I38" s="54">
        <v>45901.90697916667</v>
      </c>
      <c r="J38" t="s">
        <v>1530</v>
      </c>
      <c r="K38" t="s">
        <v>1025</v>
      </c>
      <c r="M38">
        <v>0</v>
      </c>
      <c r="N38" t="s">
        <v>1303</v>
      </c>
      <c r="O38">
        <v>491</v>
      </c>
      <c r="P38" t="s">
        <v>1304</v>
      </c>
      <c r="Q38">
        <v>10876650</v>
      </c>
      <c r="R38" t="s">
        <v>1528</v>
      </c>
      <c r="S38">
        <v>5776017</v>
      </c>
      <c r="T38" t="s">
        <v>1529</v>
      </c>
      <c r="V38" t="s">
        <v>1308</v>
      </c>
      <c r="W38">
        <v>5776017</v>
      </c>
      <c r="X38">
        <v>3146372298</v>
      </c>
      <c r="AA38" t="s">
        <v>1531</v>
      </c>
      <c r="AB38" t="s">
        <v>464</v>
      </c>
      <c r="AC38" t="s">
        <v>1311</v>
      </c>
      <c r="AD38" t="s">
        <v>463</v>
      </c>
      <c r="AE38">
        <v>5</v>
      </c>
      <c r="AF38" s="125">
        <v>-7569568825</v>
      </c>
      <c r="AG38" s="125">
        <v>632612551</v>
      </c>
      <c r="AH38" t="s">
        <v>1319</v>
      </c>
      <c r="AI38" t="s">
        <v>1313</v>
      </c>
      <c r="AJ38" t="s">
        <v>1314</v>
      </c>
      <c r="AK38" s="55">
        <v>45883</v>
      </c>
      <c r="AM38" t="s">
        <v>1350</v>
      </c>
      <c r="AN38" t="s">
        <v>1316</v>
      </c>
      <c r="AO38" t="s">
        <v>1532</v>
      </c>
      <c r="AR38" t="s">
        <v>1420</v>
      </c>
    </row>
    <row r="39" spans="1:44" x14ac:dyDescent="0.25">
      <c r="A39">
        <v>23489397</v>
      </c>
      <c r="B39">
        <v>1</v>
      </c>
      <c r="C39">
        <v>2</v>
      </c>
      <c r="D39" t="s">
        <v>1302</v>
      </c>
      <c r="E39" t="s">
        <v>465</v>
      </c>
      <c r="F39" t="s">
        <v>15</v>
      </c>
      <c r="G39" s="54">
        <v>45854.482916666668</v>
      </c>
      <c r="H39" s="54">
        <v>45854.482881944445</v>
      </c>
      <c r="I39" s="54">
        <v>45901.906828703701</v>
      </c>
      <c r="J39" t="s">
        <v>1535</v>
      </c>
      <c r="K39" t="s">
        <v>1025</v>
      </c>
      <c r="M39">
        <v>0</v>
      </c>
      <c r="N39" t="s">
        <v>1303</v>
      </c>
      <c r="O39">
        <v>491</v>
      </c>
      <c r="P39" t="s">
        <v>1304</v>
      </c>
      <c r="Q39">
        <v>1017231760</v>
      </c>
      <c r="R39" t="s">
        <v>1533</v>
      </c>
      <c r="S39">
        <v>4910460</v>
      </c>
      <c r="T39" t="s">
        <v>1534</v>
      </c>
      <c r="V39" t="s">
        <v>1308</v>
      </c>
      <c r="W39">
        <v>4910460</v>
      </c>
      <c r="X39">
        <v>3002972124</v>
      </c>
      <c r="AA39" t="s">
        <v>1536</v>
      </c>
      <c r="AB39" t="s">
        <v>464</v>
      </c>
      <c r="AC39" t="s">
        <v>1311</v>
      </c>
      <c r="AD39" t="s">
        <v>463</v>
      </c>
      <c r="AE39">
        <v>5</v>
      </c>
      <c r="AF39" s="125">
        <v>-7561928868</v>
      </c>
      <c r="AG39" s="125">
        <v>626185942</v>
      </c>
      <c r="AH39" t="s">
        <v>1312</v>
      </c>
      <c r="AI39" t="s">
        <v>1313</v>
      </c>
      <c r="AJ39" t="s">
        <v>1314</v>
      </c>
      <c r="AK39" s="55">
        <v>45855</v>
      </c>
      <c r="AM39" t="s">
        <v>1315</v>
      </c>
      <c r="AN39" t="s">
        <v>1316</v>
      </c>
      <c r="AO39" t="s">
        <v>1537</v>
      </c>
      <c r="AP39" t="s">
        <v>1538</v>
      </c>
    </row>
    <row r="40" spans="1:44" x14ac:dyDescent="0.25">
      <c r="A40">
        <v>23489902</v>
      </c>
      <c r="B40">
        <v>1</v>
      </c>
      <c r="C40">
        <v>2</v>
      </c>
      <c r="D40" t="s">
        <v>1302</v>
      </c>
      <c r="E40" t="s">
        <v>465</v>
      </c>
      <c r="F40" t="s">
        <v>15</v>
      </c>
      <c r="G40" s="54">
        <v>45854.737812500003</v>
      </c>
      <c r="H40" s="54">
        <v>45854.73777777778</v>
      </c>
      <c r="I40" s="54">
        <v>45901.906770833331</v>
      </c>
      <c r="J40" t="s">
        <v>1541</v>
      </c>
      <c r="K40" t="s">
        <v>1025</v>
      </c>
      <c r="M40">
        <v>0</v>
      </c>
      <c r="N40" t="s">
        <v>1303</v>
      </c>
      <c r="O40">
        <v>491</v>
      </c>
      <c r="P40" t="s">
        <v>1304</v>
      </c>
      <c r="Q40">
        <v>98526855</v>
      </c>
      <c r="R40" t="s">
        <v>1539</v>
      </c>
      <c r="T40" t="s">
        <v>1540</v>
      </c>
      <c r="V40" t="s">
        <v>1308</v>
      </c>
      <c r="X40">
        <v>3124443361</v>
      </c>
      <c r="AA40" t="s">
        <v>1542</v>
      </c>
      <c r="AB40" t="s">
        <v>464</v>
      </c>
      <c r="AC40" t="s">
        <v>1311</v>
      </c>
      <c r="AD40" t="s">
        <v>463</v>
      </c>
      <c r="AE40">
        <v>5</v>
      </c>
      <c r="AF40" s="125">
        <v>-75639801</v>
      </c>
      <c r="AG40" s="125">
        <v>618716057</v>
      </c>
      <c r="AH40" t="s">
        <v>1312</v>
      </c>
      <c r="AI40" t="s">
        <v>1313</v>
      </c>
      <c r="AJ40" t="s">
        <v>1314</v>
      </c>
      <c r="AK40" s="55">
        <v>45855</v>
      </c>
      <c r="AM40" t="s">
        <v>1315</v>
      </c>
      <c r="AN40" t="s">
        <v>1316</v>
      </c>
      <c r="AO40" t="s">
        <v>1543</v>
      </c>
      <c r="AP40" t="s">
        <v>1544</v>
      </c>
    </row>
    <row r="41" spans="1:44" x14ac:dyDescent="0.25">
      <c r="A41">
        <v>23490291</v>
      </c>
      <c r="B41">
        <v>1</v>
      </c>
      <c r="C41">
        <v>2</v>
      </c>
      <c r="D41" t="s">
        <v>1302</v>
      </c>
      <c r="E41" t="s">
        <v>465</v>
      </c>
      <c r="F41" t="s">
        <v>15</v>
      </c>
      <c r="G41" s="54">
        <v>45855.415370370371</v>
      </c>
      <c r="H41" s="54">
        <v>45855.415347222224</v>
      </c>
      <c r="I41" s="54">
        <v>45901.906944444447</v>
      </c>
      <c r="J41" t="s">
        <v>1547</v>
      </c>
      <c r="K41" t="s">
        <v>1379</v>
      </c>
      <c r="M41">
        <v>0</v>
      </c>
      <c r="N41" t="s">
        <v>1303</v>
      </c>
      <c r="O41">
        <v>491</v>
      </c>
      <c r="P41" t="s">
        <v>1304</v>
      </c>
      <c r="Q41">
        <v>39416288</v>
      </c>
      <c r="R41" t="s">
        <v>1545</v>
      </c>
      <c r="T41" t="s">
        <v>1546</v>
      </c>
      <c r="V41" t="s">
        <v>1308</v>
      </c>
      <c r="X41">
        <v>3218877513</v>
      </c>
      <c r="AA41" t="s">
        <v>1548</v>
      </c>
      <c r="AB41" t="s">
        <v>464</v>
      </c>
      <c r="AC41" t="s">
        <v>1311</v>
      </c>
      <c r="AD41" t="s">
        <v>502</v>
      </c>
      <c r="AE41">
        <v>360</v>
      </c>
      <c r="AF41" s="125">
        <v>-7560685007</v>
      </c>
      <c r="AG41" s="125">
        <v>618174804</v>
      </c>
      <c r="AH41" t="s">
        <v>1312</v>
      </c>
      <c r="AI41" t="s">
        <v>1313</v>
      </c>
      <c r="AJ41" t="s">
        <v>1314</v>
      </c>
      <c r="AK41" s="55">
        <v>45856</v>
      </c>
      <c r="AM41" t="s">
        <v>1315</v>
      </c>
      <c r="AN41" t="s">
        <v>1316</v>
      </c>
      <c r="AO41" t="s">
        <v>1549</v>
      </c>
      <c r="AP41" t="s">
        <v>1550</v>
      </c>
    </row>
    <row r="42" spans="1:44" x14ac:dyDescent="0.25">
      <c r="A42">
        <v>23491849</v>
      </c>
      <c r="B42">
        <v>1</v>
      </c>
      <c r="C42">
        <v>2</v>
      </c>
      <c r="D42" t="s">
        <v>1302</v>
      </c>
      <c r="E42" t="s">
        <v>465</v>
      </c>
      <c r="F42" t="s">
        <v>15</v>
      </c>
      <c r="G42" s="54">
        <v>45856.604618055557</v>
      </c>
      <c r="H42" s="54">
        <v>45856.604583333334</v>
      </c>
      <c r="I42" s="54">
        <v>45901.906898148147</v>
      </c>
      <c r="J42" t="s">
        <v>1552</v>
      </c>
      <c r="K42" t="s">
        <v>1025</v>
      </c>
      <c r="M42">
        <v>0</v>
      </c>
      <c r="N42" t="s">
        <v>1303</v>
      </c>
      <c r="O42">
        <v>491</v>
      </c>
      <c r="P42" t="s">
        <v>1304</v>
      </c>
      <c r="Q42">
        <v>10248763</v>
      </c>
      <c r="R42" t="s">
        <v>1551</v>
      </c>
      <c r="V42" t="s">
        <v>1308</v>
      </c>
      <c r="X42">
        <v>3122699305</v>
      </c>
      <c r="AA42" t="s">
        <v>1553</v>
      </c>
      <c r="AB42" t="s">
        <v>464</v>
      </c>
      <c r="AC42" t="s">
        <v>1311</v>
      </c>
      <c r="AD42" t="s">
        <v>463</v>
      </c>
      <c r="AE42">
        <v>5</v>
      </c>
      <c r="AF42" s="125">
        <v>-75600030</v>
      </c>
      <c r="AG42" s="125">
        <v>6274380</v>
      </c>
      <c r="AH42" t="s">
        <v>1312</v>
      </c>
      <c r="AI42" t="s">
        <v>1313</v>
      </c>
      <c r="AJ42" t="s">
        <v>1314</v>
      </c>
      <c r="AK42" s="55">
        <v>45859</v>
      </c>
      <c r="AM42" t="s">
        <v>1315</v>
      </c>
      <c r="AN42" t="s">
        <v>1316</v>
      </c>
      <c r="AO42" t="s">
        <v>1554</v>
      </c>
      <c r="AP42" t="s">
        <v>1555</v>
      </c>
    </row>
    <row r="43" spans="1:44" x14ac:dyDescent="0.25">
      <c r="A43">
        <v>23492763</v>
      </c>
      <c r="B43">
        <v>1</v>
      </c>
      <c r="C43">
        <v>2</v>
      </c>
      <c r="D43" t="s">
        <v>1302</v>
      </c>
      <c r="E43" t="s">
        <v>465</v>
      </c>
      <c r="F43" t="s">
        <v>15</v>
      </c>
      <c r="G43" s="54">
        <v>45860.324525462966</v>
      </c>
      <c r="H43" s="54">
        <v>45859.50105324074</v>
      </c>
      <c r="I43" s="54">
        <v>45901.9065625</v>
      </c>
      <c r="J43" t="s">
        <v>1558</v>
      </c>
      <c r="K43" t="s">
        <v>1025</v>
      </c>
      <c r="M43">
        <v>0</v>
      </c>
      <c r="N43" t="s">
        <v>1303</v>
      </c>
      <c r="O43">
        <v>491</v>
      </c>
      <c r="P43" t="s">
        <v>1304</v>
      </c>
      <c r="Q43">
        <v>24742271</v>
      </c>
      <c r="R43" t="s">
        <v>1556</v>
      </c>
      <c r="T43" t="s">
        <v>1557</v>
      </c>
      <c r="V43" t="s">
        <v>1308</v>
      </c>
      <c r="X43">
        <v>3113593216</v>
      </c>
      <c r="AA43" t="s">
        <v>1559</v>
      </c>
      <c r="AB43" t="s">
        <v>464</v>
      </c>
      <c r="AC43" t="s">
        <v>1311</v>
      </c>
      <c r="AD43" t="s">
        <v>463</v>
      </c>
      <c r="AE43">
        <v>5</v>
      </c>
      <c r="AF43" s="125">
        <v>-7571194748</v>
      </c>
      <c r="AG43" s="125">
        <v>632220112</v>
      </c>
      <c r="AH43" t="s">
        <v>1319</v>
      </c>
      <c r="AI43" t="s">
        <v>1313</v>
      </c>
      <c r="AJ43" t="s">
        <v>1314</v>
      </c>
      <c r="AK43" s="55">
        <v>45889</v>
      </c>
      <c r="AM43" t="s">
        <v>1350</v>
      </c>
      <c r="AN43" t="s">
        <v>1316</v>
      </c>
      <c r="AO43" t="s">
        <v>1560</v>
      </c>
      <c r="AR43" t="s">
        <v>1420</v>
      </c>
    </row>
    <row r="44" spans="1:44" x14ac:dyDescent="0.25">
      <c r="A44">
        <v>23495282</v>
      </c>
      <c r="B44">
        <v>1</v>
      </c>
      <c r="C44">
        <v>2</v>
      </c>
      <c r="D44" t="s">
        <v>1302</v>
      </c>
      <c r="E44" t="s">
        <v>465</v>
      </c>
      <c r="F44" t="s">
        <v>15</v>
      </c>
      <c r="G44" s="54">
        <v>45863.459270833337</v>
      </c>
      <c r="H44" s="54">
        <v>45861.511620370373</v>
      </c>
      <c r="I44" s="54">
        <v>45901.906724537039</v>
      </c>
      <c r="J44" t="s">
        <v>1562</v>
      </c>
      <c r="K44" t="s">
        <v>1025</v>
      </c>
      <c r="M44">
        <v>0</v>
      </c>
      <c r="N44" t="s">
        <v>1303</v>
      </c>
      <c r="O44">
        <v>491</v>
      </c>
      <c r="P44" t="s">
        <v>1304</v>
      </c>
      <c r="Q44">
        <v>1037502814</v>
      </c>
      <c r="R44" t="s">
        <v>1561</v>
      </c>
      <c r="V44" t="s">
        <v>1308</v>
      </c>
      <c r="X44">
        <v>3155553543</v>
      </c>
      <c r="AA44" t="s">
        <v>1563</v>
      </c>
      <c r="AB44" t="s">
        <v>464</v>
      </c>
      <c r="AC44" t="s">
        <v>1311</v>
      </c>
      <c r="AD44" t="s">
        <v>463</v>
      </c>
      <c r="AE44">
        <v>5</v>
      </c>
      <c r="AF44" s="125">
        <v>-7553824798</v>
      </c>
      <c r="AG44" s="125">
        <v>623969567</v>
      </c>
      <c r="AH44" t="s">
        <v>1319</v>
      </c>
      <c r="AI44" t="s">
        <v>1313</v>
      </c>
      <c r="AJ44" t="s">
        <v>1314</v>
      </c>
      <c r="AK44" s="55">
        <v>45891</v>
      </c>
      <c r="AM44" t="s">
        <v>1315</v>
      </c>
      <c r="AN44" t="s">
        <v>1316</v>
      </c>
      <c r="AO44" t="s">
        <v>1564</v>
      </c>
      <c r="AR44" t="s">
        <v>1420</v>
      </c>
    </row>
    <row r="45" spans="1:44" x14ac:dyDescent="0.25">
      <c r="A45">
        <v>23495283</v>
      </c>
      <c r="B45">
        <v>1</v>
      </c>
      <c r="C45">
        <v>2</v>
      </c>
      <c r="D45" t="s">
        <v>1302</v>
      </c>
      <c r="E45" t="s">
        <v>465</v>
      </c>
      <c r="F45" t="s">
        <v>15</v>
      </c>
      <c r="G45" s="54">
        <v>45863.459872685184</v>
      </c>
      <c r="H45" s="54">
        <v>45861.512442129628</v>
      </c>
      <c r="I45" s="54">
        <v>45901.90693287037</v>
      </c>
      <c r="J45" t="s">
        <v>1565</v>
      </c>
      <c r="K45" t="s">
        <v>1025</v>
      </c>
      <c r="M45">
        <v>0</v>
      </c>
      <c r="N45" t="s">
        <v>1303</v>
      </c>
      <c r="O45">
        <v>491</v>
      </c>
      <c r="P45" t="s">
        <v>1304</v>
      </c>
      <c r="Q45">
        <v>1037502814</v>
      </c>
      <c r="R45" t="s">
        <v>1561</v>
      </c>
      <c r="V45" t="s">
        <v>1308</v>
      </c>
      <c r="X45">
        <v>3155553543</v>
      </c>
      <c r="AA45" t="s">
        <v>1566</v>
      </c>
      <c r="AB45" t="s">
        <v>464</v>
      </c>
      <c r="AC45" t="s">
        <v>1311</v>
      </c>
      <c r="AD45" t="s">
        <v>463</v>
      </c>
      <c r="AE45">
        <v>5</v>
      </c>
      <c r="AF45" s="125">
        <v>-7553824798</v>
      </c>
      <c r="AG45" s="125">
        <v>623969567</v>
      </c>
      <c r="AH45" t="s">
        <v>1319</v>
      </c>
      <c r="AI45" t="s">
        <v>1313</v>
      </c>
      <c r="AJ45" t="s">
        <v>1314</v>
      </c>
      <c r="AK45" s="55">
        <v>45891</v>
      </c>
      <c r="AM45" t="s">
        <v>1315</v>
      </c>
      <c r="AN45" t="s">
        <v>1316</v>
      </c>
      <c r="AO45" t="s">
        <v>1567</v>
      </c>
      <c r="AR45" t="s">
        <v>1420</v>
      </c>
    </row>
    <row r="46" spans="1:44" x14ac:dyDescent="0.25">
      <c r="A46">
        <v>23495308</v>
      </c>
      <c r="B46">
        <v>1</v>
      </c>
      <c r="C46">
        <v>2</v>
      </c>
      <c r="D46" t="s">
        <v>1302</v>
      </c>
      <c r="E46" t="s">
        <v>465</v>
      </c>
      <c r="F46" t="s">
        <v>15</v>
      </c>
      <c r="G46" s="54">
        <v>45861.53297453704</v>
      </c>
      <c r="H46" s="54">
        <v>45861.532951388886</v>
      </c>
      <c r="I46" s="54">
        <v>45901.906898148147</v>
      </c>
      <c r="J46" t="s">
        <v>1570</v>
      </c>
      <c r="K46" t="s">
        <v>1025</v>
      </c>
      <c r="M46">
        <v>0</v>
      </c>
      <c r="N46" t="s">
        <v>1303</v>
      </c>
      <c r="O46">
        <v>491</v>
      </c>
      <c r="P46" t="s">
        <v>1304</v>
      </c>
      <c r="Q46">
        <v>43828394</v>
      </c>
      <c r="R46" t="s">
        <v>1568</v>
      </c>
      <c r="T46" t="s">
        <v>1569</v>
      </c>
      <c r="V46" t="s">
        <v>1308</v>
      </c>
      <c r="X46">
        <v>3177535224</v>
      </c>
      <c r="AA46" t="s">
        <v>1571</v>
      </c>
      <c r="AB46" t="s">
        <v>464</v>
      </c>
      <c r="AC46" t="s">
        <v>1311</v>
      </c>
      <c r="AD46" t="s">
        <v>463</v>
      </c>
      <c r="AE46">
        <v>5</v>
      </c>
      <c r="AF46" s="125">
        <v>-7549842028</v>
      </c>
      <c r="AG46" s="125">
        <v>620409738</v>
      </c>
      <c r="AH46" t="s">
        <v>1312</v>
      </c>
      <c r="AI46" t="s">
        <v>1313</v>
      </c>
      <c r="AJ46" t="s">
        <v>1314</v>
      </c>
      <c r="AK46" s="55">
        <v>45862</v>
      </c>
      <c r="AM46" t="s">
        <v>1350</v>
      </c>
      <c r="AN46" t="s">
        <v>1316</v>
      </c>
      <c r="AO46" t="s">
        <v>1572</v>
      </c>
      <c r="AP46" t="s">
        <v>1573</v>
      </c>
    </row>
    <row r="47" spans="1:44" x14ac:dyDescent="0.25">
      <c r="A47">
        <v>23495468</v>
      </c>
      <c r="B47">
        <v>1</v>
      </c>
      <c r="C47">
        <v>2</v>
      </c>
      <c r="D47" t="s">
        <v>1302</v>
      </c>
      <c r="E47" t="s">
        <v>465</v>
      </c>
      <c r="F47" t="s">
        <v>15</v>
      </c>
      <c r="G47" s="54">
        <v>45861.635405092595</v>
      </c>
      <c r="H47" s="54">
        <v>45861.635381944441</v>
      </c>
      <c r="I47" s="54">
        <v>45901.9065625</v>
      </c>
      <c r="J47" t="s">
        <v>1576</v>
      </c>
      <c r="K47" t="s">
        <v>1025</v>
      </c>
      <c r="M47">
        <v>0</v>
      </c>
      <c r="N47" t="s">
        <v>1303</v>
      </c>
      <c r="O47">
        <v>491</v>
      </c>
      <c r="P47" t="s">
        <v>1304</v>
      </c>
      <c r="Q47">
        <v>71756484</v>
      </c>
      <c r="R47" t="s">
        <v>1574</v>
      </c>
      <c r="U47" t="s">
        <v>1575</v>
      </c>
      <c r="V47" t="s">
        <v>1308</v>
      </c>
      <c r="X47">
        <v>3148831723</v>
      </c>
      <c r="AA47" t="s">
        <v>1577</v>
      </c>
      <c r="AB47" t="s">
        <v>464</v>
      </c>
      <c r="AC47" t="s">
        <v>1311</v>
      </c>
      <c r="AD47" t="s">
        <v>463</v>
      </c>
      <c r="AE47">
        <v>5</v>
      </c>
      <c r="AF47" s="125">
        <v>-75533910</v>
      </c>
      <c r="AG47" s="125">
        <v>6233175</v>
      </c>
      <c r="AH47" t="s">
        <v>1312</v>
      </c>
      <c r="AI47" t="s">
        <v>1313</v>
      </c>
      <c r="AJ47" t="s">
        <v>1314</v>
      </c>
      <c r="AK47" s="55">
        <v>45862</v>
      </c>
      <c r="AM47" t="s">
        <v>1315</v>
      </c>
      <c r="AN47" t="s">
        <v>1316</v>
      </c>
      <c r="AO47" t="s">
        <v>1578</v>
      </c>
      <c r="AP47" t="s">
        <v>1579</v>
      </c>
    </row>
    <row r="48" spans="1:44" x14ac:dyDescent="0.25">
      <c r="A48">
        <v>23496234</v>
      </c>
      <c r="B48">
        <v>1</v>
      </c>
      <c r="C48">
        <v>2</v>
      </c>
      <c r="D48" t="s">
        <v>1302</v>
      </c>
      <c r="E48" t="s">
        <v>465</v>
      </c>
      <c r="F48" t="s">
        <v>15</v>
      </c>
      <c r="G48" s="54">
        <v>45862.496863425928</v>
      </c>
      <c r="H48" s="54">
        <v>45862.496840277781</v>
      </c>
      <c r="I48" s="54">
        <v>45901.906597222223</v>
      </c>
      <c r="J48" t="s">
        <v>1581</v>
      </c>
      <c r="K48" t="s">
        <v>1025</v>
      </c>
      <c r="M48">
        <v>0</v>
      </c>
      <c r="N48" t="s">
        <v>1303</v>
      </c>
      <c r="O48">
        <v>491</v>
      </c>
      <c r="P48" t="s">
        <v>1304</v>
      </c>
      <c r="Q48">
        <v>1039659997</v>
      </c>
      <c r="R48" t="s">
        <v>1580</v>
      </c>
      <c r="V48" t="s">
        <v>1308</v>
      </c>
      <c r="X48">
        <v>3135448068</v>
      </c>
      <c r="AA48" t="s">
        <v>1582</v>
      </c>
      <c r="AB48" t="s">
        <v>464</v>
      </c>
      <c r="AC48" t="s">
        <v>1311</v>
      </c>
      <c r="AD48" t="s">
        <v>463</v>
      </c>
      <c r="AE48">
        <v>5</v>
      </c>
      <c r="AF48" s="125">
        <v>-7553337342</v>
      </c>
      <c r="AG48" s="125">
        <v>6234011</v>
      </c>
      <c r="AH48" t="s">
        <v>1312</v>
      </c>
      <c r="AI48" t="s">
        <v>1313</v>
      </c>
      <c r="AJ48" t="s">
        <v>1314</v>
      </c>
      <c r="AK48" s="55">
        <v>45863</v>
      </c>
      <c r="AM48" t="s">
        <v>1315</v>
      </c>
      <c r="AN48" t="s">
        <v>1316</v>
      </c>
      <c r="AO48" t="s">
        <v>1583</v>
      </c>
      <c r="AP48" t="s">
        <v>1584</v>
      </c>
    </row>
    <row r="49" spans="1:44" x14ac:dyDescent="0.25">
      <c r="A49">
        <v>23496466</v>
      </c>
      <c r="B49">
        <v>1</v>
      </c>
      <c r="C49">
        <v>2</v>
      </c>
      <c r="D49" t="s">
        <v>1302</v>
      </c>
      <c r="E49" t="s">
        <v>465</v>
      </c>
      <c r="F49" t="s">
        <v>15</v>
      </c>
      <c r="G49" s="54">
        <v>45869.363379629627</v>
      </c>
      <c r="H49" s="54">
        <v>45862.637928240743</v>
      </c>
      <c r="I49" s="54">
        <v>45901.906886574077</v>
      </c>
      <c r="J49" t="s">
        <v>1587</v>
      </c>
      <c r="K49" t="s">
        <v>1025</v>
      </c>
      <c r="M49">
        <v>0</v>
      </c>
      <c r="N49" t="s">
        <v>1303</v>
      </c>
      <c r="O49">
        <v>491</v>
      </c>
      <c r="P49" t="s">
        <v>1304</v>
      </c>
      <c r="Q49">
        <v>39177130</v>
      </c>
      <c r="R49" t="s">
        <v>1585</v>
      </c>
      <c r="T49" t="s">
        <v>1586</v>
      </c>
      <c r="V49" t="s">
        <v>1308</v>
      </c>
      <c r="X49">
        <v>3017510607</v>
      </c>
      <c r="AA49" t="s">
        <v>1588</v>
      </c>
      <c r="AB49" t="s">
        <v>464</v>
      </c>
      <c r="AC49" t="s">
        <v>1311</v>
      </c>
      <c r="AD49" t="s">
        <v>463</v>
      </c>
      <c r="AE49">
        <v>5</v>
      </c>
      <c r="AF49" s="125">
        <v>-7559814943</v>
      </c>
      <c r="AG49" s="125">
        <v>627094117</v>
      </c>
      <c r="AH49" t="s">
        <v>1319</v>
      </c>
      <c r="AI49" t="s">
        <v>1313</v>
      </c>
      <c r="AJ49" t="s">
        <v>1314</v>
      </c>
      <c r="AK49" s="55">
        <v>45896</v>
      </c>
      <c r="AM49" t="s">
        <v>1315</v>
      </c>
      <c r="AN49" t="s">
        <v>1316</v>
      </c>
      <c r="AO49" t="s">
        <v>1589</v>
      </c>
      <c r="AR49" t="s">
        <v>1420</v>
      </c>
    </row>
    <row r="50" spans="1:44" x14ac:dyDescent="0.25">
      <c r="A50">
        <v>23497429</v>
      </c>
      <c r="B50">
        <v>1</v>
      </c>
      <c r="C50">
        <v>2</v>
      </c>
      <c r="D50" t="s">
        <v>1302</v>
      </c>
      <c r="E50" t="s">
        <v>465</v>
      </c>
      <c r="F50" t="s">
        <v>15</v>
      </c>
      <c r="G50" s="54">
        <v>45894.703043981484</v>
      </c>
      <c r="H50" s="54">
        <v>45863.537476851852</v>
      </c>
      <c r="I50" s="54">
        <v>45901.906782407408</v>
      </c>
      <c r="J50" t="s">
        <v>1592</v>
      </c>
      <c r="K50" t="s">
        <v>1025</v>
      </c>
      <c r="M50">
        <v>0</v>
      </c>
      <c r="N50" t="s">
        <v>1303</v>
      </c>
      <c r="O50">
        <v>491</v>
      </c>
      <c r="P50" t="s">
        <v>1304</v>
      </c>
      <c r="Q50">
        <v>1036607778</v>
      </c>
      <c r="R50" t="s">
        <v>1590</v>
      </c>
      <c r="T50" t="s">
        <v>1591</v>
      </c>
      <c r="V50" t="s">
        <v>1308</v>
      </c>
      <c r="X50">
        <v>3146357997</v>
      </c>
      <c r="AA50" t="s">
        <v>1593</v>
      </c>
      <c r="AB50" t="s">
        <v>464</v>
      </c>
      <c r="AC50" t="s">
        <v>1311</v>
      </c>
      <c r="AD50" t="s">
        <v>463</v>
      </c>
      <c r="AE50">
        <v>5</v>
      </c>
      <c r="AF50" s="125">
        <v>-7547989657</v>
      </c>
      <c r="AG50" s="125">
        <v>623803552</v>
      </c>
      <c r="AH50" t="s">
        <v>1319</v>
      </c>
      <c r="AI50" t="s">
        <v>1313</v>
      </c>
      <c r="AJ50" t="s">
        <v>1314</v>
      </c>
      <c r="AK50" s="55">
        <v>45895</v>
      </c>
      <c r="AM50" t="s">
        <v>1350</v>
      </c>
      <c r="AN50" t="s">
        <v>1316</v>
      </c>
      <c r="AO50" t="s">
        <v>1594</v>
      </c>
      <c r="AR50" t="s">
        <v>1337</v>
      </c>
    </row>
    <row r="51" spans="1:44" x14ac:dyDescent="0.25">
      <c r="A51">
        <v>23501072</v>
      </c>
      <c r="B51">
        <v>1</v>
      </c>
      <c r="C51">
        <v>2</v>
      </c>
      <c r="D51" t="s">
        <v>1302</v>
      </c>
      <c r="E51" t="s">
        <v>465</v>
      </c>
      <c r="F51" t="s">
        <v>15</v>
      </c>
      <c r="G51" s="54">
        <v>45868.416956018518</v>
      </c>
      <c r="H51" s="54">
        <v>45868.416932870372</v>
      </c>
      <c r="I51" s="54">
        <v>45901.906782407408</v>
      </c>
      <c r="J51" t="s">
        <v>1598</v>
      </c>
      <c r="K51" t="s">
        <v>1025</v>
      </c>
      <c r="M51">
        <v>0</v>
      </c>
      <c r="N51" t="s">
        <v>1303</v>
      </c>
      <c r="O51">
        <v>491</v>
      </c>
      <c r="P51" t="s">
        <v>1304</v>
      </c>
      <c r="Q51">
        <v>71531715</v>
      </c>
      <c r="R51" t="s">
        <v>1595</v>
      </c>
      <c r="T51" t="s">
        <v>1596</v>
      </c>
      <c r="U51" t="s">
        <v>1597</v>
      </c>
      <c r="V51" t="s">
        <v>1308</v>
      </c>
      <c r="X51">
        <v>3128674553</v>
      </c>
      <c r="AA51" t="s">
        <v>1599</v>
      </c>
      <c r="AB51" t="s">
        <v>464</v>
      </c>
      <c r="AC51" t="s">
        <v>1311</v>
      </c>
      <c r="AD51" t="s">
        <v>463</v>
      </c>
      <c r="AE51">
        <v>5</v>
      </c>
      <c r="AF51" s="125">
        <v>-75621610</v>
      </c>
      <c r="AG51" s="125">
        <v>6279005</v>
      </c>
      <c r="AH51" t="s">
        <v>1312</v>
      </c>
      <c r="AI51" t="s">
        <v>1313</v>
      </c>
      <c r="AJ51" t="s">
        <v>1314</v>
      </c>
      <c r="AK51" s="55">
        <v>45869</v>
      </c>
      <c r="AM51" t="s">
        <v>1315</v>
      </c>
      <c r="AN51" t="s">
        <v>1316</v>
      </c>
      <c r="AO51" t="s">
        <v>1600</v>
      </c>
      <c r="AP51" t="s">
        <v>1601</v>
      </c>
    </row>
    <row r="52" spans="1:44" x14ac:dyDescent="0.25">
      <c r="A52">
        <v>23501639</v>
      </c>
      <c r="B52">
        <v>1</v>
      </c>
      <c r="C52">
        <v>2</v>
      </c>
      <c r="D52" t="s">
        <v>1302</v>
      </c>
      <c r="E52" t="s">
        <v>465</v>
      </c>
      <c r="F52" t="s">
        <v>15</v>
      </c>
      <c r="G52" s="54">
        <v>45868.683819444443</v>
      </c>
      <c r="H52" s="54">
        <v>45868.683796296296</v>
      </c>
      <c r="I52" s="54">
        <v>45901.906828703701</v>
      </c>
      <c r="J52" t="s">
        <v>1604</v>
      </c>
      <c r="K52" t="s">
        <v>1025</v>
      </c>
      <c r="M52">
        <v>0</v>
      </c>
      <c r="N52" t="s">
        <v>1303</v>
      </c>
      <c r="O52">
        <v>491</v>
      </c>
      <c r="P52" t="s">
        <v>1304</v>
      </c>
      <c r="Q52">
        <v>1036947825</v>
      </c>
      <c r="R52" t="s">
        <v>1602</v>
      </c>
      <c r="T52" t="s">
        <v>1603</v>
      </c>
      <c r="V52" t="s">
        <v>1308</v>
      </c>
      <c r="X52">
        <v>3015681296</v>
      </c>
      <c r="AA52" t="s">
        <v>1605</v>
      </c>
      <c r="AB52" t="s">
        <v>464</v>
      </c>
      <c r="AC52" t="s">
        <v>1311</v>
      </c>
      <c r="AD52" t="s">
        <v>463</v>
      </c>
      <c r="AE52">
        <v>5</v>
      </c>
      <c r="AF52" s="125">
        <v>-7550540502</v>
      </c>
      <c r="AG52" s="125">
        <v>623264533</v>
      </c>
      <c r="AH52" t="s">
        <v>1312</v>
      </c>
      <c r="AI52" t="s">
        <v>1313</v>
      </c>
      <c r="AJ52" t="s">
        <v>1314</v>
      </c>
      <c r="AK52" s="55">
        <v>45869</v>
      </c>
      <c r="AM52" t="s">
        <v>1350</v>
      </c>
      <c r="AN52" t="s">
        <v>1316</v>
      </c>
      <c r="AO52" t="s">
        <v>1606</v>
      </c>
      <c r="AP52" t="s">
        <v>1607</v>
      </c>
    </row>
    <row r="53" spans="1:44" x14ac:dyDescent="0.25">
      <c r="A53">
        <v>23501718</v>
      </c>
      <c r="B53">
        <v>1</v>
      </c>
      <c r="C53">
        <v>2</v>
      </c>
      <c r="D53" t="s">
        <v>1302</v>
      </c>
      <c r="E53" t="s">
        <v>465</v>
      </c>
      <c r="F53" t="s">
        <v>15</v>
      </c>
      <c r="G53" s="54">
        <v>45868.776331018518</v>
      </c>
      <c r="H53" s="54">
        <v>45868.776307870372</v>
      </c>
      <c r="I53" s="54">
        <v>45901.906493055554</v>
      </c>
      <c r="J53" t="s">
        <v>1609</v>
      </c>
      <c r="K53" t="s">
        <v>1025</v>
      </c>
      <c r="M53">
        <v>0</v>
      </c>
      <c r="N53" t="s">
        <v>1303</v>
      </c>
      <c r="O53">
        <v>491</v>
      </c>
      <c r="P53" t="s">
        <v>1304</v>
      </c>
      <c r="Q53">
        <v>8471718</v>
      </c>
      <c r="R53" t="s">
        <v>1608</v>
      </c>
      <c r="V53" t="s">
        <v>1308</v>
      </c>
      <c r="X53">
        <v>3022716725</v>
      </c>
      <c r="AA53" t="s">
        <v>1610</v>
      </c>
      <c r="AB53" t="s">
        <v>464</v>
      </c>
      <c r="AC53" t="s">
        <v>1311</v>
      </c>
      <c r="AD53" t="s">
        <v>463</v>
      </c>
      <c r="AE53">
        <v>5</v>
      </c>
      <c r="AF53" s="125">
        <v>-7571366802</v>
      </c>
      <c r="AG53" s="125">
        <v>634782550</v>
      </c>
      <c r="AH53" t="s">
        <v>1312</v>
      </c>
      <c r="AI53" t="s">
        <v>1313</v>
      </c>
      <c r="AJ53" t="s">
        <v>1314</v>
      </c>
      <c r="AK53" s="55">
        <v>45869</v>
      </c>
      <c r="AM53" t="s">
        <v>1350</v>
      </c>
      <c r="AN53" t="s">
        <v>1316</v>
      </c>
      <c r="AO53" t="s">
        <v>1611</v>
      </c>
      <c r="AP53" t="s">
        <v>1612</v>
      </c>
    </row>
    <row r="54" spans="1:44" x14ac:dyDescent="0.25">
      <c r="A54">
        <v>23502208</v>
      </c>
      <c r="B54">
        <v>1</v>
      </c>
      <c r="C54">
        <v>2</v>
      </c>
      <c r="D54" t="s">
        <v>1302</v>
      </c>
      <c r="E54" t="s">
        <v>465</v>
      </c>
      <c r="F54" t="s">
        <v>15</v>
      </c>
      <c r="G54" s="54">
        <v>45872.881296296298</v>
      </c>
      <c r="H54" s="54">
        <v>45869.473194444443</v>
      </c>
      <c r="I54" s="54">
        <v>45901.906678240739</v>
      </c>
      <c r="J54" t="s">
        <v>1615</v>
      </c>
      <c r="K54" t="s">
        <v>1025</v>
      </c>
      <c r="M54">
        <v>0</v>
      </c>
      <c r="N54" t="s">
        <v>1303</v>
      </c>
      <c r="O54">
        <v>491</v>
      </c>
      <c r="P54" t="s">
        <v>1304</v>
      </c>
      <c r="Q54">
        <v>88262751</v>
      </c>
      <c r="R54" t="s">
        <v>1613</v>
      </c>
      <c r="T54" t="s">
        <v>1614</v>
      </c>
      <c r="V54" t="s">
        <v>1308</v>
      </c>
      <c r="X54">
        <v>3206793909</v>
      </c>
      <c r="AA54" t="s">
        <v>1616</v>
      </c>
      <c r="AB54" t="s">
        <v>464</v>
      </c>
      <c r="AC54" t="s">
        <v>1311</v>
      </c>
      <c r="AD54" t="s">
        <v>463</v>
      </c>
      <c r="AE54">
        <v>5</v>
      </c>
      <c r="AF54" s="125">
        <v>-7563390768</v>
      </c>
      <c r="AG54" s="125">
        <v>624676135</v>
      </c>
      <c r="AH54" t="s">
        <v>1319</v>
      </c>
      <c r="AI54" t="s">
        <v>1313</v>
      </c>
      <c r="AJ54" t="s">
        <v>1314</v>
      </c>
      <c r="AK54" s="55">
        <v>45896</v>
      </c>
      <c r="AM54" t="s">
        <v>1315</v>
      </c>
      <c r="AN54" t="s">
        <v>1316</v>
      </c>
      <c r="AO54" t="s">
        <v>1617</v>
      </c>
      <c r="AR54" t="s">
        <v>1420</v>
      </c>
    </row>
    <row r="55" spans="1:44" x14ac:dyDescent="0.25">
      <c r="A55">
        <v>23502220</v>
      </c>
      <c r="B55">
        <v>1</v>
      </c>
      <c r="C55">
        <v>2</v>
      </c>
      <c r="D55" t="s">
        <v>1302</v>
      </c>
      <c r="E55" t="s">
        <v>465</v>
      </c>
      <c r="F55" t="s">
        <v>15</v>
      </c>
      <c r="G55" s="54">
        <v>45875.77076388889</v>
      </c>
      <c r="H55" s="54">
        <v>45869.477708333332</v>
      </c>
      <c r="I55" s="54">
        <v>45901.906944444447</v>
      </c>
      <c r="J55" t="s">
        <v>1620</v>
      </c>
      <c r="K55" t="s">
        <v>1401</v>
      </c>
      <c r="M55">
        <v>0</v>
      </c>
      <c r="N55" t="s">
        <v>1303</v>
      </c>
      <c r="O55">
        <v>491</v>
      </c>
      <c r="P55" t="s">
        <v>1304</v>
      </c>
      <c r="Q55">
        <v>1098806826</v>
      </c>
      <c r="R55" t="s">
        <v>1618</v>
      </c>
      <c r="T55" t="s">
        <v>1619</v>
      </c>
      <c r="V55" t="s">
        <v>1308</v>
      </c>
      <c r="X55">
        <v>3013652750</v>
      </c>
      <c r="AA55" t="s">
        <v>1621</v>
      </c>
      <c r="AB55" t="s">
        <v>464</v>
      </c>
      <c r="AC55" t="s">
        <v>1311</v>
      </c>
      <c r="AD55" t="s">
        <v>1403</v>
      </c>
      <c r="AE55">
        <v>129</v>
      </c>
      <c r="AF55" s="125">
        <v>-75626904001</v>
      </c>
      <c r="AG55" s="125">
        <v>605461548100004</v>
      </c>
      <c r="AH55" t="s">
        <v>1319</v>
      </c>
      <c r="AI55" t="s">
        <v>1313</v>
      </c>
      <c r="AJ55" t="s">
        <v>1314</v>
      </c>
      <c r="AK55" s="55">
        <v>45895</v>
      </c>
      <c r="AM55" t="s">
        <v>1350</v>
      </c>
      <c r="AN55" t="s">
        <v>1316</v>
      </c>
      <c r="AO55" t="s">
        <v>1622</v>
      </c>
      <c r="AP55" t="s">
        <v>1623</v>
      </c>
      <c r="AR55" t="s">
        <v>1337</v>
      </c>
    </row>
    <row r="56" spans="1:44" x14ac:dyDescent="0.25">
      <c r="A56">
        <v>23503403</v>
      </c>
      <c r="B56">
        <v>1</v>
      </c>
      <c r="C56">
        <v>2</v>
      </c>
      <c r="D56" t="s">
        <v>1302</v>
      </c>
      <c r="E56" t="s">
        <v>465</v>
      </c>
      <c r="F56" t="s">
        <v>15</v>
      </c>
      <c r="G56" s="54">
        <v>45870.442789351851</v>
      </c>
      <c r="H56" s="54">
        <v>45870.442766203705</v>
      </c>
      <c r="I56" s="54">
        <v>45901.90697916667</v>
      </c>
      <c r="J56" t="s">
        <v>1626</v>
      </c>
      <c r="K56" t="s">
        <v>1025</v>
      </c>
      <c r="M56">
        <v>0</v>
      </c>
      <c r="N56" t="s">
        <v>1303</v>
      </c>
      <c r="O56">
        <v>491</v>
      </c>
      <c r="P56" t="s">
        <v>1304</v>
      </c>
      <c r="Q56">
        <v>1036339768</v>
      </c>
      <c r="R56" t="s">
        <v>1624</v>
      </c>
      <c r="T56" t="s">
        <v>1625</v>
      </c>
      <c r="V56" t="s">
        <v>1308</v>
      </c>
      <c r="X56">
        <v>3235339696</v>
      </c>
      <c r="AA56" t="s">
        <v>1627</v>
      </c>
      <c r="AB56" t="s">
        <v>464</v>
      </c>
      <c r="AC56" t="s">
        <v>1311</v>
      </c>
      <c r="AD56" t="s">
        <v>463</v>
      </c>
      <c r="AE56">
        <v>5</v>
      </c>
      <c r="AF56" s="125">
        <v>-7569878029</v>
      </c>
      <c r="AG56" s="125">
        <v>635788336</v>
      </c>
      <c r="AH56" t="s">
        <v>1312</v>
      </c>
      <c r="AI56" t="s">
        <v>1313</v>
      </c>
      <c r="AJ56" t="s">
        <v>1314</v>
      </c>
      <c r="AK56" s="55">
        <v>45870</v>
      </c>
      <c r="AM56" t="s">
        <v>1350</v>
      </c>
      <c r="AN56" t="s">
        <v>1316</v>
      </c>
      <c r="AO56" t="s">
        <v>1628</v>
      </c>
      <c r="AP56" t="s">
        <v>1629</v>
      </c>
    </row>
    <row r="57" spans="1:44" x14ac:dyDescent="0.25">
      <c r="A57">
        <v>23504713</v>
      </c>
      <c r="B57">
        <v>1</v>
      </c>
      <c r="C57">
        <v>2</v>
      </c>
      <c r="D57" t="s">
        <v>1302</v>
      </c>
      <c r="E57" t="s">
        <v>465</v>
      </c>
      <c r="F57" t="s">
        <v>15</v>
      </c>
      <c r="G57" s="54">
        <v>45890.675833333335</v>
      </c>
      <c r="H57" s="54">
        <v>45873.378263888888</v>
      </c>
      <c r="I57" s="54">
        <v>45901.906828703701</v>
      </c>
      <c r="J57" t="s">
        <v>1632</v>
      </c>
      <c r="K57" t="s">
        <v>1025</v>
      </c>
      <c r="M57">
        <v>0</v>
      </c>
      <c r="N57" t="s">
        <v>1303</v>
      </c>
      <c r="O57">
        <v>491</v>
      </c>
      <c r="P57" t="s">
        <v>1304</v>
      </c>
      <c r="Q57">
        <v>71314959</v>
      </c>
      <c r="R57" t="s">
        <v>1630</v>
      </c>
      <c r="T57" t="s">
        <v>1631</v>
      </c>
      <c r="V57" t="s">
        <v>1308</v>
      </c>
      <c r="X57">
        <v>3226231854</v>
      </c>
      <c r="AA57" t="s">
        <v>1633</v>
      </c>
      <c r="AB57" t="s">
        <v>464</v>
      </c>
      <c r="AC57" t="s">
        <v>1311</v>
      </c>
      <c r="AD57" t="s">
        <v>463</v>
      </c>
      <c r="AE57">
        <v>5</v>
      </c>
      <c r="AF57" s="125">
        <v>-7566510615</v>
      </c>
      <c r="AG57" s="125">
        <v>629727599</v>
      </c>
      <c r="AH57" t="s">
        <v>1319</v>
      </c>
      <c r="AI57" t="s">
        <v>1313</v>
      </c>
      <c r="AJ57" t="s">
        <v>1314</v>
      </c>
      <c r="AK57" s="55">
        <v>45891</v>
      </c>
      <c r="AM57" t="s">
        <v>1350</v>
      </c>
      <c r="AN57" t="s">
        <v>1316</v>
      </c>
      <c r="AO57" t="s">
        <v>1634</v>
      </c>
      <c r="AR57" t="s">
        <v>1337</v>
      </c>
    </row>
    <row r="58" spans="1:44" x14ac:dyDescent="0.25">
      <c r="A58">
        <v>23504791</v>
      </c>
      <c r="B58">
        <v>1</v>
      </c>
      <c r="C58">
        <v>2</v>
      </c>
      <c r="D58" t="s">
        <v>1302</v>
      </c>
      <c r="E58" t="s">
        <v>465</v>
      </c>
      <c r="F58" t="s">
        <v>15</v>
      </c>
      <c r="G58" s="54">
        <v>45899.372523148151</v>
      </c>
      <c r="H58" s="54">
        <v>45873.412499999999</v>
      </c>
      <c r="I58" s="54">
        <v>45901.906851851854</v>
      </c>
      <c r="J58" t="s">
        <v>1637</v>
      </c>
      <c r="K58" t="s">
        <v>1025</v>
      </c>
      <c r="M58">
        <v>0</v>
      </c>
      <c r="N58" t="s">
        <v>1303</v>
      </c>
      <c r="O58">
        <v>491</v>
      </c>
      <c r="P58" t="s">
        <v>1304</v>
      </c>
      <c r="Q58">
        <v>1152209985</v>
      </c>
      <c r="R58" t="s">
        <v>1635</v>
      </c>
      <c r="T58" t="s">
        <v>1636</v>
      </c>
      <c r="V58" t="s">
        <v>1308</v>
      </c>
      <c r="X58">
        <v>3243422729</v>
      </c>
      <c r="AA58" t="s">
        <v>1638</v>
      </c>
      <c r="AB58" t="s">
        <v>464</v>
      </c>
      <c r="AC58" t="s">
        <v>1311</v>
      </c>
      <c r="AD58" t="s">
        <v>463</v>
      </c>
      <c r="AE58">
        <v>5</v>
      </c>
      <c r="AF58" s="125">
        <v>-75625249</v>
      </c>
      <c r="AG58" s="125">
        <v>6265151</v>
      </c>
      <c r="AH58" t="s">
        <v>1319</v>
      </c>
      <c r="AI58" t="s">
        <v>1313</v>
      </c>
      <c r="AJ58" t="s">
        <v>1314</v>
      </c>
      <c r="AK58" s="55">
        <v>45899</v>
      </c>
      <c r="AM58" t="s">
        <v>1315</v>
      </c>
      <c r="AN58" t="s">
        <v>1316</v>
      </c>
      <c r="AO58" t="s">
        <v>1639</v>
      </c>
      <c r="AR58" t="s">
        <v>1337</v>
      </c>
    </row>
    <row r="59" spans="1:44" x14ac:dyDescent="0.25">
      <c r="A59">
        <v>23505209</v>
      </c>
      <c r="B59">
        <v>1</v>
      </c>
      <c r="C59">
        <v>2</v>
      </c>
      <c r="D59" t="s">
        <v>1302</v>
      </c>
      <c r="E59" t="s">
        <v>465</v>
      </c>
      <c r="F59" t="s">
        <v>15</v>
      </c>
      <c r="G59" s="54">
        <v>45873.596770833334</v>
      </c>
      <c r="H59" s="54">
        <v>45873.596747685187</v>
      </c>
      <c r="I59" s="54">
        <v>45901.906782407408</v>
      </c>
      <c r="J59" t="s">
        <v>1642</v>
      </c>
      <c r="K59" t="s">
        <v>1401</v>
      </c>
      <c r="M59">
        <v>0</v>
      </c>
      <c r="N59" t="s">
        <v>1303</v>
      </c>
      <c r="O59">
        <v>491</v>
      </c>
      <c r="P59" t="s">
        <v>1304</v>
      </c>
      <c r="Q59">
        <v>21843114</v>
      </c>
      <c r="R59" t="s">
        <v>1640</v>
      </c>
      <c r="T59" t="s">
        <v>1641</v>
      </c>
      <c r="V59" t="s">
        <v>1308</v>
      </c>
      <c r="X59">
        <v>3108857286</v>
      </c>
      <c r="AA59" t="s">
        <v>1643</v>
      </c>
      <c r="AB59" t="s">
        <v>464</v>
      </c>
      <c r="AC59" t="s">
        <v>1311</v>
      </c>
      <c r="AD59" t="s">
        <v>1403</v>
      </c>
      <c r="AE59">
        <v>129</v>
      </c>
      <c r="AF59" s="125">
        <v>-7563776610</v>
      </c>
      <c r="AG59" s="125">
        <v>610405110</v>
      </c>
      <c r="AH59" t="s">
        <v>1312</v>
      </c>
      <c r="AI59" t="s">
        <v>1473</v>
      </c>
      <c r="AJ59" t="s">
        <v>1474</v>
      </c>
      <c r="AK59" s="55">
        <v>45877</v>
      </c>
      <c r="AM59" t="s">
        <v>1315</v>
      </c>
      <c r="AN59" t="s">
        <v>1644</v>
      </c>
      <c r="AO59" t="s">
        <v>1645</v>
      </c>
      <c r="AP59" t="s">
        <v>1646</v>
      </c>
      <c r="AR59" t="s">
        <v>1337</v>
      </c>
    </row>
    <row r="60" spans="1:44" x14ac:dyDescent="0.25">
      <c r="A60">
        <v>23507263</v>
      </c>
      <c r="B60">
        <v>1</v>
      </c>
      <c r="C60">
        <v>2</v>
      </c>
      <c r="D60" t="s">
        <v>1302</v>
      </c>
      <c r="E60" t="s">
        <v>465</v>
      </c>
      <c r="F60" t="s">
        <v>15</v>
      </c>
      <c r="G60" s="54">
        <v>45875.40520833333</v>
      </c>
      <c r="H60" s="54">
        <v>45875.405173611114</v>
      </c>
      <c r="I60" s="54">
        <v>45901.906782407408</v>
      </c>
      <c r="J60" t="s">
        <v>1648</v>
      </c>
      <c r="K60" t="s">
        <v>1025</v>
      </c>
      <c r="M60">
        <v>0</v>
      </c>
      <c r="N60" t="s">
        <v>1303</v>
      </c>
      <c r="O60">
        <v>491</v>
      </c>
      <c r="P60" t="s">
        <v>1304</v>
      </c>
      <c r="Q60">
        <v>1036642315</v>
      </c>
      <c r="R60" t="s">
        <v>1647</v>
      </c>
      <c r="V60" t="s">
        <v>1308</v>
      </c>
      <c r="X60">
        <v>3004029884</v>
      </c>
      <c r="AA60" t="s">
        <v>1649</v>
      </c>
      <c r="AB60" t="s">
        <v>464</v>
      </c>
      <c r="AC60" t="s">
        <v>1311</v>
      </c>
      <c r="AD60" t="s">
        <v>463</v>
      </c>
      <c r="AE60">
        <v>5</v>
      </c>
      <c r="AF60" s="125">
        <v>-7568699685</v>
      </c>
      <c r="AG60" s="125">
        <v>620862923</v>
      </c>
      <c r="AH60" t="s">
        <v>1312</v>
      </c>
      <c r="AI60" t="s">
        <v>1313</v>
      </c>
      <c r="AJ60" t="s">
        <v>1314</v>
      </c>
      <c r="AK60" s="55">
        <v>45875</v>
      </c>
      <c r="AM60" t="s">
        <v>1350</v>
      </c>
      <c r="AN60" t="s">
        <v>1316</v>
      </c>
      <c r="AO60" t="s">
        <v>1650</v>
      </c>
      <c r="AP60" t="s">
        <v>1651</v>
      </c>
    </row>
    <row r="61" spans="1:44" x14ac:dyDescent="0.25">
      <c r="A61">
        <v>23507809</v>
      </c>
      <c r="B61">
        <v>1</v>
      </c>
      <c r="C61">
        <v>2</v>
      </c>
      <c r="D61" t="s">
        <v>1302</v>
      </c>
      <c r="E61" t="s">
        <v>465</v>
      </c>
      <c r="F61" t="s">
        <v>15</v>
      </c>
      <c r="G61" s="54">
        <v>45880.370370370372</v>
      </c>
      <c r="H61" s="54">
        <v>45875.664641203701</v>
      </c>
      <c r="I61" s="54">
        <v>45901.906944444447</v>
      </c>
      <c r="J61" t="s">
        <v>1654</v>
      </c>
      <c r="K61" t="s">
        <v>1379</v>
      </c>
      <c r="M61">
        <v>0</v>
      </c>
      <c r="N61" t="s">
        <v>1303</v>
      </c>
      <c r="O61">
        <v>491</v>
      </c>
      <c r="P61" t="s">
        <v>1304</v>
      </c>
      <c r="Q61">
        <v>71493800</v>
      </c>
      <c r="R61" t="s">
        <v>1652</v>
      </c>
      <c r="T61" t="s">
        <v>1653</v>
      </c>
      <c r="U61">
        <v>1.630069152E+17</v>
      </c>
      <c r="V61" t="s">
        <v>1308</v>
      </c>
      <c r="X61">
        <v>3172623804</v>
      </c>
      <c r="AA61" t="s">
        <v>1655</v>
      </c>
      <c r="AB61" t="s">
        <v>464</v>
      </c>
      <c r="AC61" t="s">
        <v>1311</v>
      </c>
      <c r="AD61" t="s">
        <v>502</v>
      </c>
      <c r="AE61">
        <v>360</v>
      </c>
      <c r="AF61" s="125">
        <v>-7560506588</v>
      </c>
      <c r="AG61" s="125">
        <v>619518814</v>
      </c>
      <c r="AH61" t="s">
        <v>1319</v>
      </c>
      <c r="AI61" t="s">
        <v>1313</v>
      </c>
      <c r="AJ61" t="s">
        <v>1314</v>
      </c>
      <c r="AK61" s="55">
        <v>45896</v>
      </c>
      <c r="AM61" t="s">
        <v>1315</v>
      </c>
      <c r="AN61" t="s">
        <v>1316</v>
      </c>
      <c r="AO61" t="s">
        <v>1656</v>
      </c>
      <c r="AR61" t="s">
        <v>1420</v>
      </c>
    </row>
    <row r="62" spans="1:44" x14ac:dyDescent="0.25">
      <c r="A62">
        <v>23508974</v>
      </c>
      <c r="B62">
        <v>1</v>
      </c>
      <c r="C62">
        <v>2</v>
      </c>
      <c r="D62" t="s">
        <v>1302</v>
      </c>
      <c r="E62" t="s">
        <v>465</v>
      </c>
      <c r="F62" t="s">
        <v>15</v>
      </c>
      <c r="G62" s="54">
        <v>45877.605486111112</v>
      </c>
      <c r="H62" s="54">
        <v>45877.605451388888</v>
      </c>
      <c r="I62" s="54">
        <v>45901.90697916667</v>
      </c>
      <c r="J62" t="s">
        <v>1658</v>
      </c>
      <c r="K62" t="s">
        <v>1025</v>
      </c>
      <c r="M62">
        <v>0</v>
      </c>
      <c r="N62" t="s">
        <v>1303</v>
      </c>
      <c r="O62">
        <v>491</v>
      </c>
      <c r="P62" t="s">
        <v>1304</v>
      </c>
      <c r="Q62">
        <v>70471058</v>
      </c>
      <c r="R62" t="s">
        <v>1657</v>
      </c>
      <c r="V62" t="s">
        <v>1308</v>
      </c>
      <c r="X62">
        <v>3004141732</v>
      </c>
      <c r="AA62" t="s">
        <v>1659</v>
      </c>
      <c r="AB62" t="s">
        <v>464</v>
      </c>
      <c r="AC62" t="s">
        <v>1311</v>
      </c>
      <c r="AD62" t="s">
        <v>463</v>
      </c>
      <c r="AE62">
        <v>5</v>
      </c>
      <c r="AF62" s="125">
        <v>-7553998555</v>
      </c>
      <c r="AG62" s="125">
        <v>624249563</v>
      </c>
      <c r="AH62" t="s">
        <v>1312</v>
      </c>
      <c r="AI62" t="s">
        <v>1313</v>
      </c>
      <c r="AJ62" t="s">
        <v>1314</v>
      </c>
      <c r="AK62" s="55">
        <v>45878</v>
      </c>
      <c r="AM62" t="s">
        <v>1315</v>
      </c>
      <c r="AN62" t="s">
        <v>1316</v>
      </c>
      <c r="AO62" t="s">
        <v>1660</v>
      </c>
      <c r="AP62" t="s">
        <v>1661</v>
      </c>
    </row>
    <row r="63" spans="1:44" x14ac:dyDescent="0.25">
      <c r="A63">
        <v>23509693</v>
      </c>
      <c r="B63">
        <v>1</v>
      </c>
      <c r="C63">
        <v>2</v>
      </c>
      <c r="D63" t="s">
        <v>1302</v>
      </c>
      <c r="E63" t="s">
        <v>465</v>
      </c>
      <c r="F63" t="s">
        <v>15</v>
      </c>
      <c r="G63" s="54">
        <v>45895.658541666664</v>
      </c>
      <c r="H63" s="54">
        <v>45880.409375000003</v>
      </c>
      <c r="I63" s="54">
        <v>45901.906840277778</v>
      </c>
      <c r="J63" t="s">
        <v>1665</v>
      </c>
      <c r="K63" t="s">
        <v>1379</v>
      </c>
      <c r="M63">
        <v>0</v>
      </c>
      <c r="N63" t="s">
        <v>1303</v>
      </c>
      <c r="O63">
        <v>491</v>
      </c>
      <c r="P63" t="s">
        <v>1304</v>
      </c>
      <c r="Q63">
        <v>98450336</v>
      </c>
      <c r="R63" t="s">
        <v>1662</v>
      </c>
      <c r="T63" t="s">
        <v>1663</v>
      </c>
      <c r="U63" t="s">
        <v>1664</v>
      </c>
      <c r="V63" t="s">
        <v>1308</v>
      </c>
      <c r="X63">
        <v>3206572898</v>
      </c>
      <c r="AA63" t="s">
        <v>1666</v>
      </c>
      <c r="AB63" t="s">
        <v>464</v>
      </c>
      <c r="AC63" t="s">
        <v>1311</v>
      </c>
      <c r="AD63" t="s">
        <v>502</v>
      </c>
      <c r="AE63">
        <v>360</v>
      </c>
      <c r="AF63" s="125">
        <v>-756022054</v>
      </c>
      <c r="AG63" s="125">
        <v>619366514</v>
      </c>
      <c r="AH63" t="s">
        <v>1319</v>
      </c>
      <c r="AI63" t="s">
        <v>1313</v>
      </c>
      <c r="AJ63" t="s">
        <v>1314</v>
      </c>
      <c r="AK63" s="55">
        <v>45896</v>
      </c>
      <c r="AM63" t="s">
        <v>1315</v>
      </c>
      <c r="AN63" t="s">
        <v>1316</v>
      </c>
      <c r="AO63" t="s">
        <v>1667</v>
      </c>
      <c r="AR63" t="s">
        <v>1337</v>
      </c>
    </row>
    <row r="64" spans="1:44" x14ac:dyDescent="0.25">
      <c r="A64">
        <v>23509942</v>
      </c>
      <c r="B64">
        <v>1</v>
      </c>
      <c r="C64">
        <v>2</v>
      </c>
      <c r="D64" t="s">
        <v>1302</v>
      </c>
      <c r="E64" t="s">
        <v>465</v>
      </c>
      <c r="F64" t="s">
        <v>15</v>
      </c>
      <c r="G64" s="54">
        <v>45896.694849537038</v>
      </c>
      <c r="H64" s="54">
        <v>45880.510335648149</v>
      </c>
      <c r="I64" s="54">
        <v>45901.906909722224</v>
      </c>
      <c r="J64" t="s">
        <v>1670</v>
      </c>
      <c r="K64" t="s">
        <v>1025</v>
      </c>
      <c r="M64">
        <v>0</v>
      </c>
      <c r="N64" t="s">
        <v>1303</v>
      </c>
      <c r="O64">
        <v>491</v>
      </c>
      <c r="P64" t="s">
        <v>1304</v>
      </c>
      <c r="Q64">
        <v>21976010</v>
      </c>
      <c r="R64" t="s">
        <v>1668</v>
      </c>
      <c r="S64">
        <v>3622638</v>
      </c>
      <c r="T64" t="s">
        <v>1669</v>
      </c>
      <c r="V64" t="s">
        <v>1308</v>
      </c>
      <c r="W64">
        <v>3622638</v>
      </c>
      <c r="X64">
        <v>3023322244</v>
      </c>
      <c r="AA64" t="s">
        <v>1671</v>
      </c>
      <c r="AB64" t="s">
        <v>464</v>
      </c>
      <c r="AC64" t="s">
        <v>1311</v>
      </c>
      <c r="AD64" t="s">
        <v>463</v>
      </c>
      <c r="AE64">
        <v>5</v>
      </c>
      <c r="AF64" s="125">
        <v>-7559616357</v>
      </c>
      <c r="AG64" s="125">
        <v>620233836</v>
      </c>
      <c r="AH64" t="s">
        <v>1319</v>
      </c>
      <c r="AI64" t="s">
        <v>1313</v>
      </c>
      <c r="AJ64" t="s">
        <v>1314</v>
      </c>
      <c r="AK64" s="55">
        <v>45896</v>
      </c>
      <c r="AM64" t="s">
        <v>1315</v>
      </c>
      <c r="AN64" t="s">
        <v>1316</v>
      </c>
      <c r="AO64" t="s">
        <v>1672</v>
      </c>
      <c r="AR64" t="s">
        <v>1337</v>
      </c>
    </row>
    <row r="65" spans="1:44" x14ac:dyDescent="0.25">
      <c r="A65">
        <v>23510280</v>
      </c>
      <c r="B65">
        <v>1</v>
      </c>
      <c r="C65">
        <v>2</v>
      </c>
      <c r="D65" t="s">
        <v>1302</v>
      </c>
      <c r="E65" t="s">
        <v>465</v>
      </c>
      <c r="F65" t="s">
        <v>15</v>
      </c>
      <c r="G65" s="54">
        <v>45894.715474537035</v>
      </c>
      <c r="H65" s="54">
        <v>45880.685706018521</v>
      </c>
      <c r="I65" s="54">
        <v>45901.906666666669</v>
      </c>
      <c r="J65" t="s">
        <v>1675</v>
      </c>
      <c r="K65" t="s">
        <v>1025</v>
      </c>
      <c r="M65">
        <v>0</v>
      </c>
      <c r="N65" t="s">
        <v>1303</v>
      </c>
      <c r="O65">
        <v>491</v>
      </c>
      <c r="P65" t="s">
        <v>1304</v>
      </c>
      <c r="Q65">
        <v>21854607</v>
      </c>
      <c r="R65" t="s">
        <v>1673</v>
      </c>
      <c r="T65" t="s">
        <v>1674</v>
      </c>
      <c r="V65" t="s">
        <v>1308</v>
      </c>
      <c r="X65">
        <v>3127786299</v>
      </c>
      <c r="AA65" t="s">
        <v>1676</v>
      </c>
      <c r="AB65" t="s">
        <v>464</v>
      </c>
      <c r="AC65" t="s">
        <v>1311</v>
      </c>
      <c r="AD65" t="s">
        <v>463</v>
      </c>
      <c r="AE65">
        <v>5</v>
      </c>
      <c r="AF65" s="125">
        <v>-7564905413</v>
      </c>
      <c r="AG65" s="125">
        <v>617437313</v>
      </c>
      <c r="AH65" t="s">
        <v>1319</v>
      </c>
      <c r="AI65" t="s">
        <v>1313</v>
      </c>
      <c r="AJ65" t="s">
        <v>1314</v>
      </c>
      <c r="AK65" s="55">
        <v>45895</v>
      </c>
      <c r="AM65" t="s">
        <v>1315</v>
      </c>
      <c r="AN65" t="s">
        <v>1316</v>
      </c>
      <c r="AO65" t="s">
        <v>1677</v>
      </c>
      <c r="AR65" t="s">
        <v>1337</v>
      </c>
    </row>
    <row r="66" spans="1:44" x14ac:dyDescent="0.25">
      <c r="A66">
        <v>23510305</v>
      </c>
      <c r="B66">
        <v>1</v>
      </c>
      <c r="C66">
        <v>2</v>
      </c>
      <c r="D66" t="s">
        <v>1302</v>
      </c>
      <c r="E66" t="s">
        <v>465</v>
      </c>
      <c r="F66" t="s">
        <v>15</v>
      </c>
      <c r="G66" s="54">
        <v>45892.667291666665</v>
      </c>
      <c r="H66" s="54">
        <v>45880.698483796295</v>
      </c>
      <c r="I66" s="54">
        <v>45901.906724537039</v>
      </c>
      <c r="J66" t="s">
        <v>1680</v>
      </c>
      <c r="K66" t="s">
        <v>1681</v>
      </c>
      <c r="M66">
        <v>0</v>
      </c>
      <c r="N66" t="s">
        <v>1303</v>
      </c>
      <c r="O66">
        <v>491</v>
      </c>
      <c r="P66" t="s">
        <v>1304</v>
      </c>
      <c r="Q66">
        <v>21729488</v>
      </c>
      <c r="R66" t="s">
        <v>1678</v>
      </c>
      <c r="T66" t="s">
        <v>1679</v>
      </c>
      <c r="V66" t="s">
        <v>1308</v>
      </c>
      <c r="X66">
        <v>3194880290</v>
      </c>
      <c r="AA66" t="s">
        <v>1682</v>
      </c>
      <c r="AB66" t="s">
        <v>464</v>
      </c>
      <c r="AC66" t="s">
        <v>1311</v>
      </c>
      <c r="AD66" t="s">
        <v>539</v>
      </c>
      <c r="AE66">
        <v>631</v>
      </c>
      <c r="AF66" s="125">
        <v>-7561800074</v>
      </c>
      <c r="AG66" s="125">
        <v>613485187</v>
      </c>
      <c r="AH66" t="s">
        <v>1319</v>
      </c>
      <c r="AI66" t="s">
        <v>1313</v>
      </c>
      <c r="AJ66" t="s">
        <v>1314</v>
      </c>
      <c r="AK66" s="55">
        <v>45892</v>
      </c>
      <c r="AM66" t="s">
        <v>1350</v>
      </c>
      <c r="AN66" t="s">
        <v>1316</v>
      </c>
      <c r="AO66" t="s">
        <v>1683</v>
      </c>
      <c r="AR66" t="s">
        <v>1337</v>
      </c>
    </row>
    <row r="67" spans="1:44" x14ac:dyDescent="0.25">
      <c r="A67">
        <v>23510764</v>
      </c>
      <c r="B67">
        <v>1</v>
      </c>
      <c r="C67">
        <v>2</v>
      </c>
      <c r="D67" t="s">
        <v>1302</v>
      </c>
      <c r="E67" t="s">
        <v>465</v>
      </c>
      <c r="F67" t="s">
        <v>15</v>
      </c>
      <c r="G67" s="54">
        <v>45899.370740740742</v>
      </c>
      <c r="H67" s="54">
        <v>45881.395972222221</v>
      </c>
      <c r="I67" s="54">
        <v>45901.906504629631</v>
      </c>
      <c r="J67" t="s">
        <v>1686</v>
      </c>
      <c r="K67" t="s">
        <v>1025</v>
      </c>
      <c r="M67">
        <v>0</v>
      </c>
      <c r="N67" t="s">
        <v>1303</v>
      </c>
      <c r="O67">
        <v>491</v>
      </c>
      <c r="P67" t="s">
        <v>1304</v>
      </c>
      <c r="Q67">
        <v>1017217536</v>
      </c>
      <c r="R67" t="s">
        <v>1684</v>
      </c>
      <c r="T67" t="s">
        <v>1685</v>
      </c>
      <c r="V67" t="s">
        <v>1308</v>
      </c>
      <c r="X67">
        <v>3233638820</v>
      </c>
      <c r="AA67" t="s">
        <v>1687</v>
      </c>
      <c r="AB67" t="s">
        <v>464</v>
      </c>
      <c r="AC67" t="s">
        <v>1311</v>
      </c>
      <c r="AD67" t="s">
        <v>463</v>
      </c>
      <c r="AE67">
        <v>5</v>
      </c>
      <c r="AF67" s="125">
        <v>-7563850285</v>
      </c>
      <c r="AG67" s="125">
        <v>624668760</v>
      </c>
      <c r="AH67" t="s">
        <v>1319</v>
      </c>
      <c r="AI67" t="s">
        <v>1313</v>
      </c>
      <c r="AJ67" t="s">
        <v>1314</v>
      </c>
      <c r="AK67" s="55">
        <v>45899</v>
      </c>
      <c r="AM67" t="s">
        <v>1315</v>
      </c>
      <c r="AN67" t="s">
        <v>1316</v>
      </c>
      <c r="AO67" t="s">
        <v>1688</v>
      </c>
      <c r="AR67" t="s">
        <v>1337</v>
      </c>
    </row>
    <row r="68" spans="1:44" x14ac:dyDescent="0.25">
      <c r="A68">
        <v>23510870</v>
      </c>
      <c r="B68">
        <v>1</v>
      </c>
      <c r="C68">
        <v>2</v>
      </c>
      <c r="D68" t="s">
        <v>1302</v>
      </c>
      <c r="E68" t="s">
        <v>465</v>
      </c>
      <c r="F68" t="s">
        <v>15</v>
      </c>
      <c r="G68" s="54">
        <v>45881.436990740738</v>
      </c>
      <c r="H68" s="54">
        <v>45881.436967592592</v>
      </c>
      <c r="I68" s="54">
        <v>45901.906956018516</v>
      </c>
      <c r="J68" t="s">
        <v>1690</v>
      </c>
      <c r="K68" t="s">
        <v>1025</v>
      </c>
      <c r="M68">
        <v>0</v>
      </c>
      <c r="N68" t="s">
        <v>1303</v>
      </c>
      <c r="O68">
        <v>491</v>
      </c>
      <c r="P68" t="s">
        <v>1304</v>
      </c>
      <c r="Q68">
        <v>42793732</v>
      </c>
      <c r="R68" t="s">
        <v>1689</v>
      </c>
      <c r="S68">
        <v>2261907</v>
      </c>
      <c r="V68" t="s">
        <v>1308</v>
      </c>
      <c r="W68">
        <v>2261907</v>
      </c>
      <c r="X68">
        <v>3234494926</v>
      </c>
      <c r="AA68" t="s">
        <v>1691</v>
      </c>
      <c r="AB68" t="s">
        <v>464</v>
      </c>
      <c r="AC68" t="s">
        <v>1311</v>
      </c>
      <c r="AD68" t="s">
        <v>463</v>
      </c>
      <c r="AE68">
        <v>5</v>
      </c>
      <c r="AF68" s="125">
        <v>-75539922</v>
      </c>
      <c r="AG68" s="125">
        <v>6235336</v>
      </c>
      <c r="AH68" t="s">
        <v>1312</v>
      </c>
      <c r="AI68" t="s">
        <v>1313</v>
      </c>
      <c r="AJ68" t="s">
        <v>1314</v>
      </c>
      <c r="AK68" s="55">
        <v>45882</v>
      </c>
      <c r="AM68" t="s">
        <v>1315</v>
      </c>
      <c r="AN68" t="s">
        <v>1316</v>
      </c>
      <c r="AO68" t="s">
        <v>1692</v>
      </c>
      <c r="AP68" t="s">
        <v>1693</v>
      </c>
    </row>
    <row r="69" spans="1:44" x14ac:dyDescent="0.25">
      <c r="A69">
        <v>23510888</v>
      </c>
      <c r="B69">
        <v>1</v>
      </c>
      <c r="C69">
        <v>2</v>
      </c>
      <c r="D69" t="s">
        <v>1302</v>
      </c>
      <c r="E69" t="s">
        <v>465</v>
      </c>
      <c r="F69" t="s">
        <v>15</v>
      </c>
      <c r="G69" s="54">
        <v>45881.440520833334</v>
      </c>
      <c r="H69" s="54">
        <v>45881.440497685187</v>
      </c>
      <c r="I69" s="54">
        <v>45901.90693287037</v>
      </c>
      <c r="J69" t="s">
        <v>1697</v>
      </c>
      <c r="K69" t="s">
        <v>1379</v>
      </c>
      <c r="M69">
        <v>0</v>
      </c>
      <c r="N69" t="s">
        <v>1303</v>
      </c>
      <c r="O69">
        <v>491</v>
      </c>
      <c r="P69" t="s">
        <v>1304</v>
      </c>
      <c r="Q69">
        <v>43069336</v>
      </c>
      <c r="R69" t="s">
        <v>1694</v>
      </c>
      <c r="S69">
        <v>3528467</v>
      </c>
      <c r="T69" t="s">
        <v>1695</v>
      </c>
      <c r="U69" t="s">
        <v>1696</v>
      </c>
      <c r="V69" t="s">
        <v>1308</v>
      </c>
      <c r="W69">
        <v>3528467</v>
      </c>
      <c r="X69">
        <v>3012779158</v>
      </c>
      <c r="AA69" t="s">
        <v>1698</v>
      </c>
      <c r="AB69" t="s">
        <v>464</v>
      </c>
      <c r="AC69" t="s">
        <v>1311</v>
      </c>
      <c r="AD69" t="s">
        <v>502</v>
      </c>
      <c r="AE69">
        <v>360</v>
      </c>
      <c r="AF69" s="125">
        <v>-7559812827</v>
      </c>
      <c r="AG69" s="125">
        <v>619720928</v>
      </c>
      <c r="AH69" t="s">
        <v>1312</v>
      </c>
      <c r="AI69" t="s">
        <v>1313</v>
      </c>
      <c r="AJ69" t="s">
        <v>1314</v>
      </c>
      <c r="AK69" s="55">
        <v>45882</v>
      </c>
      <c r="AM69" t="s">
        <v>1350</v>
      </c>
      <c r="AN69" t="s">
        <v>1316</v>
      </c>
      <c r="AO69" t="s">
        <v>1699</v>
      </c>
      <c r="AP69" t="s">
        <v>1700</v>
      </c>
    </row>
    <row r="70" spans="1:44" x14ac:dyDescent="0.25">
      <c r="A70">
        <v>23512071</v>
      </c>
      <c r="B70">
        <v>1</v>
      </c>
      <c r="C70">
        <v>2</v>
      </c>
      <c r="D70" t="s">
        <v>1302</v>
      </c>
      <c r="E70" t="s">
        <v>465</v>
      </c>
      <c r="F70" t="s">
        <v>15</v>
      </c>
      <c r="G70" s="54">
        <v>45882.424618055556</v>
      </c>
      <c r="H70" s="54">
        <v>45882.42459490741</v>
      </c>
      <c r="I70" s="54">
        <v>45901.90693287037</v>
      </c>
      <c r="J70" t="s">
        <v>1704</v>
      </c>
      <c r="K70" t="s">
        <v>1025</v>
      </c>
      <c r="M70">
        <v>0</v>
      </c>
      <c r="N70" t="s">
        <v>1303</v>
      </c>
      <c r="O70">
        <v>491</v>
      </c>
      <c r="P70" t="s">
        <v>1304</v>
      </c>
      <c r="Q70">
        <v>32104272</v>
      </c>
      <c r="R70" t="s">
        <v>1701</v>
      </c>
      <c r="T70" t="s">
        <v>1702</v>
      </c>
      <c r="U70" t="s">
        <v>1703</v>
      </c>
      <c r="V70" t="s">
        <v>1308</v>
      </c>
      <c r="X70">
        <v>3506519915</v>
      </c>
      <c r="AA70" t="s">
        <v>1705</v>
      </c>
      <c r="AB70" t="s">
        <v>464</v>
      </c>
      <c r="AC70" t="s">
        <v>1311</v>
      </c>
      <c r="AD70" t="s">
        <v>463</v>
      </c>
      <c r="AE70">
        <v>5</v>
      </c>
      <c r="AF70" s="125">
        <v>-75626144</v>
      </c>
      <c r="AG70" s="125">
        <v>6271819</v>
      </c>
      <c r="AH70" t="s">
        <v>1312</v>
      </c>
      <c r="AI70" t="s">
        <v>1313</v>
      </c>
      <c r="AJ70" t="s">
        <v>1314</v>
      </c>
      <c r="AK70" s="55">
        <v>45882</v>
      </c>
      <c r="AM70" t="s">
        <v>1315</v>
      </c>
      <c r="AN70" t="s">
        <v>1316</v>
      </c>
      <c r="AO70" t="s">
        <v>1706</v>
      </c>
      <c r="AP70" t="s">
        <v>1707</v>
      </c>
    </row>
    <row r="71" spans="1:44" x14ac:dyDescent="0.25">
      <c r="A71">
        <v>23512127</v>
      </c>
      <c r="B71">
        <v>1</v>
      </c>
      <c r="C71">
        <v>2</v>
      </c>
      <c r="D71" t="s">
        <v>1302</v>
      </c>
      <c r="E71" t="s">
        <v>465</v>
      </c>
      <c r="F71" t="s">
        <v>15</v>
      </c>
      <c r="G71" s="54">
        <v>45894.691550925927</v>
      </c>
      <c r="H71" s="54">
        <v>45882.452546296299</v>
      </c>
      <c r="I71" s="54">
        <v>45901.90697916667</v>
      </c>
      <c r="J71" t="s">
        <v>1710</v>
      </c>
      <c r="K71" t="s">
        <v>1025</v>
      </c>
      <c r="M71">
        <v>0</v>
      </c>
      <c r="N71" t="s">
        <v>1303</v>
      </c>
      <c r="O71">
        <v>491</v>
      </c>
      <c r="P71" t="s">
        <v>1304</v>
      </c>
      <c r="Q71">
        <v>71530399</v>
      </c>
      <c r="R71" t="s">
        <v>1708</v>
      </c>
      <c r="S71">
        <v>5671191</v>
      </c>
      <c r="T71" t="s">
        <v>1709</v>
      </c>
      <c r="V71" t="s">
        <v>1308</v>
      </c>
      <c r="W71">
        <v>5671191</v>
      </c>
      <c r="X71">
        <v>3007462834</v>
      </c>
      <c r="AA71" t="s">
        <v>1711</v>
      </c>
      <c r="AB71" t="s">
        <v>464</v>
      </c>
      <c r="AC71" t="s">
        <v>1311</v>
      </c>
      <c r="AD71" t="s">
        <v>463</v>
      </c>
      <c r="AE71">
        <v>5</v>
      </c>
      <c r="AF71" s="125">
        <v>-7563337208</v>
      </c>
      <c r="AG71" s="125">
        <v>627825781</v>
      </c>
      <c r="AH71" t="s">
        <v>1319</v>
      </c>
      <c r="AI71" t="s">
        <v>1313</v>
      </c>
      <c r="AJ71" t="s">
        <v>1314</v>
      </c>
      <c r="AK71" s="55">
        <v>45895</v>
      </c>
      <c r="AM71" t="s">
        <v>1315</v>
      </c>
      <c r="AN71" t="s">
        <v>1316</v>
      </c>
      <c r="AO71" t="s">
        <v>1712</v>
      </c>
      <c r="AR71" t="s">
        <v>1337</v>
      </c>
    </row>
    <row r="72" spans="1:44" x14ac:dyDescent="0.25">
      <c r="A72">
        <v>23512140</v>
      </c>
      <c r="B72">
        <v>1</v>
      </c>
      <c r="C72">
        <v>2</v>
      </c>
      <c r="D72" t="s">
        <v>1302</v>
      </c>
      <c r="E72" t="s">
        <v>465</v>
      </c>
      <c r="F72" t="s">
        <v>15</v>
      </c>
      <c r="G72" s="54">
        <v>45894.690300925926</v>
      </c>
      <c r="H72" s="54">
        <v>45882.458831018521</v>
      </c>
      <c r="I72" s="54">
        <v>45901.906886574077</v>
      </c>
      <c r="J72" t="s">
        <v>1713</v>
      </c>
      <c r="K72" t="s">
        <v>1025</v>
      </c>
      <c r="M72">
        <v>0</v>
      </c>
      <c r="N72" t="s">
        <v>1303</v>
      </c>
      <c r="O72">
        <v>491</v>
      </c>
      <c r="P72" t="s">
        <v>1304</v>
      </c>
      <c r="Q72">
        <v>71530399</v>
      </c>
      <c r="R72" t="s">
        <v>1708</v>
      </c>
      <c r="S72">
        <v>5671191</v>
      </c>
      <c r="T72" t="s">
        <v>1709</v>
      </c>
      <c r="V72" t="s">
        <v>1308</v>
      </c>
      <c r="W72">
        <v>5671191</v>
      </c>
      <c r="X72">
        <v>3007462834</v>
      </c>
      <c r="AA72" t="s">
        <v>1714</v>
      </c>
      <c r="AB72" t="s">
        <v>464</v>
      </c>
      <c r="AC72" t="s">
        <v>1311</v>
      </c>
      <c r="AD72" t="s">
        <v>463</v>
      </c>
      <c r="AE72">
        <v>5</v>
      </c>
      <c r="AF72" s="125">
        <v>-7563337208</v>
      </c>
      <c r="AG72" s="125">
        <v>627825781</v>
      </c>
      <c r="AH72" t="s">
        <v>1319</v>
      </c>
      <c r="AI72" t="s">
        <v>1313</v>
      </c>
      <c r="AJ72" t="s">
        <v>1314</v>
      </c>
      <c r="AK72" s="55">
        <v>45895</v>
      </c>
      <c r="AM72" t="s">
        <v>1315</v>
      </c>
      <c r="AN72" t="s">
        <v>1316</v>
      </c>
      <c r="AO72" t="s">
        <v>1715</v>
      </c>
      <c r="AR72" t="s">
        <v>1337</v>
      </c>
    </row>
    <row r="73" spans="1:44" x14ac:dyDescent="0.25">
      <c r="A73">
        <v>23512332</v>
      </c>
      <c r="B73">
        <v>1</v>
      </c>
      <c r="C73">
        <v>2</v>
      </c>
      <c r="D73" t="s">
        <v>1302</v>
      </c>
      <c r="E73" t="s">
        <v>465</v>
      </c>
      <c r="F73" t="s">
        <v>15</v>
      </c>
      <c r="G73" s="54">
        <v>45882.596030092594</v>
      </c>
      <c r="H73" s="54">
        <v>45882.596030092594</v>
      </c>
      <c r="I73" s="54">
        <v>45901.906724537039</v>
      </c>
      <c r="J73" t="s">
        <v>1717</v>
      </c>
      <c r="K73" t="s">
        <v>1346</v>
      </c>
      <c r="M73">
        <v>0</v>
      </c>
      <c r="N73" t="s">
        <v>1303</v>
      </c>
      <c r="O73">
        <v>491</v>
      </c>
      <c r="P73" t="s">
        <v>1304</v>
      </c>
      <c r="Q73">
        <v>98772278</v>
      </c>
      <c r="R73" t="s">
        <v>1716</v>
      </c>
      <c r="S73">
        <v>3454429</v>
      </c>
      <c r="V73" t="s">
        <v>1308</v>
      </c>
      <c r="W73">
        <v>3454429</v>
      </c>
      <c r="AA73" t="s">
        <v>1718</v>
      </c>
      <c r="AB73" t="s">
        <v>464</v>
      </c>
      <c r="AC73" t="s">
        <v>1311</v>
      </c>
      <c r="AD73" t="s">
        <v>531</v>
      </c>
      <c r="AE73">
        <v>380</v>
      </c>
      <c r="AF73" s="125">
        <v>-7564200776</v>
      </c>
      <c r="AG73" s="125">
        <v>611280892</v>
      </c>
      <c r="AH73" t="s">
        <v>1312</v>
      </c>
      <c r="AI73" t="s">
        <v>1348</v>
      </c>
      <c r="AJ73" t="s">
        <v>1349</v>
      </c>
      <c r="AK73" s="55">
        <v>45882</v>
      </c>
      <c r="AM73" t="s">
        <v>1350</v>
      </c>
      <c r="AN73" t="s">
        <v>1316</v>
      </c>
      <c r="AO73" t="s">
        <v>1719</v>
      </c>
      <c r="AP73" t="s">
        <v>1720</v>
      </c>
    </row>
    <row r="74" spans="1:44" x14ac:dyDescent="0.25">
      <c r="A74">
        <v>23512371</v>
      </c>
      <c r="B74">
        <v>1</v>
      </c>
      <c r="C74">
        <v>2</v>
      </c>
      <c r="D74" t="s">
        <v>1302</v>
      </c>
      <c r="E74" t="s">
        <v>465</v>
      </c>
      <c r="F74" t="s">
        <v>15</v>
      </c>
      <c r="G74" s="54">
        <v>45896.696550925924</v>
      </c>
      <c r="H74" s="54">
        <v>45882.615891203706</v>
      </c>
      <c r="I74" s="54">
        <v>45901.906689814816</v>
      </c>
      <c r="J74" t="s">
        <v>1722</v>
      </c>
      <c r="K74" t="s">
        <v>1025</v>
      </c>
      <c r="M74">
        <v>0</v>
      </c>
      <c r="N74" t="s">
        <v>1303</v>
      </c>
      <c r="O74">
        <v>491</v>
      </c>
      <c r="P74" t="s">
        <v>1304</v>
      </c>
      <c r="Q74">
        <v>8313339</v>
      </c>
      <c r="R74" t="s">
        <v>1721</v>
      </c>
      <c r="V74" t="s">
        <v>1308</v>
      </c>
      <c r="X74">
        <v>3122508348</v>
      </c>
      <c r="AA74" t="s">
        <v>1723</v>
      </c>
      <c r="AB74" t="s">
        <v>464</v>
      </c>
      <c r="AC74" t="s">
        <v>1311</v>
      </c>
      <c r="AD74" t="s">
        <v>463</v>
      </c>
      <c r="AE74">
        <v>5</v>
      </c>
      <c r="AF74" s="125">
        <v>-7561195696</v>
      </c>
      <c r="AG74" s="125">
        <v>622304015</v>
      </c>
      <c r="AH74" t="s">
        <v>1319</v>
      </c>
      <c r="AI74" t="s">
        <v>1313</v>
      </c>
      <c r="AJ74" t="s">
        <v>1314</v>
      </c>
      <c r="AK74" s="55">
        <v>45896</v>
      </c>
      <c r="AM74" t="s">
        <v>1315</v>
      </c>
      <c r="AN74" t="s">
        <v>1316</v>
      </c>
      <c r="AO74" t="s">
        <v>1724</v>
      </c>
      <c r="AR74" t="s">
        <v>1337</v>
      </c>
    </row>
    <row r="75" spans="1:44" x14ac:dyDescent="0.25">
      <c r="A75">
        <v>23512929</v>
      </c>
      <c r="B75">
        <v>1</v>
      </c>
      <c r="C75">
        <v>2</v>
      </c>
      <c r="D75" t="s">
        <v>1302</v>
      </c>
      <c r="E75" t="s">
        <v>465</v>
      </c>
      <c r="F75" t="s">
        <v>15</v>
      </c>
      <c r="G75" s="54">
        <v>45896.707546296297</v>
      </c>
      <c r="H75" s="54">
        <v>45883.394756944443</v>
      </c>
      <c r="I75" s="54">
        <v>45901.906909722224</v>
      </c>
      <c r="J75" t="s">
        <v>1727</v>
      </c>
      <c r="K75" t="s">
        <v>1025</v>
      </c>
      <c r="M75">
        <v>0</v>
      </c>
      <c r="N75" t="s">
        <v>1303</v>
      </c>
      <c r="O75">
        <v>491</v>
      </c>
      <c r="P75" t="s">
        <v>1304</v>
      </c>
      <c r="Q75">
        <v>43551470</v>
      </c>
      <c r="R75" t="s">
        <v>1725</v>
      </c>
      <c r="T75" t="s">
        <v>1726</v>
      </c>
      <c r="V75" t="s">
        <v>1308</v>
      </c>
      <c r="X75">
        <v>3105318065</v>
      </c>
      <c r="AA75" t="s">
        <v>1728</v>
      </c>
      <c r="AB75" t="s">
        <v>464</v>
      </c>
      <c r="AC75" t="s">
        <v>1311</v>
      </c>
      <c r="AD75" t="s">
        <v>463</v>
      </c>
      <c r="AE75">
        <v>5</v>
      </c>
      <c r="AF75" s="125">
        <v>-75546695</v>
      </c>
      <c r="AG75" s="125">
        <v>6249252</v>
      </c>
      <c r="AH75" t="s">
        <v>1319</v>
      </c>
      <c r="AI75" t="s">
        <v>1313</v>
      </c>
      <c r="AJ75" t="s">
        <v>1314</v>
      </c>
      <c r="AK75" s="55">
        <v>45896</v>
      </c>
      <c r="AM75" t="s">
        <v>1315</v>
      </c>
      <c r="AN75" t="s">
        <v>1316</v>
      </c>
      <c r="AO75" t="s">
        <v>1729</v>
      </c>
      <c r="AR75" t="s">
        <v>1337</v>
      </c>
    </row>
    <row r="76" spans="1:44" x14ac:dyDescent="0.25">
      <c r="A76">
        <v>23512962</v>
      </c>
      <c r="B76">
        <v>1</v>
      </c>
      <c r="C76">
        <v>2</v>
      </c>
      <c r="D76" t="s">
        <v>1302</v>
      </c>
      <c r="E76" t="s">
        <v>465</v>
      </c>
      <c r="F76" t="s">
        <v>15</v>
      </c>
      <c r="G76" s="54">
        <v>45894.500613425924</v>
      </c>
      <c r="H76" s="54">
        <v>45883.408796296295</v>
      </c>
      <c r="I76" s="54">
        <v>45901.906574074077</v>
      </c>
      <c r="J76" t="s">
        <v>1732</v>
      </c>
      <c r="K76" t="s">
        <v>1401</v>
      </c>
      <c r="M76">
        <v>0</v>
      </c>
      <c r="N76" t="s">
        <v>1303</v>
      </c>
      <c r="O76">
        <v>491</v>
      </c>
      <c r="P76" t="s">
        <v>1304</v>
      </c>
      <c r="Q76">
        <v>1042062634</v>
      </c>
      <c r="R76" t="s">
        <v>1730</v>
      </c>
      <c r="T76" t="s">
        <v>1731</v>
      </c>
      <c r="V76" t="s">
        <v>1308</v>
      </c>
      <c r="X76">
        <v>3233676521</v>
      </c>
      <c r="AA76" t="s">
        <v>1733</v>
      </c>
      <c r="AB76" t="s">
        <v>464</v>
      </c>
      <c r="AC76" t="s">
        <v>1311</v>
      </c>
      <c r="AD76" t="s">
        <v>1403</v>
      </c>
      <c r="AE76">
        <v>129</v>
      </c>
      <c r="AF76" s="125">
        <v>-7563921975</v>
      </c>
      <c r="AG76" s="125">
        <v>606615832</v>
      </c>
      <c r="AH76" t="s">
        <v>1319</v>
      </c>
      <c r="AI76" t="s">
        <v>1313</v>
      </c>
      <c r="AJ76" t="s">
        <v>1314</v>
      </c>
      <c r="AK76" s="55">
        <v>45895</v>
      </c>
      <c r="AM76" t="s">
        <v>1350</v>
      </c>
      <c r="AN76" t="s">
        <v>1316</v>
      </c>
      <c r="AO76" t="s">
        <v>1734</v>
      </c>
      <c r="AR76" t="s">
        <v>1337</v>
      </c>
    </row>
    <row r="77" spans="1:44" x14ac:dyDescent="0.25">
      <c r="A77">
        <v>23513160</v>
      </c>
      <c r="B77">
        <v>1</v>
      </c>
      <c r="C77">
        <v>2</v>
      </c>
      <c r="D77" t="s">
        <v>1302</v>
      </c>
      <c r="E77" t="s">
        <v>465</v>
      </c>
      <c r="F77" t="s">
        <v>15</v>
      </c>
      <c r="G77" s="54">
        <v>45883.482847222222</v>
      </c>
      <c r="H77" s="54">
        <v>45883.482824074075</v>
      </c>
      <c r="I77" s="54">
        <v>45901.906782407408</v>
      </c>
      <c r="J77" t="s">
        <v>1737</v>
      </c>
      <c r="K77" t="s">
        <v>1025</v>
      </c>
      <c r="M77">
        <v>0</v>
      </c>
      <c r="N77" t="s">
        <v>1303</v>
      </c>
      <c r="O77">
        <v>491</v>
      </c>
      <c r="P77" t="s">
        <v>1304</v>
      </c>
      <c r="Q77">
        <v>22174339</v>
      </c>
      <c r="R77" t="s">
        <v>1735</v>
      </c>
      <c r="U77" t="s">
        <v>1736</v>
      </c>
      <c r="V77" t="s">
        <v>1308</v>
      </c>
      <c r="X77">
        <v>3126120587</v>
      </c>
      <c r="AA77" t="s">
        <v>1738</v>
      </c>
      <c r="AB77" t="s">
        <v>464</v>
      </c>
      <c r="AC77" t="s">
        <v>1311</v>
      </c>
      <c r="AD77" t="s">
        <v>463</v>
      </c>
      <c r="AE77">
        <v>5</v>
      </c>
      <c r="AF77" s="125">
        <v>-7561420123</v>
      </c>
      <c r="AG77" s="125">
        <v>622035221</v>
      </c>
      <c r="AH77" t="s">
        <v>1312</v>
      </c>
      <c r="AI77" t="s">
        <v>1313</v>
      </c>
      <c r="AJ77" t="s">
        <v>1314</v>
      </c>
      <c r="AK77" s="55">
        <v>45883</v>
      </c>
      <c r="AM77" t="s">
        <v>1315</v>
      </c>
      <c r="AN77" t="s">
        <v>1316</v>
      </c>
      <c r="AO77" t="s">
        <v>1739</v>
      </c>
      <c r="AP77" t="s">
        <v>1740</v>
      </c>
    </row>
    <row r="78" spans="1:44" x14ac:dyDescent="0.25">
      <c r="A78">
        <v>23513220</v>
      </c>
      <c r="B78">
        <v>1</v>
      </c>
      <c r="C78">
        <v>2</v>
      </c>
      <c r="D78" t="s">
        <v>1302</v>
      </c>
      <c r="E78" t="s">
        <v>465</v>
      </c>
      <c r="F78" t="s">
        <v>15</v>
      </c>
      <c r="G78" s="54">
        <v>45894.439409722225</v>
      </c>
      <c r="H78" s="54">
        <v>45883.509976851848</v>
      </c>
      <c r="I78" s="54">
        <v>45901.90697916667</v>
      </c>
      <c r="J78" t="s">
        <v>1743</v>
      </c>
      <c r="K78" t="s">
        <v>1401</v>
      </c>
      <c r="M78">
        <v>0</v>
      </c>
      <c r="N78" t="s">
        <v>1303</v>
      </c>
      <c r="O78">
        <v>491</v>
      </c>
      <c r="P78" t="s">
        <v>1304</v>
      </c>
      <c r="Q78">
        <v>1000454893</v>
      </c>
      <c r="R78" t="s">
        <v>1741</v>
      </c>
      <c r="T78" t="s">
        <v>1742</v>
      </c>
      <c r="V78" t="s">
        <v>1308</v>
      </c>
      <c r="X78">
        <v>3018937018</v>
      </c>
      <c r="AA78" t="s">
        <v>1744</v>
      </c>
      <c r="AB78" t="s">
        <v>464</v>
      </c>
      <c r="AC78" t="s">
        <v>1311</v>
      </c>
      <c r="AD78" t="s">
        <v>1403</v>
      </c>
      <c r="AE78">
        <v>129</v>
      </c>
      <c r="AF78" s="125">
        <v>-7564225074</v>
      </c>
      <c r="AG78" s="125">
        <v>608459327</v>
      </c>
      <c r="AH78" t="s">
        <v>1319</v>
      </c>
      <c r="AI78" t="s">
        <v>1313</v>
      </c>
      <c r="AJ78" t="s">
        <v>1314</v>
      </c>
      <c r="AK78" s="55">
        <v>45895</v>
      </c>
      <c r="AM78" t="s">
        <v>1350</v>
      </c>
      <c r="AN78" t="s">
        <v>1316</v>
      </c>
      <c r="AO78" t="s">
        <v>1745</v>
      </c>
      <c r="AR78" t="s">
        <v>1337</v>
      </c>
    </row>
    <row r="79" spans="1:44" x14ac:dyDescent="0.25">
      <c r="A79">
        <v>23513761</v>
      </c>
      <c r="B79">
        <v>1</v>
      </c>
      <c r="C79">
        <v>2</v>
      </c>
      <c r="D79" t="s">
        <v>1302</v>
      </c>
      <c r="E79" t="s">
        <v>465</v>
      </c>
      <c r="F79" t="s">
        <v>15</v>
      </c>
      <c r="G79" s="54">
        <v>45895.671770833331</v>
      </c>
      <c r="H79" s="54">
        <v>45883.65828703704</v>
      </c>
      <c r="I79" s="54">
        <v>45901.906585648147</v>
      </c>
      <c r="J79" t="s">
        <v>1749</v>
      </c>
      <c r="K79" t="s">
        <v>1025</v>
      </c>
      <c r="M79">
        <v>0</v>
      </c>
      <c r="N79" t="s">
        <v>1303</v>
      </c>
      <c r="O79">
        <v>491</v>
      </c>
      <c r="P79" t="s">
        <v>1304</v>
      </c>
      <c r="Q79">
        <v>43209596</v>
      </c>
      <c r="R79" t="s">
        <v>1746</v>
      </c>
      <c r="T79" t="s">
        <v>1747</v>
      </c>
      <c r="U79" t="s">
        <v>1748</v>
      </c>
      <c r="V79" t="s">
        <v>1308</v>
      </c>
      <c r="X79">
        <v>3116470831</v>
      </c>
      <c r="AA79" t="s">
        <v>1750</v>
      </c>
      <c r="AB79" t="s">
        <v>464</v>
      </c>
      <c r="AC79" t="s">
        <v>1311</v>
      </c>
      <c r="AD79" t="s">
        <v>463</v>
      </c>
      <c r="AE79">
        <v>5</v>
      </c>
      <c r="AF79" s="125">
        <v>-7563965824</v>
      </c>
      <c r="AG79" s="125">
        <v>629189229</v>
      </c>
      <c r="AH79" t="s">
        <v>1319</v>
      </c>
      <c r="AI79" t="s">
        <v>1313</v>
      </c>
      <c r="AJ79" t="s">
        <v>1314</v>
      </c>
      <c r="AK79" s="55">
        <v>45896</v>
      </c>
      <c r="AM79" t="s">
        <v>1350</v>
      </c>
      <c r="AN79" t="s">
        <v>1316</v>
      </c>
      <c r="AO79" t="s">
        <v>1751</v>
      </c>
      <c r="AR79" t="s">
        <v>1337</v>
      </c>
    </row>
    <row r="80" spans="1:44" x14ac:dyDescent="0.25">
      <c r="A80">
        <v>23513843</v>
      </c>
      <c r="B80">
        <v>1</v>
      </c>
      <c r="C80">
        <v>2</v>
      </c>
      <c r="D80" t="s">
        <v>1302</v>
      </c>
      <c r="E80" t="s">
        <v>465</v>
      </c>
      <c r="F80" t="s">
        <v>15</v>
      </c>
      <c r="G80" s="54">
        <v>45883.694513888891</v>
      </c>
      <c r="H80" s="54">
        <v>45883.694479166668</v>
      </c>
      <c r="I80" s="54">
        <v>45901.906828703701</v>
      </c>
      <c r="J80" t="s">
        <v>1754</v>
      </c>
      <c r="K80" t="s">
        <v>1346</v>
      </c>
      <c r="M80">
        <v>0</v>
      </c>
      <c r="N80" t="s">
        <v>1303</v>
      </c>
      <c r="O80">
        <v>491</v>
      </c>
      <c r="P80" t="s">
        <v>1304</v>
      </c>
      <c r="Q80">
        <v>1040731625</v>
      </c>
      <c r="R80" t="s">
        <v>1752</v>
      </c>
      <c r="T80" t="s">
        <v>1753</v>
      </c>
      <c r="V80" t="s">
        <v>1308</v>
      </c>
      <c r="X80">
        <v>3003041057</v>
      </c>
      <c r="AA80" t="s">
        <v>1755</v>
      </c>
      <c r="AB80" t="s">
        <v>464</v>
      </c>
      <c r="AC80" t="s">
        <v>1311</v>
      </c>
      <c r="AD80" t="s">
        <v>531</v>
      </c>
      <c r="AE80">
        <v>380</v>
      </c>
      <c r="AF80" s="125">
        <v>-7564319840</v>
      </c>
      <c r="AG80" s="125">
        <v>613854518</v>
      </c>
      <c r="AH80" t="s">
        <v>1312</v>
      </c>
      <c r="AI80" t="s">
        <v>1348</v>
      </c>
      <c r="AJ80" t="s">
        <v>1349</v>
      </c>
      <c r="AK80" s="55">
        <v>45888</v>
      </c>
      <c r="AM80" t="s">
        <v>1350</v>
      </c>
      <c r="AN80" t="s">
        <v>1316</v>
      </c>
      <c r="AO80" t="s">
        <v>1756</v>
      </c>
      <c r="AP80" t="s">
        <v>1757</v>
      </c>
    </row>
    <row r="81" spans="1:44" x14ac:dyDescent="0.25">
      <c r="A81">
        <v>23513890</v>
      </c>
      <c r="B81">
        <v>1</v>
      </c>
      <c r="C81">
        <v>2</v>
      </c>
      <c r="D81" t="s">
        <v>1302</v>
      </c>
      <c r="E81" t="s">
        <v>465</v>
      </c>
      <c r="F81" t="s">
        <v>15</v>
      </c>
      <c r="G81" s="54">
        <v>45883.743900462963</v>
      </c>
      <c r="H81" s="54">
        <v>45883.743877314817</v>
      </c>
      <c r="I81" s="54">
        <v>45901.906666666669</v>
      </c>
      <c r="J81" t="s">
        <v>1759</v>
      </c>
      <c r="K81" t="s">
        <v>1346</v>
      </c>
      <c r="M81">
        <v>0</v>
      </c>
      <c r="N81" t="s">
        <v>1303</v>
      </c>
      <c r="O81">
        <v>491</v>
      </c>
      <c r="P81" t="s">
        <v>1304</v>
      </c>
      <c r="Q81">
        <v>1026160496</v>
      </c>
      <c r="R81" t="s">
        <v>1758</v>
      </c>
      <c r="V81" t="s">
        <v>1308</v>
      </c>
      <c r="X81">
        <v>3126477687</v>
      </c>
      <c r="AA81" t="s">
        <v>1760</v>
      </c>
      <c r="AB81" t="s">
        <v>464</v>
      </c>
      <c r="AC81" t="s">
        <v>1311</v>
      </c>
      <c r="AD81" t="s">
        <v>531</v>
      </c>
      <c r="AE81">
        <v>380</v>
      </c>
      <c r="AF81" s="125">
        <v>-7564606514</v>
      </c>
      <c r="AG81" s="125">
        <v>611924726</v>
      </c>
      <c r="AH81" t="s">
        <v>1312</v>
      </c>
      <c r="AI81" t="s">
        <v>1348</v>
      </c>
      <c r="AJ81" t="s">
        <v>1349</v>
      </c>
      <c r="AK81" s="55">
        <v>45888</v>
      </c>
      <c r="AM81" t="s">
        <v>1350</v>
      </c>
      <c r="AN81" t="s">
        <v>1316</v>
      </c>
      <c r="AO81" t="s">
        <v>1761</v>
      </c>
      <c r="AP81" t="s">
        <v>1762</v>
      </c>
    </row>
    <row r="82" spans="1:44" x14ac:dyDescent="0.25">
      <c r="A82">
        <v>23514158</v>
      </c>
      <c r="B82">
        <v>1</v>
      </c>
      <c r="C82">
        <v>2</v>
      </c>
      <c r="D82" t="s">
        <v>1302</v>
      </c>
      <c r="E82" t="s">
        <v>465</v>
      </c>
      <c r="F82" t="s">
        <v>15</v>
      </c>
      <c r="G82" s="54">
        <v>45884.327581018515</v>
      </c>
      <c r="H82" s="54">
        <v>45884.327557870369</v>
      </c>
      <c r="I82" s="54">
        <v>45901.9065625</v>
      </c>
      <c r="J82" t="s">
        <v>1764</v>
      </c>
      <c r="K82" t="s">
        <v>1025</v>
      </c>
      <c r="M82">
        <v>0</v>
      </c>
      <c r="N82" t="s">
        <v>1303</v>
      </c>
      <c r="O82">
        <v>491</v>
      </c>
      <c r="P82" t="s">
        <v>1304</v>
      </c>
      <c r="Q82">
        <v>70850161</v>
      </c>
      <c r="R82" t="s">
        <v>1763</v>
      </c>
      <c r="V82" t="s">
        <v>1308</v>
      </c>
      <c r="W82">
        <v>2179712</v>
      </c>
      <c r="X82">
        <v>3116791063</v>
      </c>
      <c r="AA82" t="s">
        <v>1765</v>
      </c>
      <c r="AB82" t="s">
        <v>464</v>
      </c>
      <c r="AC82" t="s">
        <v>1311</v>
      </c>
      <c r="AD82" t="s">
        <v>463</v>
      </c>
      <c r="AE82">
        <v>5</v>
      </c>
      <c r="AF82" s="125">
        <v>-75532520</v>
      </c>
      <c r="AG82" s="125">
        <v>6234228</v>
      </c>
      <c r="AH82" t="s">
        <v>1312</v>
      </c>
      <c r="AI82" t="s">
        <v>1313</v>
      </c>
      <c r="AJ82" t="s">
        <v>1314</v>
      </c>
      <c r="AK82" s="55">
        <v>45888</v>
      </c>
      <c r="AM82" t="s">
        <v>1315</v>
      </c>
      <c r="AN82" t="s">
        <v>1316</v>
      </c>
      <c r="AO82" t="s">
        <v>1766</v>
      </c>
      <c r="AP82" t="s">
        <v>1767</v>
      </c>
    </row>
    <row r="83" spans="1:44" x14ac:dyDescent="0.25">
      <c r="A83">
        <v>23514430</v>
      </c>
      <c r="B83">
        <v>1</v>
      </c>
      <c r="C83">
        <v>2</v>
      </c>
      <c r="D83" t="s">
        <v>1302</v>
      </c>
      <c r="E83" t="s">
        <v>465</v>
      </c>
      <c r="F83" t="s">
        <v>15</v>
      </c>
      <c r="G83" s="54">
        <v>45899.365474537037</v>
      </c>
      <c r="H83" s="54">
        <v>45884.467743055553</v>
      </c>
      <c r="I83" s="54">
        <v>45901.906701388885</v>
      </c>
      <c r="J83" t="s">
        <v>1770</v>
      </c>
      <c r="K83" t="s">
        <v>1025</v>
      </c>
      <c r="M83">
        <v>0</v>
      </c>
      <c r="N83" t="s">
        <v>1303</v>
      </c>
      <c r="O83">
        <v>491</v>
      </c>
      <c r="P83" t="s">
        <v>1304</v>
      </c>
      <c r="Q83">
        <v>32140424</v>
      </c>
      <c r="R83" t="s">
        <v>1768</v>
      </c>
      <c r="T83" t="s">
        <v>1769</v>
      </c>
      <c r="V83" t="s">
        <v>1308</v>
      </c>
      <c r="X83">
        <v>3052270505</v>
      </c>
      <c r="AA83" t="s">
        <v>1771</v>
      </c>
      <c r="AB83" t="s">
        <v>464</v>
      </c>
      <c r="AC83" t="s">
        <v>1311</v>
      </c>
      <c r="AD83" t="s">
        <v>463</v>
      </c>
      <c r="AE83">
        <v>5</v>
      </c>
      <c r="AF83" s="125">
        <v>-7565376785</v>
      </c>
      <c r="AG83" s="125">
        <v>626872190</v>
      </c>
      <c r="AH83" t="s">
        <v>1319</v>
      </c>
      <c r="AI83" t="s">
        <v>1313</v>
      </c>
      <c r="AJ83" t="s">
        <v>1314</v>
      </c>
      <c r="AK83" s="55">
        <v>45899</v>
      </c>
      <c r="AM83" t="s">
        <v>1350</v>
      </c>
      <c r="AN83" t="s">
        <v>1316</v>
      </c>
      <c r="AO83" t="s">
        <v>1772</v>
      </c>
      <c r="AR83" t="s">
        <v>1337</v>
      </c>
    </row>
    <row r="84" spans="1:44" x14ac:dyDescent="0.25">
      <c r="A84">
        <v>23514560</v>
      </c>
      <c r="B84">
        <v>1</v>
      </c>
      <c r="C84">
        <v>2</v>
      </c>
      <c r="D84" t="s">
        <v>1302</v>
      </c>
      <c r="E84" t="s">
        <v>465</v>
      </c>
      <c r="F84" t="s">
        <v>15</v>
      </c>
      <c r="G84" s="54">
        <v>45884.569143518522</v>
      </c>
      <c r="H84" s="54">
        <v>45884.569085648145</v>
      </c>
      <c r="I84" s="54">
        <v>45901.906493055554</v>
      </c>
      <c r="J84" t="s">
        <v>1776</v>
      </c>
      <c r="K84" t="s">
        <v>1025</v>
      </c>
      <c r="M84">
        <v>0</v>
      </c>
      <c r="N84" t="s">
        <v>1303</v>
      </c>
      <c r="O84">
        <v>491</v>
      </c>
      <c r="P84" t="s">
        <v>1304</v>
      </c>
      <c r="Q84">
        <v>1017225702</v>
      </c>
      <c r="R84" t="s">
        <v>1773</v>
      </c>
      <c r="T84" t="s">
        <v>1774</v>
      </c>
      <c r="U84" t="s">
        <v>1775</v>
      </c>
      <c r="V84" t="s">
        <v>1308</v>
      </c>
      <c r="X84">
        <v>3043299125</v>
      </c>
      <c r="AA84" t="s">
        <v>1777</v>
      </c>
      <c r="AB84" t="s">
        <v>464</v>
      </c>
      <c r="AC84" t="s">
        <v>1311</v>
      </c>
      <c r="AD84" t="s">
        <v>463</v>
      </c>
      <c r="AE84">
        <v>5</v>
      </c>
      <c r="AF84" s="125">
        <v>-7559976905</v>
      </c>
      <c r="AG84" s="125">
        <v>627650613</v>
      </c>
      <c r="AH84" t="s">
        <v>1312</v>
      </c>
      <c r="AI84" t="s">
        <v>1313</v>
      </c>
      <c r="AJ84" t="s">
        <v>1314</v>
      </c>
      <c r="AK84" s="55">
        <v>45888</v>
      </c>
      <c r="AM84" t="s">
        <v>1315</v>
      </c>
      <c r="AN84" t="s">
        <v>1316</v>
      </c>
      <c r="AO84" t="s">
        <v>1778</v>
      </c>
      <c r="AP84" t="s">
        <v>1779</v>
      </c>
    </row>
    <row r="85" spans="1:44" x14ac:dyDescent="0.25">
      <c r="A85">
        <v>23514611</v>
      </c>
      <c r="B85">
        <v>1</v>
      </c>
      <c r="C85">
        <v>2</v>
      </c>
      <c r="D85" t="s">
        <v>1302</v>
      </c>
      <c r="E85" t="s">
        <v>465</v>
      </c>
      <c r="F85" t="s">
        <v>15</v>
      </c>
      <c r="G85" s="54">
        <v>45884.597685185188</v>
      </c>
      <c r="H85" s="54">
        <v>45884.597685185188</v>
      </c>
      <c r="I85" s="54">
        <v>45901.906747685185</v>
      </c>
      <c r="J85" t="s">
        <v>1781</v>
      </c>
      <c r="K85" t="s">
        <v>1379</v>
      </c>
      <c r="M85">
        <v>0</v>
      </c>
      <c r="N85" t="s">
        <v>1303</v>
      </c>
      <c r="O85">
        <v>491</v>
      </c>
      <c r="P85" t="s">
        <v>1304</v>
      </c>
      <c r="Q85">
        <v>43165144</v>
      </c>
      <c r="R85" t="s">
        <v>1780</v>
      </c>
      <c r="V85" t="s">
        <v>1308</v>
      </c>
      <c r="X85">
        <v>3137530493</v>
      </c>
      <c r="AA85" t="s">
        <v>1192</v>
      </c>
      <c r="AB85" t="s">
        <v>464</v>
      </c>
      <c r="AC85" t="s">
        <v>1311</v>
      </c>
      <c r="AD85" t="s">
        <v>502</v>
      </c>
      <c r="AE85">
        <v>360</v>
      </c>
      <c r="AF85" s="125">
        <v>-7561044117</v>
      </c>
      <c r="AG85" s="125">
        <v>619751183</v>
      </c>
      <c r="AH85" t="s">
        <v>1312</v>
      </c>
      <c r="AI85" t="s">
        <v>1313</v>
      </c>
      <c r="AJ85" t="s">
        <v>1314</v>
      </c>
      <c r="AK85" s="55">
        <v>45888</v>
      </c>
      <c r="AM85" t="s">
        <v>1350</v>
      </c>
      <c r="AN85" t="s">
        <v>1316</v>
      </c>
      <c r="AO85" t="s">
        <v>1782</v>
      </c>
      <c r="AP85" t="s">
        <v>1191</v>
      </c>
    </row>
    <row r="86" spans="1:44" x14ac:dyDescent="0.25">
      <c r="A86">
        <v>23514617</v>
      </c>
      <c r="B86">
        <v>1</v>
      </c>
      <c r="C86">
        <v>2</v>
      </c>
      <c r="D86" t="s">
        <v>1302</v>
      </c>
      <c r="E86" t="s">
        <v>465</v>
      </c>
      <c r="F86" t="s">
        <v>15</v>
      </c>
      <c r="G86" s="54">
        <v>45884.603310185186</v>
      </c>
      <c r="H86" s="54">
        <v>45884.60328703704</v>
      </c>
      <c r="I86" s="54">
        <v>45901.90693287037</v>
      </c>
      <c r="J86" t="s">
        <v>1785</v>
      </c>
      <c r="K86" t="s">
        <v>1401</v>
      </c>
      <c r="M86">
        <v>0</v>
      </c>
      <c r="N86" t="s">
        <v>1303</v>
      </c>
      <c r="O86">
        <v>491</v>
      </c>
      <c r="P86" t="s">
        <v>1304</v>
      </c>
      <c r="Q86">
        <v>42869921</v>
      </c>
      <c r="R86" t="s">
        <v>1783</v>
      </c>
      <c r="S86">
        <v>6019721</v>
      </c>
      <c r="T86" t="s">
        <v>1784</v>
      </c>
      <c r="V86" t="s">
        <v>1308</v>
      </c>
      <c r="W86">
        <v>6019721</v>
      </c>
      <c r="X86">
        <v>3225446280</v>
      </c>
      <c r="AA86" t="s">
        <v>1786</v>
      </c>
      <c r="AB86" t="s">
        <v>464</v>
      </c>
      <c r="AC86" t="s">
        <v>1311</v>
      </c>
      <c r="AD86" t="s">
        <v>1403</v>
      </c>
      <c r="AE86">
        <v>129</v>
      </c>
      <c r="AF86" s="125">
        <v>-7563425071</v>
      </c>
      <c r="AG86" s="125">
        <v>608528958</v>
      </c>
      <c r="AH86" t="s">
        <v>1312</v>
      </c>
      <c r="AI86" t="s">
        <v>1348</v>
      </c>
      <c r="AJ86" t="s">
        <v>1349</v>
      </c>
      <c r="AK86" s="55">
        <v>45888</v>
      </c>
      <c r="AM86" t="s">
        <v>1315</v>
      </c>
      <c r="AN86" t="s">
        <v>1316</v>
      </c>
      <c r="AO86" t="s">
        <v>1787</v>
      </c>
      <c r="AP86" t="s">
        <v>1788</v>
      </c>
    </row>
    <row r="87" spans="1:44" x14ac:dyDescent="0.25">
      <c r="A87">
        <v>23514645</v>
      </c>
      <c r="B87">
        <v>1</v>
      </c>
      <c r="C87">
        <v>2</v>
      </c>
      <c r="D87" t="s">
        <v>1302</v>
      </c>
      <c r="E87" t="s">
        <v>465</v>
      </c>
      <c r="F87" t="s">
        <v>15</v>
      </c>
      <c r="G87" s="54">
        <v>45899.591203703705</v>
      </c>
      <c r="H87" s="54">
        <v>45884.619398148148</v>
      </c>
      <c r="I87" s="54">
        <v>45901.906701388885</v>
      </c>
      <c r="J87" t="s">
        <v>1791</v>
      </c>
      <c r="K87" t="s">
        <v>1025</v>
      </c>
      <c r="M87">
        <v>0</v>
      </c>
      <c r="N87" t="s">
        <v>1303</v>
      </c>
      <c r="O87">
        <v>491</v>
      </c>
      <c r="P87" t="s">
        <v>1304</v>
      </c>
      <c r="Q87">
        <v>1025885524</v>
      </c>
      <c r="R87" t="s">
        <v>1789</v>
      </c>
      <c r="T87" t="s">
        <v>1790</v>
      </c>
      <c r="V87" t="s">
        <v>1308</v>
      </c>
      <c r="X87">
        <v>3242337224</v>
      </c>
      <c r="AA87" t="s">
        <v>1792</v>
      </c>
      <c r="AB87" t="s">
        <v>464</v>
      </c>
      <c r="AC87" t="s">
        <v>1311</v>
      </c>
      <c r="AD87" t="s">
        <v>463</v>
      </c>
      <c r="AE87">
        <v>5</v>
      </c>
      <c r="AF87" s="125">
        <v>-7565398044</v>
      </c>
      <c r="AG87" s="125">
        <v>627138737</v>
      </c>
      <c r="AH87" t="s">
        <v>1319</v>
      </c>
      <c r="AI87" t="s">
        <v>1313</v>
      </c>
      <c r="AJ87" t="s">
        <v>1314</v>
      </c>
      <c r="AK87" s="55">
        <v>45899</v>
      </c>
      <c r="AM87" t="s">
        <v>1350</v>
      </c>
      <c r="AN87" t="s">
        <v>1316</v>
      </c>
      <c r="AO87" t="s">
        <v>1793</v>
      </c>
      <c r="AR87" t="s">
        <v>1337</v>
      </c>
    </row>
    <row r="88" spans="1:44" x14ac:dyDescent="0.25">
      <c r="A88">
        <v>23514799</v>
      </c>
      <c r="B88">
        <v>1</v>
      </c>
      <c r="C88">
        <v>2</v>
      </c>
      <c r="D88" t="s">
        <v>1302</v>
      </c>
      <c r="E88" t="s">
        <v>465</v>
      </c>
      <c r="F88" t="s">
        <v>15</v>
      </c>
      <c r="G88" s="54">
        <v>45899.378287037034</v>
      </c>
      <c r="H88" s="54">
        <v>45884.689004629632</v>
      </c>
      <c r="I88" s="54">
        <v>45901.906747685185</v>
      </c>
      <c r="J88" t="s">
        <v>1796</v>
      </c>
      <c r="K88" t="s">
        <v>1025</v>
      </c>
      <c r="M88">
        <v>0</v>
      </c>
      <c r="N88" t="s">
        <v>1303</v>
      </c>
      <c r="O88">
        <v>491</v>
      </c>
      <c r="P88" t="s">
        <v>1304</v>
      </c>
      <c r="Q88">
        <v>1128479137</v>
      </c>
      <c r="R88" t="s">
        <v>1794</v>
      </c>
      <c r="T88" t="s">
        <v>1795</v>
      </c>
      <c r="V88" t="s">
        <v>1308</v>
      </c>
      <c r="X88">
        <v>3012470336</v>
      </c>
      <c r="AA88" t="s">
        <v>1797</v>
      </c>
      <c r="AB88" t="s">
        <v>464</v>
      </c>
      <c r="AC88" t="s">
        <v>1311</v>
      </c>
      <c r="AD88" t="s">
        <v>463</v>
      </c>
      <c r="AE88">
        <v>5</v>
      </c>
      <c r="AF88" s="125">
        <v>-75646251</v>
      </c>
      <c r="AG88" s="125">
        <v>6288290</v>
      </c>
      <c r="AH88" t="s">
        <v>1319</v>
      </c>
      <c r="AI88" t="s">
        <v>1313</v>
      </c>
      <c r="AJ88" t="s">
        <v>1314</v>
      </c>
      <c r="AK88" s="55">
        <v>45899</v>
      </c>
      <c r="AM88" t="s">
        <v>1350</v>
      </c>
      <c r="AN88" t="s">
        <v>1316</v>
      </c>
      <c r="AO88" t="s">
        <v>1798</v>
      </c>
      <c r="AR88" t="s">
        <v>1337</v>
      </c>
    </row>
    <row r="89" spans="1:44" x14ac:dyDescent="0.25">
      <c r="A89">
        <v>23514820</v>
      </c>
      <c r="B89">
        <v>1</v>
      </c>
      <c r="C89">
        <v>2</v>
      </c>
      <c r="D89" t="s">
        <v>1302</v>
      </c>
      <c r="E89" t="s">
        <v>465</v>
      </c>
      <c r="F89" t="s">
        <v>15</v>
      </c>
      <c r="G89" s="54">
        <v>45897.680844907409</v>
      </c>
      <c r="H89" s="54">
        <v>45884.702291666668</v>
      </c>
      <c r="I89" s="54">
        <v>45901.906689814816</v>
      </c>
      <c r="J89" t="s">
        <v>1800</v>
      </c>
      <c r="K89" t="s">
        <v>1025</v>
      </c>
      <c r="M89">
        <v>0</v>
      </c>
      <c r="N89" t="s">
        <v>1303</v>
      </c>
      <c r="O89">
        <v>491</v>
      </c>
      <c r="P89" t="s">
        <v>1304</v>
      </c>
      <c r="Q89">
        <v>1234989615</v>
      </c>
      <c r="R89" t="s">
        <v>1799</v>
      </c>
      <c r="V89" t="s">
        <v>1308</v>
      </c>
      <c r="X89">
        <v>3012584103</v>
      </c>
      <c r="AA89" t="s">
        <v>1801</v>
      </c>
      <c r="AB89" t="s">
        <v>464</v>
      </c>
      <c r="AC89" t="s">
        <v>1311</v>
      </c>
      <c r="AD89" t="s">
        <v>463</v>
      </c>
      <c r="AE89">
        <v>5</v>
      </c>
      <c r="AF89" s="125">
        <v>-7568265748</v>
      </c>
      <c r="AG89" s="125">
        <v>620302248</v>
      </c>
      <c r="AH89" t="s">
        <v>1319</v>
      </c>
      <c r="AI89" t="s">
        <v>1313</v>
      </c>
      <c r="AJ89" t="s">
        <v>1314</v>
      </c>
      <c r="AK89" s="55">
        <v>45897</v>
      </c>
      <c r="AM89" t="s">
        <v>1350</v>
      </c>
      <c r="AN89" t="s">
        <v>1316</v>
      </c>
      <c r="AO89" t="s">
        <v>1802</v>
      </c>
      <c r="AR89" t="s">
        <v>1337</v>
      </c>
    </row>
    <row r="90" spans="1:44" x14ac:dyDescent="0.25">
      <c r="A90">
        <v>23515278</v>
      </c>
      <c r="B90">
        <v>1</v>
      </c>
      <c r="C90">
        <v>2</v>
      </c>
      <c r="D90" t="s">
        <v>1302</v>
      </c>
      <c r="E90" t="s">
        <v>465</v>
      </c>
      <c r="F90" t="s">
        <v>15</v>
      </c>
      <c r="G90" s="54">
        <v>45887.388368055559</v>
      </c>
      <c r="H90" s="54">
        <v>45887.388356481482</v>
      </c>
      <c r="I90" s="54">
        <v>45901.906608796293</v>
      </c>
      <c r="J90" t="s">
        <v>1805</v>
      </c>
      <c r="K90" t="s">
        <v>1025</v>
      </c>
      <c r="M90">
        <v>0</v>
      </c>
      <c r="N90" t="s">
        <v>1303</v>
      </c>
      <c r="O90">
        <v>491</v>
      </c>
      <c r="P90" t="s">
        <v>1304</v>
      </c>
      <c r="Q90">
        <v>39178439</v>
      </c>
      <c r="R90" t="s">
        <v>1803</v>
      </c>
      <c r="U90" t="s">
        <v>1804</v>
      </c>
      <c r="V90" t="s">
        <v>1308</v>
      </c>
      <c r="X90">
        <v>3024106058</v>
      </c>
      <c r="AA90" t="s">
        <v>1806</v>
      </c>
      <c r="AB90" t="s">
        <v>464</v>
      </c>
      <c r="AC90" t="s">
        <v>1311</v>
      </c>
      <c r="AD90" t="s">
        <v>463</v>
      </c>
      <c r="AE90">
        <v>5</v>
      </c>
      <c r="AF90" s="125">
        <v>-7569992610</v>
      </c>
      <c r="AG90" s="125">
        <v>634397377</v>
      </c>
      <c r="AH90" t="s">
        <v>1312</v>
      </c>
      <c r="AI90" t="s">
        <v>1313</v>
      </c>
      <c r="AJ90" t="s">
        <v>1314</v>
      </c>
      <c r="AK90" s="55">
        <v>45888</v>
      </c>
      <c r="AM90" t="s">
        <v>1350</v>
      </c>
      <c r="AN90" t="s">
        <v>1316</v>
      </c>
      <c r="AO90" t="s">
        <v>1807</v>
      </c>
      <c r="AP90" t="s">
        <v>1808</v>
      </c>
    </row>
    <row r="91" spans="1:44" x14ac:dyDescent="0.25">
      <c r="A91">
        <v>23515589</v>
      </c>
      <c r="B91">
        <v>1</v>
      </c>
      <c r="C91">
        <v>2</v>
      </c>
      <c r="D91" t="s">
        <v>1302</v>
      </c>
      <c r="E91" t="s">
        <v>465</v>
      </c>
      <c r="F91" t="s">
        <v>15</v>
      </c>
      <c r="G91" s="54">
        <v>45888.400057870371</v>
      </c>
      <c r="H91" s="54">
        <v>45888.400057870371</v>
      </c>
      <c r="I91" s="54">
        <v>45901.906886574077</v>
      </c>
      <c r="J91" t="s">
        <v>1810</v>
      </c>
      <c r="K91" t="s">
        <v>1401</v>
      </c>
      <c r="M91">
        <v>0</v>
      </c>
      <c r="N91" t="s">
        <v>1303</v>
      </c>
      <c r="O91">
        <v>491</v>
      </c>
      <c r="P91" t="s">
        <v>1304</v>
      </c>
      <c r="Q91">
        <v>1026159596</v>
      </c>
      <c r="R91" t="s">
        <v>1809</v>
      </c>
      <c r="V91" t="s">
        <v>1308</v>
      </c>
      <c r="X91">
        <v>3147083835</v>
      </c>
      <c r="AA91" t="s">
        <v>1811</v>
      </c>
      <c r="AB91" t="s">
        <v>464</v>
      </c>
      <c r="AC91" t="s">
        <v>1311</v>
      </c>
      <c r="AD91" t="s">
        <v>1403</v>
      </c>
      <c r="AE91">
        <v>129</v>
      </c>
      <c r="AF91" s="125">
        <v>-7562758440</v>
      </c>
      <c r="AG91" s="125">
        <v>605716532</v>
      </c>
      <c r="AH91" t="s">
        <v>1312</v>
      </c>
      <c r="AI91" t="s">
        <v>1348</v>
      </c>
      <c r="AJ91" t="s">
        <v>1349</v>
      </c>
      <c r="AK91" s="55">
        <v>45889</v>
      </c>
      <c r="AM91" t="s">
        <v>1350</v>
      </c>
      <c r="AN91" t="s">
        <v>1316</v>
      </c>
      <c r="AO91" t="s">
        <v>1812</v>
      </c>
      <c r="AP91" t="s">
        <v>1813</v>
      </c>
    </row>
    <row r="92" spans="1:44" x14ac:dyDescent="0.25">
      <c r="A92">
        <v>23515635</v>
      </c>
      <c r="B92">
        <v>1</v>
      </c>
      <c r="C92">
        <v>2</v>
      </c>
      <c r="D92" t="s">
        <v>1302</v>
      </c>
      <c r="E92" t="s">
        <v>465</v>
      </c>
      <c r="F92" t="s">
        <v>15</v>
      </c>
      <c r="G92" s="54">
        <v>45894.717951388891</v>
      </c>
      <c r="H92" s="54">
        <v>45888.42560185185</v>
      </c>
      <c r="I92" s="54">
        <v>45901.906782407408</v>
      </c>
      <c r="J92" t="s">
        <v>1816</v>
      </c>
      <c r="K92" t="s">
        <v>1506</v>
      </c>
      <c r="M92">
        <v>0</v>
      </c>
      <c r="N92" t="s">
        <v>1303</v>
      </c>
      <c r="O92">
        <v>491</v>
      </c>
      <c r="P92" t="s">
        <v>1304</v>
      </c>
      <c r="Q92">
        <v>1037579437</v>
      </c>
      <c r="R92" t="s">
        <v>1814</v>
      </c>
      <c r="S92">
        <v>3311013</v>
      </c>
      <c r="T92" t="s">
        <v>1815</v>
      </c>
      <c r="V92" t="s">
        <v>1308</v>
      </c>
      <c r="W92">
        <v>3311013</v>
      </c>
      <c r="X92">
        <v>3248357498</v>
      </c>
      <c r="AA92" t="s">
        <v>1817</v>
      </c>
      <c r="AB92" t="s">
        <v>464</v>
      </c>
      <c r="AC92" t="s">
        <v>1311</v>
      </c>
      <c r="AD92" t="s">
        <v>1508</v>
      </c>
      <c r="AE92">
        <v>266</v>
      </c>
      <c r="AF92" s="125">
        <v>-7557930636</v>
      </c>
      <c r="AG92" s="125">
        <v>615020689</v>
      </c>
      <c r="AH92" t="s">
        <v>1319</v>
      </c>
      <c r="AI92" t="s">
        <v>1313</v>
      </c>
      <c r="AJ92" t="s">
        <v>1314</v>
      </c>
      <c r="AK92" s="55">
        <v>45895</v>
      </c>
      <c r="AM92" t="s">
        <v>1315</v>
      </c>
      <c r="AN92" t="s">
        <v>1316</v>
      </c>
      <c r="AO92" t="s">
        <v>1818</v>
      </c>
      <c r="AR92" t="s">
        <v>1337</v>
      </c>
    </row>
    <row r="93" spans="1:44" x14ac:dyDescent="0.25">
      <c r="A93">
        <v>23515879</v>
      </c>
      <c r="B93">
        <v>1</v>
      </c>
      <c r="C93">
        <v>2</v>
      </c>
      <c r="D93" t="s">
        <v>1302</v>
      </c>
      <c r="E93" t="s">
        <v>465</v>
      </c>
      <c r="F93" t="s">
        <v>15</v>
      </c>
      <c r="G93" s="54">
        <v>45901.330625000002</v>
      </c>
      <c r="H93" s="54">
        <v>45888.497291666667</v>
      </c>
      <c r="I93" s="54">
        <v>45901.906956018516</v>
      </c>
      <c r="J93" t="s">
        <v>1821</v>
      </c>
      <c r="K93" t="s">
        <v>1025</v>
      </c>
      <c r="M93">
        <v>0</v>
      </c>
      <c r="N93" t="s">
        <v>1303</v>
      </c>
      <c r="O93">
        <v>491</v>
      </c>
      <c r="P93" t="s">
        <v>1304</v>
      </c>
      <c r="Q93">
        <v>43451877</v>
      </c>
      <c r="R93" t="s">
        <v>1819</v>
      </c>
      <c r="S93">
        <v>3306012</v>
      </c>
      <c r="T93" t="s">
        <v>1820</v>
      </c>
      <c r="V93" t="s">
        <v>1308</v>
      </c>
      <c r="W93">
        <v>3306012</v>
      </c>
      <c r="X93">
        <v>3008488252</v>
      </c>
      <c r="AA93" t="s">
        <v>1822</v>
      </c>
      <c r="AB93" t="s">
        <v>464</v>
      </c>
      <c r="AC93" t="s">
        <v>1311</v>
      </c>
      <c r="AD93" t="s">
        <v>463</v>
      </c>
      <c r="AE93">
        <v>5</v>
      </c>
      <c r="AF93" s="125">
        <v>-7564949780</v>
      </c>
      <c r="AG93" s="125">
        <v>629476442</v>
      </c>
      <c r="AH93" t="s">
        <v>1319</v>
      </c>
      <c r="AI93" t="s">
        <v>1313</v>
      </c>
      <c r="AJ93" t="s">
        <v>1314</v>
      </c>
      <c r="AK93" s="55">
        <v>45901</v>
      </c>
      <c r="AM93" t="s">
        <v>1350</v>
      </c>
      <c r="AN93" t="s">
        <v>1316</v>
      </c>
      <c r="AO93" t="s">
        <v>1823</v>
      </c>
      <c r="AR93" t="s">
        <v>1337</v>
      </c>
    </row>
    <row r="94" spans="1:44" x14ac:dyDescent="0.25">
      <c r="A94">
        <v>23516154</v>
      </c>
      <c r="B94">
        <v>1</v>
      </c>
      <c r="C94">
        <v>2</v>
      </c>
      <c r="D94" t="s">
        <v>1302</v>
      </c>
      <c r="E94" t="s">
        <v>465</v>
      </c>
      <c r="F94" t="s">
        <v>15</v>
      </c>
      <c r="G94" s="54">
        <v>45888.5858912037</v>
      </c>
      <c r="H94" s="54">
        <v>45888.585868055554</v>
      </c>
      <c r="I94" s="54">
        <v>45901.90697916667</v>
      </c>
      <c r="J94" t="s">
        <v>1826</v>
      </c>
      <c r="K94" t="s">
        <v>1025</v>
      </c>
      <c r="M94">
        <v>0</v>
      </c>
      <c r="N94" t="s">
        <v>1303</v>
      </c>
      <c r="O94">
        <v>491</v>
      </c>
      <c r="P94" t="s">
        <v>1304</v>
      </c>
      <c r="Q94">
        <v>1007222528</v>
      </c>
      <c r="R94" t="s">
        <v>1824</v>
      </c>
      <c r="T94" t="s">
        <v>1825</v>
      </c>
      <c r="V94" t="s">
        <v>1308</v>
      </c>
      <c r="X94">
        <v>3233907268</v>
      </c>
      <c r="AA94" t="s">
        <v>1827</v>
      </c>
      <c r="AB94" t="s">
        <v>464</v>
      </c>
      <c r="AC94" t="s">
        <v>1311</v>
      </c>
      <c r="AD94" t="s">
        <v>463</v>
      </c>
      <c r="AE94">
        <v>5</v>
      </c>
      <c r="AF94" s="125">
        <v>-75621070</v>
      </c>
      <c r="AG94" s="125">
        <v>6248110</v>
      </c>
      <c r="AH94" t="s">
        <v>1312</v>
      </c>
      <c r="AI94" t="s">
        <v>1313</v>
      </c>
      <c r="AJ94" t="s">
        <v>1314</v>
      </c>
      <c r="AK94" s="55">
        <v>45889</v>
      </c>
      <c r="AM94" t="s">
        <v>1315</v>
      </c>
      <c r="AN94" t="s">
        <v>1316</v>
      </c>
      <c r="AO94" t="s">
        <v>1828</v>
      </c>
      <c r="AP94" t="s">
        <v>1829</v>
      </c>
    </row>
    <row r="95" spans="1:44" x14ac:dyDescent="0.25">
      <c r="A95">
        <v>23516175</v>
      </c>
      <c r="B95">
        <v>1</v>
      </c>
      <c r="C95">
        <v>2</v>
      </c>
      <c r="D95" t="s">
        <v>1302</v>
      </c>
      <c r="E95" t="s">
        <v>465</v>
      </c>
      <c r="F95" t="s">
        <v>15</v>
      </c>
      <c r="G95" s="54">
        <v>45888.592256944445</v>
      </c>
      <c r="H95" s="54">
        <v>45888.592256944445</v>
      </c>
      <c r="I95" s="54">
        <v>45901.906666666669</v>
      </c>
      <c r="J95" t="s">
        <v>1832</v>
      </c>
      <c r="K95" t="s">
        <v>1346</v>
      </c>
      <c r="M95">
        <v>0</v>
      </c>
      <c r="N95" t="s">
        <v>1303</v>
      </c>
      <c r="O95">
        <v>491</v>
      </c>
      <c r="P95" t="s">
        <v>1304</v>
      </c>
      <c r="Q95">
        <v>1039286928</v>
      </c>
      <c r="R95" t="s">
        <v>1830</v>
      </c>
      <c r="T95" t="s">
        <v>1831</v>
      </c>
      <c r="V95" t="s">
        <v>1308</v>
      </c>
      <c r="X95">
        <v>3123113068</v>
      </c>
      <c r="AA95" t="s">
        <v>1833</v>
      </c>
      <c r="AB95" t="s">
        <v>464</v>
      </c>
      <c r="AC95" t="s">
        <v>1311</v>
      </c>
      <c r="AD95" t="s">
        <v>531</v>
      </c>
      <c r="AE95">
        <v>380</v>
      </c>
      <c r="AF95" s="125">
        <v>-7562255602</v>
      </c>
      <c r="AG95" s="125">
        <v>611757163</v>
      </c>
      <c r="AH95" t="s">
        <v>1312</v>
      </c>
      <c r="AI95" t="s">
        <v>1348</v>
      </c>
      <c r="AJ95" t="s">
        <v>1349</v>
      </c>
      <c r="AK95" s="55">
        <v>45889</v>
      </c>
      <c r="AM95" t="s">
        <v>1350</v>
      </c>
      <c r="AN95" t="s">
        <v>1316</v>
      </c>
      <c r="AO95" t="s">
        <v>1834</v>
      </c>
      <c r="AP95" t="s">
        <v>1835</v>
      </c>
    </row>
    <row r="96" spans="1:44" x14ac:dyDescent="0.25">
      <c r="A96">
        <v>23516267</v>
      </c>
      <c r="B96">
        <v>1</v>
      </c>
      <c r="C96">
        <v>2</v>
      </c>
      <c r="D96" t="s">
        <v>1302</v>
      </c>
      <c r="E96" t="s">
        <v>465</v>
      </c>
      <c r="F96" t="s">
        <v>15</v>
      </c>
      <c r="G96" s="54">
        <v>45888.617951388886</v>
      </c>
      <c r="H96" s="54">
        <v>45888.617939814816</v>
      </c>
      <c r="I96" s="54">
        <v>45901.906828703701</v>
      </c>
      <c r="J96" t="s">
        <v>1838</v>
      </c>
      <c r="K96" t="s">
        <v>1346</v>
      </c>
      <c r="M96">
        <v>0</v>
      </c>
      <c r="N96" t="s">
        <v>1303</v>
      </c>
      <c r="O96">
        <v>491</v>
      </c>
      <c r="P96" t="s">
        <v>1304</v>
      </c>
      <c r="Q96">
        <v>15254482</v>
      </c>
      <c r="R96" t="s">
        <v>1836</v>
      </c>
      <c r="T96" t="s">
        <v>1837</v>
      </c>
      <c r="V96" t="s">
        <v>1308</v>
      </c>
      <c r="X96">
        <v>3146306770</v>
      </c>
      <c r="AA96" t="s">
        <v>1839</v>
      </c>
      <c r="AB96" t="s">
        <v>464</v>
      </c>
      <c r="AC96" t="s">
        <v>1311</v>
      </c>
      <c r="AD96" t="s">
        <v>531</v>
      </c>
      <c r="AE96">
        <v>380</v>
      </c>
      <c r="AF96" s="125">
        <v>-7563541213</v>
      </c>
      <c r="AG96" s="125">
        <v>611883859</v>
      </c>
      <c r="AH96" t="s">
        <v>1312</v>
      </c>
      <c r="AI96" t="s">
        <v>1348</v>
      </c>
      <c r="AJ96" t="s">
        <v>1349</v>
      </c>
      <c r="AK96" s="55">
        <v>45889</v>
      </c>
      <c r="AM96" t="s">
        <v>1350</v>
      </c>
      <c r="AN96" t="s">
        <v>1316</v>
      </c>
      <c r="AO96" t="s">
        <v>1840</v>
      </c>
      <c r="AP96" t="s">
        <v>1841</v>
      </c>
    </row>
    <row r="97" spans="1:44" x14ac:dyDescent="0.25">
      <c r="A97">
        <v>23516279</v>
      </c>
      <c r="B97">
        <v>1</v>
      </c>
      <c r="C97">
        <v>2</v>
      </c>
      <c r="D97" t="s">
        <v>1302</v>
      </c>
      <c r="E97" t="s">
        <v>465</v>
      </c>
      <c r="F97" t="s">
        <v>15</v>
      </c>
      <c r="G97" s="54">
        <v>45888.622233796297</v>
      </c>
      <c r="H97" s="54">
        <v>45888.622210648151</v>
      </c>
      <c r="I97" s="54">
        <v>45901.9065625</v>
      </c>
      <c r="J97" t="s">
        <v>1844</v>
      </c>
      <c r="K97" t="s">
        <v>1025</v>
      </c>
      <c r="M97">
        <v>0</v>
      </c>
      <c r="N97" t="s">
        <v>1303</v>
      </c>
      <c r="O97">
        <v>491</v>
      </c>
      <c r="P97" t="s">
        <v>1304</v>
      </c>
      <c r="Q97">
        <v>32292074</v>
      </c>
      <c r="R97" t="s">
        <v>1842</v>
      </c>
      <c r="U97" t="s">
        <v>1843</v>
      </c>
      <c r="V97" t="s">
        <v>1308</v>
      </c>
      <c r="X97">
        <v>3137249298</v>
      </c>
      <c r="AA97" t="s">
        <v>1845</v>
      </c>
      <c r="AB97" t="s">
        <v>464</v>
      </c>
      <c r="AC97" t="s">
        <v>1311</v>
      </c>
      <c r="AD97" t="s">
        <v>463</v>
      </c>
      <c r="AE97">
        <v>5</v>
      </c>
      <c r="AF97" s="125">
        <v>-75612482</v>
      </c>
      <c r="AG97" s="125">
        <v>6271528</v>
      </c>
      <c r="AH97" t="s">
        <v>1312</v>
      </c>
      <c r="AI97" t="s">
        <v>1313</v>
      </c>
      <c r="AJ97" t="s">
        <v>1314</v>
      </c>
      <c r="AK97" s="55">
        <v>45889</v>
      </c>
      <c r="AM97" t="s">
        <v>1315</v>
      </c>
      <c r="AN97" t="s">
        <v>1316</v>
      </c>
      <c r="AO97" t="s">
        <v>1846</v>
      </c>
      <c r="AP97" t="s">
        <v>1847</v>
      </c>
    </row>
    <row r="98" spans="1:44" x14ac:dyDescent="0.25">
      <c r="A98">
        <v>23516461</v>
      </c>
      <c r="B98">
        <v>1</v>
      </c>
      <c r="C98">
        <v>2</v>
      </c>
      <c r="D98" t="s">
        <v>1302</v>
      </c>
      <c r="E98" t="s">
        <v>465</v>
      </c>
      <c r="F98" t="s">
        <v>15</v>
      </c>
      <c r="G98" s="54">
        <v>45888.700231481482</v>
      </c>
      <c r="H98" s="54">
        <v>45888.700208333335</v>
      </c>
      <c r="I98" s="54">
        <v>45901.906666666669</v>
      </c>
      <c r="J98" t="s">
        <v>1850</v>
      </c>
      <c r="K98" t="s">
        <v>1025</v>
      </c>
      <c r="M98">
        <v>0</v>
      </c>
      <c r="N98" t="s">
        <v>1303</v>
      </c>
      <c r="O98">
        <v>491</v>
      </c>
      <c r="P98" t="s">
        <v>1304</v>
      </c>
      <c r="Q98">
        <v>43023285</v>
      </c>
      <c r="R98" t="s">
        <v>1848</v>
      </c>
      <c r="T98" t="s">
        <v>1849</v>
      </c>
      <c r="V98" t="s">
        <v>1308</v>
      </c>
      <c r="X98">
        <v>3185291186</v>
      </c>
      <c r="AA98" t="s">
        <v>1851</v>
      </c>
      <c r="AB98" t="s">
        <v>464</v>
      </c>
      <c r="AC98" t="s">
        <v>1311</v>
      </c>
      <c r="AD98" t="s">
        <v>463</v>
      </c>
      <c r="AE98">
        <v>5</v>
      </c>
      <c r="AF98" s="125">
        <v>-7552298602</v>
      </c>
      <c r="AG98" s="125">
        <v>623028924</v>
      </c>
      <c r="AH98" t="s">
        <v>1312</v>
      </c>
      <c r="AI98" t="s">
        <v>1313</v>
      </c>
      <c r="AJ98" t="s">
        <v>1314</v>
      </c>
      <c r="AK98" s="55">
        <v>45889</v>
      </c>
      <c r="AM98" t="s">
        <v>1350</v>
      </c>
      <c r="AN98" t="s">
        <v>1316</v>
      </c>
      <c r="AO98" t="s">
        <v>1852</v>
      </c>
      <c r="AP98" t="s">
        <v>1853</v>
      </c>
    </row>
    <row r="99" spans="1:44" x14ac:dyDescent="0.25">
      <c r="A99">
        <v>23516501</v>
      </c>
      <c r="B99">
        <v>1</v>
      </c>
      <c r="C99">
        <v>2</v>
      </c>
      <c r="D99" t="s">
        <v>1302</v>
      </c>
      <c r="E99" t="s">
        <v>465</v>
      </c>
      <c r="F99" t="s">
        <v>15</v>
      </c>
      <c r="G99" s="54">
        <v>45895.673645833333</v>
      </c>
      <c r="H99" s="54">
        <v>45888.752071759256</v>
      </c>
      <c r="I99" s="54">
        <v>45901.906840277778</v>
      </c>
      <c r="J99" t="s">
        <v>1856</v>
      </c>
      <c r="K99" t="s">
        <v>1025</v>
      </c>
      <c r="M99">
        <v>0</v>
      </c>
      <c r="N99" t="s">
        <v>1303</v>
      </c>
      <c r="O99">
        <v>491</v>
      </c>
      <c r="P99" t="s">
        <v>1304</v>
      </c>
      <c r="Q99">
        <v>43260323</v>
      </c>
      <c r="R99" t="s">
        <v>1854</v>
      </c>
      <c r="T99" t="s">
        <v>1855</v>
      </c>
      <c r="V99" t="s">
        <v>1308</v>
      </c>
      <c r="X99">
        <v>3146013525</v>
      </c>
      <c r="AA99" t="s">
        <v>1857</v>
      </c>
      <c r="AB99" t="s">
        <v>464</v>
      </c>
      <c r="AC99" t="s">
        <v>1311</v>
      </c>
      <c r="AD99" t="s">
        <v>463</v>
      </c>
      <c r="AE99">
        <v>5</v>
      </c>
      <c r="AF99" s="125">
        <v>-75625845</v>
      </c>
      <c r="AG99" s="125">
        <v>6251871</v>
      </c>
      <c r="AH99" t="s">
        <v>1319</v>
      </c>
      <c r="AI99" t="s">
        <v>1313</v>
      </c>
      <c r="AJ99" t="s">
        <v>1314</v>
      </c>
      <c r="AK99" s="55">
        <v>45896</v>
      </c>
      <c r="AM99" t="s">
        <v>1315</v>
      </c>
      <c r="AN99" t="s">
        <v>1316</v>
      </c>
      <c r="AO99" t="s">
        <v>1858</v>
      </c>
      <c r="AR99" t="s">
        <v>1337</v>
      </c>
    </row>
    <row r="100" spans="1:44" x14ac:dyDescent="0.25">
      <c r="A100">
        <v>23516763</v>
      </c>
      <c r="B100">
        <v>1</v>
      </c>
      <c r="C100">
        <v>2</v>
      </c>
      <c r="D100" t="s">
        <v>1302</v>
      </c>
      <c r="E100" t="s">
        <v>465</v>
      </c>
      <c r="F100" t="s">
        <v>15</v>
      </c>
      <c r="G100" s="54">
        <v>45891.698136574072</v>
      </c>
      <c r="H100" s="54">
        <v>45889.325613425928</v>
      </c>
      <c r="I100" s="54">
        <v>45901.906666666669</v>
      </c>
      <c r="J100" t="s">
        <v>1860</v>
      </c>
      <c r="K100" t="s">
        <v>1379</v>
      </c>
      <c r="M100">
        <v>0</v>
      </c>
      <c r="N100" t="s">
        <v>1303</v>
      </c>
      <c r="O100">
        <v>491</v>
      </c>
      <c r="P100" t="s">
        <v>1304</v>
      </c>
      <c r="Q100">
        <v>1234992377</v>
      </c>
      <c r="R100" t="s">
        <v>1859</v>
      </c>
      <c r="V100" t="s">
        <v>1308</v>
      </c>
      <c r="X100">
        <v>3172623804</v>
      </c>
      <c r="AA100" t="s">
        <v>1861</v>
      </c>
      <c r="AB100" t="s">
        <v>464</v>
      </c>
      <c r="AC100" t="s">
        <v>1311</v>
      </c>
      <c r="AD100" t="s">
        <v>502</v>
      </c>
      <c r="AE100">
        <v>360</v>
      </c>
      <c r="AF100" s="125">
        <v>-7560545929</v>
      </c>
      <c r="AG100" s="125">
        <v>619429848</v>
      </c>
      <c r="AH100" t="s">
        <v>1319</v>
      </c>
      <c r="AI100" t="s">
        <v>1313</v>
      </c>
      <c r="AJ100" t="s">
        <v>1314</v>
      </c>
      <c r="AK100" s="55">
        <v>45892</v>
      </c>
      <c r="AM100" t="s">
        <v>1315</v>
      </c>
      <c r="AN100" t="s">
        <v>1316</v>
      </c>
      <c r="AO100" t="s">
        <v>1862</v>
      </c>
      <c r="AR100" t="s">
        <v>1337</v>
      </c>
    </row>
    <row r="101" spans="1:44" x14ac:dyDescent="0.25">
      <c r="A101">
        <v>23516804</v>
      </c>
      <c r="B101">
        <v>1</v>
      </c>
      <c r="C101">
        <v>2</v>
      </c>
      <c r="D101" t="s">
        <v>1302</v>
      </c>
      <c r="E101" t="s">
        <v>465</v>
      </c>
      <c r="F101" t="s">
        <v>15</v>
      </c>
      <c r="G101" s="54">
        <v>45892.667731481481</v>
      </c>
      <c r="H101" s="54">
        <v>45889.348298611112</v>
      </c>
      <c r="I101" s="54">
        <v>45901.906574074077</v>
      </c>
      <c r="J101" t="s">
        <v>1864</v>
      </c>
      <c r="K101" t="s">
        <v>1681</v>
      </c>
      <c r="M101">
        <v>0</v>
      </c>
      <c r="N101" t="s">
        <v>1303</v>
      </c>
      <c r="O101">
        <v>491</v>
      </c>
      <c r="P101" t="s">
        <v>1304</v>
      </c>
      <c r="Q101">
        <v>21728553</v>
      </c>
      <c r="R101" t="s">
        <v>1863</v>
      </c>
      <c r="V101" t="s">
        <v>1308</v>
      </c>
      <c r="X101">
        <v>3194880290</v>
      </c>
      <c r="AA101" t="s">
        <v>1865</v>
      </c>
      <c r="AB101" t="s">
        <v>464</v>
      </c>
      <c r="AC101" t="s">
        <v>1311</v>
      </c>
      <c r="AD101" t="s">
        <v>539</v>
      </c>
      <c r="AE101">
        <v>631</v>
      </c>
      <c r="AF101" s="125">
        <v>-7561800074</v>
      </c>
      <c r="AG101" s="125">
        <v>613485187</v>
      </c>
      <c r="AH101" t="s">
        <v>1319</v>
      </c>
      <c r="AI101" t="s">
        <v>1313</v>
      </c>
      <c r="AJ101" t="s">
        <v>1314</v>
      </c>
      <c r="AK101" s="55">
        <v>45892</v>
      </c>
      <c r="AM101" t="s">
        <v>1350</v>
      </c>
      <c r="AN101" t="s">
        <v>1316</v>
      </c>
      <c r="AO101" t="s">
        <v>1866</v>
      </c>
      <c r="AR101" t="s">
        <v>1337</v>
      </c>
    </row>
    <row r="102" spans="1:44" x14ac:dyDescent="0.25">
      <c r="A102">
        <v>23516888</v>
      </c>
      <c r="B102">
        <v>1</v>
      </c>
      <c r="C102">
        <v>2</v>
      </c>
      <c r="D102" t="s">
        <v>1302</v>
      </c>
      <c r="E102" t="s">
        <v>465</v>
      </c>
      <c r="F102" t="s">
        <v>15</v>
      </c>
      <c r="G102" s="54">
        <v>45896.660520833335</v>
      </c>
      <c r="H102" s="54">
        <v>45889.38175925926</v>
      </c>
      <c r="I102" s="54">
        <v>45901.906585648147</v>
      </c>
      <c r="J102" t="s">
        <v>1869</v>
      </c>
      <c r="K102" t="s">
        <v>1025</v>
      </c>
      <c r="M102">
        <v>0</v>
      </c>
      <c r="N102" t="s">
        <v>1303</v>
      </c>
      <c r="O102">
        <v>491</v>
      </c>
      <c r="P102" t="s">
        <v>1304</v>
      </c>
      <c r="Q102">
        <v>21658825</v>
      </c>
      <c r="R102" t="s">
        <v>1867</v>
      </c>
      <c r="T102" t="s">
        <v>1868</v>
      </c>
      <c r="V102" t="s">
        <v>1308</v>
      </c>
      <c r="X102">
        <v>3008739499</v>
      </c>
      <c r="AA102" t="s">
        <v>1870</v>
      </c>
      <c r="AB102" t="s">
        <v>464</v>
      </c>
      <c r="AC102" t="s">
        <v>1311</v>
      </c>
      <c r="AD102" t="s">
        <v>463</v>
      </c>
      <c r="AE102">
        <v>5</v>
      </c>
      <c r="AF102" s="125">
        <v>-7561580898</v>
      </c>
      <c r="AG102" s="125">
        <v>625988074</v>
      </c>
      <c r="AH102" t="s">
        <v>1319</v>
      </c>
      <c r="AI102" t="s">
        <v>1313</v>
      </c>
      <c r="AJ102" t="s">
        <v>1314</v>
      </c>
      <c r="AK102" s="55">
        <v>45896</v>
      </c>
      <c r="AM102" t="s">
        <v>1315</v>
      </c>
      <c r="AN102" t="s">
        <v>1316</v>
      </c>
      <c r="AO102" t="s">
        <v>1871</v>
      </c>
      <c r="AR102" t="s">
        <v>1337</v>
      </c>
    </row>
    <row r="103" spans="1:44" x14ac:dyDescent="0.25">
      <c r="A103">
        <v>23516935</v>
      </c>
      <c r="B103">
        <v>1</v>
      </c>
      <c r="C103">
        <v>2</v>
      </c>
      <c r="D103" t="s">
        <v>1302</v>
      </c>
      <c r="E103" t="s">
        <v>465</v>
      </c>
      <c r="F103" t="s">
        <v>15</v>
      </c>
      <c r="G103" s="54">
        <v>45889.402488425927</v>
      </c>
      <c r="H103" s="54">
        <v>45889.402465277781</v>
      </c>
      <c r="I103" s="54">
        <v>45901.906886574077</v>
      </c>
      <c r="J103" t="s">
        <v>1873</v>
      </c>
      <c r="K103" t="s">
        <v>1401</v>
      </c>
      <c r="M103">
        <v>0</v>
      </c>
      <c r="N103" t="s">
        <v>1303</v>
      </c>
      <c r="O103">
        <v>491</v>
      </c>
      <c r="P103" t="s">
        <v>1304</v>
      </c>
      <c r="Q103">
        <v>43400097</v>
      </c>
      <c r="R103" t="s">
        <v>1872</v>
      </c>
      <c r="S103">
        <v>3038883</v>
      </c>
      <c r="V103" t="s">
        <v>1308</v>
      </c>
      <c r="W103">
        <v>3038883</v>
      </c>
      <c r="X103">
        <v>3104574743</v>
      </c>
      <c r="AA103" t="s">
        <v>1874</v>
      </c>
      <c r="AB103" t="s">
        <v>464</v>
      </c>
      <c r="AC103" t="s">
        <v>1311</v>
      </c>
      <c r="AD103" t="s">
        <v>1403</v>
      </c>
      <c r="AE103">
        <v>129</v>
      </c>
      <c r="AF103" s="125">
        <v>-7564048448</v>
      </c>
      <c r="AG103" s="125">
        <v>608146149</v>
      </c>
      <c r="AH103" t="s">
        <v>1312</v>
      </c>
      <c r="AI103" t="s">
        <v>1348</v>
      </c>
      <c r="AJ103" t="s">
        <v>1349</v>
      </c>
      <c r="AK103" s="55">
        <v>45891</v>
      </c>
      <c r="AM103" t="s">
        <v>1350</v>
      </c>
      <c r="AN103" t="s">
        <v>1316</v>
      </c>
      <c r="AO103" t="s">
        <v>1875</v>
      </c>
      <c r="AP103" t="s">
        <v>1876</v>
      </c>
    </row>
    <row r="104" spans="1:44" x14ac:dyDescent="0.25">
      <c r="A104">
        <v>23517002</v>
      </c>
      <c r="B104">
        <v>1</v>
      </c>
      <c r="C104">
        <v>2</v>
      </c>
      <c r="D104" t="s">
        <v>1302</v>
      </c>
      <c r="E104" t="s">
        <v>465</v>
      </c>
      <c r="F104" t="s">
        <v>15</v>
      </c>
      <c r="G104" s="54">
        <v>45889.435983796298</v>
      </c>
      <c r="H104" s="54">
        <v>45889.435960648145</v>
      </c>
      <c r="I104" s="54">
        <v>45901.906504629631</v>
      </c>
      <c r="J104" t="s">
        <v>1879</v>
      </c>
      <c r="K104" t="s">
        <v>1025</v>
      </c>
      <c r="M104">
        <v>0</v>
      </c>
      <c r="N104" t="s">
        <v>1303</v>
      </c>
      <c r="O104">
        <v>491</v>
      </c>
      <c r="P104" t="s">
        <v>1304</v>
      </c>
      <c r="Q104">
        <v>43320656</v>
      </c>
      <c r="R104" t="s">
        <v>1877</v>
      </c>
      <c r="T104" t="s">
        <v>1878</v>
      </c>
      <c r="V104" t="s">
        <v>1308</v>
      </c>
      <c r="X104">
        <v>3237278564</v>
      </c>
      <c r="AA104" t="s">
        <v>1880</v>
      </c>
      <c r="AB104" t="s">
        <v>464</v>
      </c>
      <c r="AC104" t="s">
        <v>1311</v>
      </c>
      <c r="AD104" t="s">
        <v>463</v>
      </c>
      <c r="AE104">
        <v>5</v>
      </c>
      <c r="AF104" s="125">
        <v>-7559671864</v>
      </c>
      <c r="AG104" s="125">
        <v>620247736</v>
      </c>
      <c r="AH104" t="s">
        <v>1312</v>
      </c>
      <c r="AI104" t="s">
        <v>1313</v>
      </c>
      <c r="AJ104" t="s">
        <v>1314</v>
      </c>
      <c r="AK104" s="55">
        <v>45890</v>
      </c>
      <c r="AM104" t="s">
        <v>1315</v>
      </c>
      <c r="AN104" t="s">
        <v>1316</v>
      </c>
      <c r="AO104" t="s">
        <v>1881</v>
      </c>
      <c r="AP104" t="s">
        <v>1882</v>
      </c>
    </row>
    <row r="105" spans="1:44" x14ac:dyDescent="0.25">
      <c r="A105">
        <v>23517226</v>
      </c>
      <c r="B105">
        <v>1</v>
      </c>
      <c r="C105">
        <v>2</v>
      </c>
      <c r="D105" t="s">
        <v>1302</v>
      </c>
      <c r="E105" t="s">
        <v>465</v>
      </c>
      <c r="F105" t="s">
        <v>15</v>
      </c>
      <c r="G105" s="54">
        <v>45889.532546296294</v>
      </c>
      <c r="H105" s="54">
        <v>45889.532523148147</v>
      </c>
      <c r="I105" s="54">
        <v>45901.906828703701</v>
      </c>
      <c r="J105" t="s">
        <v>1885</v>
      </c>
      <c r="K105" t="s">
        <v>1025</v>
      </c>
      <c r="M105">
        <v>0</v>
      </c>
      <c r="N105" t="s">
        <v>1303</v>
      </c>
      <c r="O105">
        <v>491</v>
      </c>
      <c r="P105" t="s">
        <v>1304</v>
      </c>
      <c r="Q105">
        <v>43529520</v>
      </c>
      <c r="R105" t="s">
        <v>1883</v>
      </c>
      <c r="T105" t="s">
        <v>1884</v>
      </c>
      <c r="V105" t="s">
        <v>1308</v>
      </c>
      <c r="X105">
        <v>3137683435</v>
      </c>
      <c r="AA105" t="s">
        <v>1886</v>
      </c>
      <c r="AB105" t="s">
        <v>464</v>
      </c>
      <c r="AC105" t="s">
        <v>1311</v>
      </c>
      <c r="AD105" t="s">
        <v>463</v>
      </c>
      <c r="AE105">
        <v>5</v>
      </c>
      <c r="AF105" s="125">
        <v>-7566908120</v>
      </c>
      <c r="AG105" s="125">
        <v>630128435</v>
      </c>
      <c r="AH105" t="s">
        <v>1312</v>
      </c>
      <c r="AI105" t="s">
        <v>1313</v>
      </c>
      <c r="AJ105" t="s">
        <v>1314</v>
      </c>
      <c r="AK105" s="55">
        <v>45890</v>
      </c>
      <c r="AM105" t="s">
        <v>1350</v>
      </c>
      <c r="AN105" t="s">
        <v>1316</v>
      </c>
      <c r="AO105" t="s">
        <v>1887</v>
      </c>
      <c r="AP105" t="s">
        <v>1888</v>
      </c>
    </row>
    <row r="106" spans="1:44" x14ac:dyDescent="0.25">
      <c r="A106">
        <v>23517247</v>
      </c>
      <c r="B106">
        <v>1</v>
      </c>
      <c r="C106">
        <v>2</v>
      </c>
      <c r="D106" t="s">
        <v>1302</v>
      </c>
      <c r="E106" t="s">
        <v>465</v>
      </c>
      <c r="F106" t="s">
        <v>15</v>
      </c>
      <c r="G106" s="54">
        <v>45889.547534722224</v>
      </c>
      <c r="H106" s="54">
        <v>45889.547534722224</v>
      </c>
      <c r="I106" s="54">
        <v>45901.906782407408</v>
      </c>
      <c r="J106" t="s">
        <v>1891</v>
      </c>
      <c r="K106" t="s">
        <v>1401</v>
      </c>
      <c r="M106">
        <v>0</v>
      </c>
      <c r="N106" t="s">
        <v>1303</v>
      </c>
      <c r="O106">
        <v>491</v>
      </c>
      <c r="P106" t="s">
        <v>1304</v>
      </c>
      <c r="Q106">
        <v>71140763</v>
      </c>
      <c r="R106" t="s">
        <v>1889</v>
      </c>
      <c r="T106" t="s">
        <v>1890</v>
      </c>
      <c r="V106" t="s">
        <v>1308</v>
      </c>
      <c r="X106">
        <v>3137643249</v>
      </c>
      <c r="AA106" t="s">
        <v>1892</v>
      </c>
      <c r="AB106" t="s">
        <v>464</v>
      </c>
      <c r="AC106" t="s">
        <v>1311</v>
      </c>
      <c r="AD106" t="s">
        <v>1403</v>
      </c>
      <c r="AE106">
        <v>129</v>
      </c>
      <c r="AF106" s="125">
        <v>-7563956812</v>
      </c>
      <c r="AG106" s="125">
        <v>608232994</v>
      </c>
      <c r="AH106" t="s">
        <v>1312</v>
      </c>
      <c r="AI106" t="s">
        <v>1348</v>
      </c>
      <c r="AJ106" t="s">
        <v>1349</v>
      </c>
      <c r="AK106" s="55">
        <v>45891</v>
      </c>
      <c r="AM106" t="s">
        <v>1350</v>
      </c>
      <c r="AN106" t="s">
        <v>1316</v>
      </c>
      <c r="AO106" t="s">
        <v>1893</v>
      </c>
      <c r="AP106" t="s">
        <v>1894</v>
      </c>
    </row>
    <row r="107" spans="1:44" x14ac:dyDescent="0.25">
      <c r="A107">
        <v>23517487</v>
      </c>
      <c r="B107">
        <v>1</v>
      </c>
      <c r="C107">
        <v>2</v>
      </c>
      <c r="D107" t="s">
        <v>1302</v>
      </c>
      <c r="E107" t="s">
        <v>465</v>
      </c>
      <c r="F107" t="s">
        <v>15</v>
      </c>
      <c r="G107" s="54">
        <v>45889.658101851855</v>
      </c>
      <c r="H107" s="54">
        <v>45889.658078703702</v>
      </c>
      <c r="I107" s="54">
        <v>45901.906574074077</v>
      </c>
      <c r="J107" t="s">
        <v>1897</v>
      </c>
      <c r="K107" t="s">
        <v>1346</v>
      </c>
      <c r="M107">
        <v>0</v>
      </c>
      <c r="N107" t="s">
        <v>1303</v>
      </c>
      <c r="O107">
        <v>491</v>
      </c>
      <c r="P107" t="s">
        <v>1304</v>
      </c>
      <c r="Q107">
        <v>43688992</v>
      </c>
      <c r="R107" t="s">
        <v>1895</v>
      </c>
      <c r="T107" t="s">
        <v>1896</v>
      </c>
      <c r="U107">
        <v>1.5909791E+17</v>
      </c>
      <c r="V107" t="s">
        <v>1308</v>
      </c>
      <c r="X107">
        <v>3207600129</v>
      </c>
      <c r="AA107" t="s">
        <v>1898</v>
      </c>
      <c r="AB107" t="s">
        <v>464</v>
      </c>
      <c r="AC107" t="s">
        <v>1311</v>
      </c>
      <c r="AD107" t="s">
        <v>531</v>
      </c>
      <c r="AE107">
        <v>380</v>
      </c>
      <c r="AF107" s="125">
        <v>-7562430080</v>
      </c>
      <c r="AG107" s="125">
        <v>611799101</v>
      </c>
      <c r="AH107" t="s">
        <v>1312</v>
      </c>
      <c r="AI107" t="s">
        <v>1348</v>
      </c>
      <c r="AJ107" t="s">
        <v>1349</v>
      </c>
      <c r="AK107" s="55">
        <v>45891</v>
      </c>
      <c r="AM107" t="s">
        <v>1350</v>
      </c>
      <c r="AN107" t="s">
        <v>1316</v>
      </c>
      <c r="AO107" t="s">
        <v>1899</v>
      </c>
      <c r="AP107" t="s">
        <v>1900</v>
      </c>
    </row>
    <row r="108" spans="1:44" x14ac:dyDescent="0.25">
      <c r="A108">
        <v>23517668</v>
      </c>
      <c r="B108">
        <v>1</v>
      </c>
      <c r="C108">
        <v>2</v>
      </c>
      <c r="D108" t="s">
        <v>1302</v>
      </c>
      <c r="E108" t="s">
        <v>465</v>
      </c>
      <c r="F108" t="s">
        <v>15</v>
      </c>
      <c r="G108" s="54">
        <v>45889.705671296295</v>
      </c>
      <c r="H108" s="54">
        <v>45889.705636574072</v>
      </c>
      <c r="I108" s="54">
        <v>45901.906504629631</v>
      </c>
      <c r="J108" t="s">
        <v>1903</v>
      </c>
      <c r="K108" t="s">
        <v>1025</v>
      </c>
      <c r="M108">
        <v>0</v>
      </c>
      <c r="N108" t="s">
        <v>1303</v>
      </c>
      <c r="O108">
        <v>491</v>
      </c>
      <c r="P108" t="s">
        <v>1304</v>
      </c>
      <c r="Q108">
        <v>43590996</v>
      </c>
      <c r="R108" t="s">
        <v>1901</v>
      </c>
      <c r="T108" t="s">
        <v>1902</v>
      </c>
      <c r="V108" t="s">
        <v>1308</v>
      </c>
      <c r="X108">
        <v>3156450346</v>
      </c>
      <c r="AA108" t="s">
        <v>1904</v>
      </c>
      <c r="AB108" t="s">
        <v>464</v>
      </c>
      <c r="AC108" t="s">
        <v>1311</v>
      </c>
      <c r="AD108" t="s">
        <v>463</v>
      </c>
      <c r="AE108">
        <v>5</v>
      </c>
      <c r="AF108" s="125">
        <v>-75622662</v>
      </c>
      <c r="AG108" s="125">
        <v>6221841</v>
      </c>
      <c r="AH108" t="s">
        <v>1312</v>
      </c>
      <c r="AI108" t="s">
        <v>1313</v>
      </c>
      <c r="AJ108" t="s">
        <v>1314</v>
      </c>
      <c r="AK108" s="55">
        <v>45890</v>
      </c>
      <c r="AM108" t="s">
        <v>1315</v>
      </c>
      <c r="AN108" t="s">
        <v>1316</v>
      </c>
      <c r="AO108" t="s">
        <v>1905</v>
      </c>
      <c r="AP108" t="s">
        <v>1906</v>
      </c>
    </row>
    <row r="109" spans="1:44" x14ac:dyDescent="0.25">
      <c r="A109">
        <v>23517684</v>
      </c>
      <c r="B109">
        <v>1</v>
      </c>
      <c r="C109">
        <v>2</v>
      </c>
      <c r="D109" t="s">
        <v>1302</v>
      </c>
      <c r="E109" t="s">
        <v>465</v>
      </c>
      <c r="F109" t="s">
        <v>15</v>
      </c>
      <c r="G109" s="54">
        <v>45889.714965277781</v>
      </c>
      <c r="H109" s="54">
        <v>45889.714942129627</v>
      </c>
      <c r="I109" s="54">
        <v>45901.906782407408</v>
      </c>
      <c r="J109" t="s">
        <v>1909</v>
      </c>
      <c r="K109" t="s">
        <v>1401</v>
      </c>
      <c r="M109">
        <v>0</v>
      </c>
      <c r="N109" t="s">
        <v>1303</v>
      </c>
      <c r="O109">
        <v>491</v>
      </c>
      <c r="P109" t="s">
        <v>1304</v>
      </c>
      <c r="Q109">
        <v>1026160803</v>
      </c>
      <c r="R109" t="s">
        <v>1907</v>
      </c>
      <c r="T109" t="s">
        <v>1908</v>
      </c>
      <c r="V109" t="s">
        <v>1308</v>
      </c>
      <c r="X109">
        <v>3016172206</v>
      </c>
      <c r="AA109" t="s">
        <v>1910</v>
      </c>
      <c r="AB109" t="s">
        <v>464</v>
      </c>
      <c r="AC109" t="s">
        <v>1311</v>
      </c>
      <c r="AD109" t="s">
        <v>1403</v>
      </c>
      <c r="AE109">
        <v>129</v>
      </c>
      <c r="AF109" s="125">
        <v>-7563696872</v>
      </c>
      <c r="AG109" s="125">
        <v>605299566</v>
      </c>
      <c r="AH109" t="s">
        <v>1312</v>
      </c>
      <c r="AI109" t="s">
        <v>1348</v>
      </c>
      <c r="AJ109" t="s">
        <v>1349</v>
      </c>
      <c r="AK109" s="55">
        <v>45891</v>
      </c>
      <c r="AM109" t="s">
        <v>1350</v>
      </c>
      <c r="AN109" t="s">
        <v>1316</v>
      </c>
      <c r="AO109" t="s">
        <v>1911</v>
      </c>
      <c r="AP109" t="s">
        <v>1912</v>
      </c>
    </row>
    <row r="110" spans="1:44" x14ac:dyDescent="0.25">
      <c r="A110">
        <v>23518122</v>
      </c>
      <c r="B110">
        <v>1</v>
      </c>
      <c r="C110">
        <v>2</v>
      </c>
      <c r="D110" t="s">
        <v>1302</v>
      </c>
      <c r="E110" t="s">
        <v>465</v>
      </c>
      <c r="F110" t="s">
        <v>15</v>
      </c>
      <c r="G110" s="54">
        <v>45895.661307870374</v>
      </c>
      <c r="H110" s="54">
        <v>45890.385312500002</v>
      </c>
      <c r="I110" s="54">
        <v>45901.90697916667</v>
      </c>
      <c r="J110" t="s">
        <v>1915</v>
      </c>
      <c r="K110" t="s">
        <v>1025</v>
      </c>
      <c r="M110">
        <v>0</v>
      </c>
      <c r="N110" t="s">
        <v>1303</v>
      </c>
      <c r="O110">
        <v>491</v>
      </c>
      <c r="P110" t="s">
        <v>1304</v>
      </c>
      <c r="Q110">
        <v>1128432840</v>
      </c>
      <c r="R110" t="s">
        <v>1913</v>
      </c>
      <c r="T110" t="s">
        <v>1914</v>
      </c>
      <c r="V110" t="s">
        <v>1308</v>
      </c>
      <c r="X110">
        <v>3012261930</v>
      </c>
      <c r="AA110" t="s">
        <v>1916</v>
      </c>
      <c r="AB110" t="s">
        <v>464</v>
      </c>
      <c r="AC110" t="s">
        <v>1311</v>
      </c>
      <c r="AD110" t="s">
        <v>463</v>
      </c>
      <c r="AE110">
        <v>5</v>
      </c>
      <c r="AF110" s="125">
        <v>-7554702537</v>
      </c>
      <c r="AG110" s="125">
        <v>624377972</v>
      </c>
      <c r="AH110" t="s">
        <v>1319</v>
      </c>
      <c r="AI110" t="s">
        <v>1313</v>
      </c>
      <c r="AJ110" t="s">
        <v>1314</v>
      </c>
      <c r="AK110" s="55">
        <v>45896</v>
      </c>
      <c r="AM110" t="s">
        <v>1315</v>
      </c>
      <c r="AN110" t="s">
        <v>1316</v>
      </c>
      <c r="AO110" t="s">
        <v>1917</v>
      </c>
      <c r="AR110" t="s">
        <v>1337</v>
      </c>
    </row>
    <row r="111" spans="1:44" x14ac:dyDescent="0.25">
      <c r="A111">
        <v>23518224</v>
      </c>
      <c r="B111">
        <v>1</v>
      </c>
      <c r="C111">
        <v>2</v>
      </c>
      <c r="D111" t="s">
        <v>1302</v>
      </c>
      <c r="E111" t="s">
        <v>465</v>
      </c>
      <c r="F111" t="s">
        <v>15</v>
      </c>
      <c r="G111" s="54">
        <v>45897.290844907409</v>
      </c>
      <c r="H111" s="54">
        <v>45890.417858796296</v>
      </c>
      <c r="I111" s="54">
        <v>45901.906909722224</v>
      </c>
      <c r="J111" t="s">
        <v>1919</v>
      </c>
      <c r="K111" t="s">
        <v>1025</v>
      </c>
      <c r="M111">
        <v>0</v>
      </c>
      <c r="N111" t="s">
        <v>1303</v>
      </c>
      <c r="O111">
        <v>491</v>
      </c>
      <c r="P111" t="s">
        <v>1304</v>
      </c>
      <c r="Q111">
        <v>1146439246</v>
      </c>
      <c r="R111" t="s">
        <v>1918</v>
      </c>
      <c r="V111" t="s">
        <v>1308</v>
      </c>
      <c r="X111">
        <v>3207316921</v>
      </c>
      <c r="AA111" t="s">
        <v>1920</v>
      </c>
      <c r="AB111" t="s">
        <v>464</v>
      </c>
      <c r="AC111" t="s">
        <v>1311</v>
      </c>
      <c r="AD111" t="s">
        <v>463</v>
      </c>
      <c r="AE111">
        <v>5</v>
      </c>
      <c r="AF111" s="125">
        <v>-7555639014</v>
      </c>
      <c r="AG111" s="125">
        <v>623204670</v>
      </c>
      <c r="AH111" t="s">
        <v>1319</v>
      </c>
      <c r="AI111" t="s">
        <v>1313</v>
      </c>
      <c r="AJ111" t="s">
        <v>1314</v>
      </c>
      <c r="AK111" s="55">
        <v>45897</v>
      </c>
      <c r="AM111" t="s">
        <v>1315</v>
      </c>
      <c r="AN111" t="s">
        <v>1316</v>
      </c>
      <c r="AO111" t="s">
        <v>1921</v>
      </c>
      <c r="AR111" t="s">
        <v>1337</v>
      </c>
    </row>
    <row r="112" spans="1:44" x14ac:dyDescent="0.25">
      <c r="A112">
        <v>23518521</v>
      </c>
      <c r="B112">
        <v>1</v>
      </c>
      <c r="C112">
        <v>2</v>
      </c>
      <c r="D112" t="s">
        <v>1302</v>
      </c>
      <c r="E112" t="s">
        <v>465</v>
      </c>
      <c r="F112" t="s">
        <v>15</v>
      </c>
      <c r="G112" s="54">
        <v>45896.704548611109</v>
      </c>
      <c r="H112" s="54">
        <v>45890.576932870368</v>
      </c>
      <c r="I112" s="54">
        <v>45901.906747685185</v>
      </c>
      <c r="J112" t="s">
        <v>1924</v>
      </c>
      <c r="K112" t="s">
        <v>1506</v>
      </c>
      <c r="M112">
        <v>0</v>
      </c>
      <c r="N112" t="s">
        <v>1303</v>
      </c>
      <c r="O112">
        <v>491</v>
      </c>
      <c r="P112" t="s">
        <v>1304</v>
      </c>
      <c r="Q112">
        <v>98660219</v>
      </c>
      <c r="R112" t="s">
        <v>1922</v>
      </c>
      <c r="T112" t="s">
        <v>1923</v>
      </c>
      <c r="V112" t="s">
        <v>1308</v>
      </c>
      <c r="X112">
        <v>3122746731</v>
      </c>
      <c r="AA112" t="s">
        <v>1925</v>
      </c>
      <c r="AB112" t="s">
        <v>464</v>
      </c>
      <c r="AC112" t="s">
        <v>1311</v>
      </c>
      <c r="AD112" t="s">
        <v>1508</v>
      </c>
      <c r="AE112">
        <v>266</v>
      </c>
      <c r="AF112" s="125">
        <v>-7557548</v>
      </c>
      <c r="AG112" s="125">
        <v>6172561</v>
      </c>
      <c r="AH112" t="s">
        <v>1319</v>
      </c>
      <c r="AI112" t="s">
        <v>1313</v>
      </c>
      <c r="AJ112" t="s">
        <v>1314</v>
      </c>
      <c r="AK112" s="55">
        <v>45896</v>
      </c>
      <c r="AM112" t="s">
        <v>1315</v>
      </c>
      <c r="AN112" t="s">
        <v>1316</v>
      </c>
      <c r="AO112" t="s">
        <v>1926</v>
      </c>
      <c r="AR112" t="s">
        <v>1337</v>
      </c>
    </row>
    <row r="113" spans="1:44" x14ac:dyDescent="0.25">
      <c r="A113">
        <v>23518535</v>
      </c>
      <c r="B113">
        <v>1</v>
      </c>
      <c r="C113">
        <v>2</v>
      </c>
      <c r="D113" t="s">
        <v>1302</v>
      </c>
      <c r="E113" t="s">
        <v>465</v>
      </c>
      <c r="F113" t="s">
        <v>15</v>
      </c>
      <c r="G113" s="54">
        <v>45890.586087962962</v>
      </c>
      <c r="H113" s="54">
        <v>45890.586053240739</v>
      </c>
      <c r="I113" s="54">
        <v>45901.906689814816</v>
      </c>
      <c r="J113" t="s">
        <v>1929</v>
      </c>
      <c r="K113" t="s">
        <v>1025</v>
      </c>
      <c r="M113">
        <v>0</v>
      </c>
      <c r="N113" t="s">
        <v>1303</v>
      </c>
      <c r="O113">
        <v>491</v>
      </c>
      <c r="P113" t="s">
        <v>1304</v>
      </c>
      <c r="Q113">
        <v>1152217091</v>
      </c>
      <c r="R113" t="s">
        <v>1927</v>
      </c>
      <c r="T113" t="s">
        <v>1928</v>
      </c>
      <c r="V113" t="s">
        <v>1308</v>
      </c>
      <c r="X113">
        <v>3204768368</v>
      </c>
      <c r="AA113" t="s">
        <v>1930</v>
      </c>
      <c r="AB113" t="s">
        <v>464</v>
      </c>
      <c r="AC113" t="s">
        <v>1311</v>
      </c>
      <c r="AD113" t="s">
        <v>463</v>
      </c>
      <c r="AE113">
        <v>5</v>
      </c>
      <c r="AF113" s="125">
        <v>-7561211059</v>
      </c>
      <c r="AG113" s="125">
        <v>626417694</v>
      </c>
      <c r="AH113" t="s">
        <v>1312</v>
      </c>
      <c r="AI113" t="s">
        <v>1313</v>
      </c>
      <c r="AJ113" t="s">
        <v>1314</v>
      </c>
      <c r="AK113" s="55">
        <v>45891</v>
      </c>
      <c r="AM113" t="s">
        <v>1315</v>
      </c>
      <c r="AN113" t="s">
        <v>1316</v>
      </c>
      <c r="AO113" t="s">
        <v>1931</v>
      </c>
      <c r="AP113" t="s">
        <v>1932</v>
      </c>
    </row>
    <row r="114" spans="1:44" x14ac:dyDescent="0.25">
      <c r="A114">
        <v>23518742</v>
      </c>
      <c r="B114">
        <v>1</v>
      </c>
      <c r="C114">
        <v>2</v>
      </c>
      <c r="D114" t="s">
        <v>1302</v>
      </c>
      <c r="E114" t="s">
        <v>465</v>
      </c>
      <c r="F114" t="s">
        <v>15</v>
      </c>
      <c r="G114" s="54">
        <v>45890.66988425926</v>
      </c>
      <c r="H114" s="54">
        <v>45890.669849537036</v>
      </c>
      <c r="I114" s="54">
        <v>45901.90693287037</v>
      </c>
      <c r="J114" t="s">
        <v>1935</v>
      </c>
      <c r="K114" t="s">
        <v>1025</v>
      </c>
      <c r="M114">
        <v>0</v>
      </c>
      <c r="N114" t="s">
        <v>1303</v>
      </c>
      <c r="O114">
        <v>491</v>
      </c>
      <c r="P114" t="s">
        <v>1304</v>
      </c>
      <c r="Q114">
        <v>71531914</v>
      </c>
      <c r="R114" t="s">
        <v>1933</v>
      </c>
      <c r="T114" t="s">
        <v>1934</v>
      </c>
      <c r="V114" t="s">
        <v>1308</v>
      </c>
      <c r="X114">
        <v>3162970099</v>
      </c>
      <c r="AA114" t="s">
        <v>1936</v>
      </c>
      <c r="AB114" t="s">
        <v>464</v>
      </c>
      <c r="AC114" t="s">
        <v>1311</v>
      </c>
      <c r="AD114" t="s">
        <v>463</v>
      </c>
      <c r="AE114">
        <v>5</v>
      </c>
      <c r="AF114" s="125">
        <v>-75640565</v>
      </c>
      <c r="AG114" s="125">
        <v>6303267</v>
      </c>
      <c r="AH114" t="s">
        <v>1312</v>
      </c>
      <c r="AI114" t="s">
        <v>1313</v>
      </c>
      <c r="AJ114" t="s">
        <v>1314</v>
      </c>
      <c r="AK114" s="55">
        <v>45891</v>
      </c>
      <c r="AM114" t="s">
        <v>1350</v>
      </c>
      <c r="AN114" t="s">
        <v>1316</v>
      </c>
      <c r="AO114" t="s">
        <v>1937</v>
      </c>
      <c r="AP114" t="s">
        <v>1938</v>
      </c>
    </row>
    <row r="115" spans="1:44" x14ac:dyDescent="0.25">
      <c r="A115">
        <v>23519436</v>
      </c>
      <c r="B115">
        <v>1</v>
      </c>
      <c r="C115">
        <v>2</v>
      </c>
      <c r="D115" t="s">
        <v>1302</v>
      </c>
      <c r="E115" t="s">
        <v>465</v>
      </c>
      <c r="F115" t="s">
        <v>15</v>
      </c>
      <c r="G115" s="54">
        <v>45897.676724537036</v>
      </c>
      <c r="H115" s="54">
        <v>45891.372048611112</v>
      </c>
      <c r="I115" s="54">
        <v>45901.906504629631</v>
      </c>
      <c r="J115" t="s">
        <v>1941</v>
      </c>
      <c r="K115" t="s">
        <v>1025</v>
      </c>
      <c r="M115">
        <v>0</v>
      </c>
      <c r="N115" t="s">
        <v>1303</v>
      </c>
      <c r="O115">
        <v>491</v>
      </c>
      <c r="P115" t="s">
        <v>1304</v>
      </c>
      <c r="Q115">
        <v>98603907</v>
      </c>
      <c r="R115" t="s">
        <v>1939</v>
      </c>
      <c r="T115" t="s">
        <v>1940</v>
      </c>
      <c r="V115" t="s">
        <v>1308</v>
      </c>
      <c r="X115">
        <v>3105210697</v>
      </c>
      <c r="AA115" t="s">
        <v>1942</v>
      </c>
      <c r="AB115" t="s">
        <v>464</v>
      </c>
      <c r="AC115" t="s">
        <v>1311</v>
      </c>
      <c r="AD115" t="s">
        <v>463</v>
      </c>
      <c r="AE115">
        <v>5</v>
      </c>
      <c r="AF115" s="125">
        <v>-7560994516</v>
      </c>
      <c r="AG115" s="125">
        <v>627310859</v>
      </c>
      <c r="AH115" t="s">
        <v>1319</v>
      </c>
      <c r="AI115" t="s">
        <v>1313</v>
      </c>
      <c r="AJ115" t="s">
        <v>1314</v>
      </c>
      <c r="AK115" s="55">
        <v>45897</v>
      </c>
      <c r="AM115" t="s">
        <v>1315</v>
      </c>
      <c r="AN115" t="s">
        <v>1316</v>
      </c>
      <c r="AO115" t="s">
        <v>1943</v>
      </c>
      <c r="AR115" t="s">
        <v>1337</v>
      </c>
    </row>
    <row r="116" spans="1:44" x14ac:dyDescent="0.25">
      <c r="A116">
        <v>23519486</v>
      </c>
      <c r="B116">
        <v>1</v>
      </c>
      <c r="C116">
        <v>2</v>
      </c>
      <c r="D116" t="s">
        <v>1302</v>
      </c>
      <c r="E116" t="s">
        <v>465</v>
      </c>
      <c r="F116" t="s">
        <v>15</v>
      </c>
      <c r="G116" s="54">
        <v>45891.406111111108</v>
      </c>
      <c r="H116" s="54">
        <v>45891.406087962961</v>
      </c>
      <c r="I116" s="54">
        <v>45901.90693287037</v>
      </c>
      <c r="J116" t="s">
        <v>1946</v>
      </c>
      <c r="K116" t="s">
        <v>1025</v>
      </c>
      <c r="M116">
        <v>0</v>
      </c>
      <c r="N116" t="s">
        <v>1303</v>
      </c>
      <c r="O116">
        <v>491</v>
      </c>
      <c r="P116" t="s">
        <v>1304</v>
      </c>
      <c r="Q116">
        <v>98539280</v>
      </c>
      <c r="R116" t="s">
        <v>1944</v>
      </c>
      <c r="S116">
        <v>2811406</v>
      </c>
      <c r="T116" t="s">
        <v>1945</v>
      </c>
      <c r="V116" t="s">
        <v>1308</v>
      </c>
      <c r="W116">
        <v>2811406</v>
      </c>
      <c r="X116">
        <v>3005573128</v>
      </c>
      <c r="AA116" t="s">
        <v>1947</v>
      </c>
      <c r="AB116" t="s">
        <v>464</v>
      </c>
      <c r="AC116" t="s">
        <v>1311</v>
      </c>
      <c r="AD116" t="s">
        <v>463</v>
      </c>
      <c r="AE116">
        <v>5</v>
      </c>
      <c r="AF116" s="125">
        <v>-7549005442</v>
      </c>
      <c r="AG116" s="125">
        <v>625451433</v>
      </c>
      <c r="AH116" t="s">
        <v>1312</v>
      </c>
      <c r="AI116" t="s">
        <v>1313</v>
      </c>
      <c r="AJ116" t="s">
        <v>1314</v>
      </c>
      <c r="AK116" s="55">
        <v>45891</v>
      </c>
      <c r="AM116" t="s">
        <v>1350</v>
      </c>
      <c r="AN116" t="s">
        <v>1316</v>
      </c>
      <c r="AO116" t="s">
        <v>1948</v>
      </c>
      <c r="AP116" t="s">
        <v>1949</v>
      </c>
    </row>
    <row r="117" spans="1:44" x14ac:dyDescent="0.25">
      <c r="A117">
        <v>23519503</v>
      </c>
      <c r="B117">
        <v>1</v>
      </c>
      <c r="C117">
        <v>2</v>
      </c>
      <c r="D117" t="s">
        <v>1302</v>
      </c>
      <c r="E117" t="s">
        <v>465</v>
      </c>
      <c r="F117" t="s">
        <v>15</v>
      </c>
      <c r="G117" s="54">
        <v>45895.662824074076</v>
      </c>
      <c r="H117" s="54">
        <v>45891.413506944446</v>
      </c>
      <c r="I117" s="54">
        <v>45901.906944444447</v>
      </c>
      <c r="J117" t="s">
        <v>1951</v>
      </c>
      <c r="K117" t="s">
        <v>1025</v>
      </c>
      <c r="M117">
        <v>0</v>
      </c>
      <c r="N117" t="s">
        <v>1303</v>
      </c>
      <c r="O117">
        <v>491</v>
      </c>
      <c r="P117" t="s">
        <v>1304</v>
      </c>
      <c r="Q117">
        <v>71622832</v>
      </c>
      <c r="R117" t="s">
        <v>1950</v>
      </c>
      <c r="S117">
        <v>2531180</v>
      </c>
      <c r="V117" t="s">
        <v>1308</v>
      </c>
      <c r="W117">
        <v>2531180</v>
      </c>
      <c r="X117">
        <v>3017026987</v>
      </c>
      <c r="AA117" t="s">
        <v>1952</v>
      </c>
      <c r="AB117" t="s">
        <v>464</v>
      </c>
      <c r="AC117" t="s">
        <v>1311</v>
      </c>
      <c r="AD117" t="s">
        <v>463</v>
      </c>
      <c r="AE117">
        <v>5</v>
      </c>
      <c r="AF117" s="125">
        <v>-75639571</v>
      </c>
      <c r="AG117" s="125">
        <v>6250745</v>
      </c>
      <c r="AH117" t="s">
        <v>1319</v>
      </c>
      <c r="AI117" t="s">
        <v>1313</v>
      </c>
      <c r="AJ117" t="s">
        <v>1314</v>
      </c>
      <c r="AK117" s="55">
        <v>45896</v>
      </c>
      <c r="AM117" t="s">
        <v>1315</v>
      </c>
      <c r="AN117" t="s">
        <v>1316</v>
      </c>
      <c r="AO117" t="s">
        <v>1953</v>
      </c>
      <c r="AR117" t="s">
        <v>1337</v>
      </c>
    </row>
    <row r="118" spans="1:44" x14ac:dyDescent="0.25">
      <c r="A118">
        <v>23519535</v>
      </c>
      <c r="B118">
        <v>1</v>
      </c>
      <c r="C118">
        <v>2</v>
      </c>
      <c r="D118" t="s">
        <v>1302</v>
      </c>
      <c r="E118" t="s">
        <v>465</v>
      </c>
      <c r="F118" t="s">
        <v>15</v>
      </c>
      <c r="G118" s="54">
        <v>45891.435578703706</v>
      </c>
      <c r="H118" s="54">
        <v>45891.435543981483</v>
      </c>
      <c r="I118" s="54">
        <v>45901.906666666669</v>
      </c>
      <c r="J118" t="s">
        <v>1956</v>
      </c>
      <c r="K118" t="s">
        <v>1025</v>
      </c>
      <c r="M118">
        <v>0</v>
      </c>
      <c r="N118" t="s">
        <v>1303</v>
      </c>
      <c r="O118">
        <v>491</v>
      </c>
      <c r="P118" t="s">
        <v>1304</v>
      </c>
      <c r="Q118">
        <v>1035875432</v>
      </c>
      <c r="R118" t="s">
        <v>1954</v>
      </c>
      <c r="T118" t="s">
        <v>1955</v>
      </c>
      <c r="V118" t="s">
        <v>1308</v>
      </c>
      <c r="X118">
        <v>3203342560</v>
      </c>
      <c r="AA118" t="s">
        <v>1957</v>
      </c>
      <c r="AB118" t="s">
        <v>464</v>
      </c>
      <c r="AC118" t="s">
        <v>1311</v>
      </c>
      <c r="AD118" t="s">
        <v>463</v>
      </c>
      <c r="AE118">
        <v>5</v>
      </c>
      <c r="AF118" s="125">
        <v>-7570718534</v>
      </c>
      <c r="AG118" s="125">
        <v>636253616</v>
      </c>
      <c r="AH118" t="s">
        <v>1312</v>
      </c>
      <c r="AI118" t="s">
        <v>1313</v>
      </c>
      <c r="AJ118" t="s">
        <v>1314</v>
      </c>
      <c r="AK118" s="55">
        <v>45891</v>
      </c>
      <c r="AM118" t="s">
        <v>1350</v>
      </c>
      <c r="AN118" t="s">
        <v>1316</v>
      </c>
      <c r="AO118" t="s">
        <v>1958</v>
      </c>
      <c r="AP118" t="s">
        <v>1959</v>
      </c>
    </row>
    <row r="119" spans="1:44" x14ac:dyDescent="0.25">
      <c r="A119">
        <v>23520030</v>
      </c>
      <c r="B119">
        <v>1</v>
      </c>
      <c r="C119">
        <v>2</v>
      </c>
      <c r="D119" t="s">
        <v>1302</v>
      </c>
      <c r="E119" t="s">
        <v>465</v>
      </c>
      <c r="F119" t="s">
        <v>15</v>
      </c>
      <c r="G119" s="54">
        <v>45896.697326388887</v>
      </c>
      <c r="H119" s="54">
        <v>45891.489398148151</v>
      </c>
      <c r="I119" s="54">
        <v>45901.906956018516</v>
      </c>
      <c r="J119" t="s">
        <v>1961</v>
      </c>
      <c r="K119" t="s">
        <v>1025</v>
      </c>
      <c r="M119">
        <v>0</v>
      </c>
      <c r="N119" t="s">
        <v>1303</v>
      </c>
      <c r="O119">
        <v>491</v>
      </c>
      <c r="P119" t="s">
        <v>1304</v>
      </c>
      <c r="Q119">
        <v>1017133481</v>
      </c>
      <c r="R119" t="s">
        <v>1960</v>
      </c>
      <c r="V119" t="s">
        <v>1308</v>
      </c>
      <c r="X119">
        <v>3137165557</v>
      </c>
      <c r="AA119" t="s">
        <v>1962</v>
      </c>
      <c r="AB119" t="s">
        <v>464</v>
      </c>
      <c r="AC119" t="s">
        <v>1311</v>
      </c>
      <c r="AD119" t="s">
        <v>463</v>
      </c>
      <c r="AE119">
        <v>5</v>
      </c>
      <c r="AF119" s="125">
        <v>-7563006167</v>
      </c>
      <c r="AG119" s="125">
        <v>623489833</v>
      </c>
      <c r="AH119" t="s">
        <v>1319</v>
      </c>
      <c r="AI119" t="s">
        <v>1313</v>
      </c>
      <c r="AJ119" t="s">
        <v>1314</v>
      </c>
      <c r="AK119" s="55">
        <v>45896</v>
      </c>
      <c r="AM119" t="s">
        <v>1315</v>
      </c>
      <c r="AN119" t="s">
        <v>1316</v>
      </c>
      <c r="AO119" t="s">
        <v>1963</v>
      </c>
      <c r="AR119" t="s">
        <v>1337</v>
      </c>
    </row>
    <row r="120" spans="1:44" x14ac:dyDescent="0.25">
      <c r="A120">
        <v>23520043</v>
      </c>
      <c r="B120">
        <v>1</v>
      </c>
      <c r="C120">
        <v>2</v>
      </c>
      <c r="D120" t="s">
        <v>1302</v>
      </c>
      <c r="E120" t="s">
        <v>465</v>
      </c>
      <c r="F120" t="s">
        <v>15</v>
      </c>
      <c r="G120" s="54">
        <v>45896.70553240741</v>
      </c>
      <c r="H120" s="54">
        <v>45891.496516203704</v>
      </c>
      <c r="I120" s="54">
        <v>45901.906909722224</v>
      </c>
      <c r="J120" t="s">
        <v>1966</v>
      </c>
      <c r="K120" t="s">
        <v>1025</v>
      </c>
      <c r="M120">
        <v>0</v>
      </c>
      <c r="N120" t="s">
        <v>1303</v>
      </c>
      <c r="O120">
        <v>491</v>
      </c>
      <c r="P120" t="s">
        <v>1304</v>
      </c>
      <c r="Q120">
        <v>1015187878</v>
      </c>
      <c r="R120" t="s">
        <v>1964</v>
      </c>
      <c r="T120" t="s">
        <v>1965</v>
      </c>
      <c r="V120" t="s">
        <v>1308</v>
      </c>
      <c r="X120">
        <v>3245917321</v>
      </c>
      <c r="AA120" t="s">
        <v>1967</v>
      </c>
      <c r="AB120" t="s">
        <v>464</v>
      </c>
      <c r="AC120" t="s">
        <v>1311</v>
      </c>
      <c r="AD120" t="s">
        <v>463</v>
      </c>
      <c r="AE120">
        <v>5</v>
      </c>
      <c r="AF120" s="125">
        <v>-75619593</v>
      </c>
      <c r="AG120" s="125">
        <v>6250782</v>
      </c>
      <c r="AH120" t="s">
        <v>1319</v>
      </c>
      <c r="AI120" t="s">
        <v>1313</v>
      </c>
      <c r="AJ120" t="s">
        <v>1314</v>
      </c>
      <c r="AK120" s="55">
        <v>45896</v>
      </c>
      <c r="AM120" t="s">
        <v>1315</v>
      </c>
      <c r="AN120" t="s">
        <v>1316</v>
      </c>
      <c r="AO120" t="s">
        <v>1968</v>
      </c>
      <c r="AR120" t="s">
        <v>1337</v>
      </c>
    </row>
    <row r="121" spans="1:44" x14ac:dyDescent="0.25">
      <c r="A121">
        <v>23520066</v>
      </c>
      <c r="B121">
        <v>1</v>
      </c>
      <c r="C121">
        <v>2</v>
      </c>
      <c r="D121" t="s">
        <v>1302</v>
      </c>
      <c r="E121" t="s">
        <v>465</v>
      </c>
      <c r="F121" t="s">
        <v>15</v>
      </c>
      <c r="G121" s="54">
        <v>45896.698912037034</v>
      </c>
      <c r="H121" s="54">
        <v>45891.500706018516</v>
      </c>
      <c r="I121" s="54">
        <v>45901.906851851854</v>
      </c>
      <c r="J121" t="s">
        <v>1970</v>
      </c>
      <c r="K121" t="s">
        <v>1025</v>
      </c>
      <c r="M121">
        <v>0</v>
      </c>
      <c r="N121" t="s">
        <v>1303</v>
      </c>
      <c r="O121">
        <v>491</v>
      </c>
      <c r="P121" t="s">
        <v>1304</v>
      </c>
      <c r="Q121">
        <v>30079806</v>
      </c>
      <c r="R121" t="s">
        <v>1969</v>
      </c>
      <c r="V121" t="s">
        <v>1308</v>
      </c>
      <c r="X121">
        <v>3137165557</v>
      </c>
      <c r="AA121" t="s">
        <v>1971</v>
      </c>
      <c r="AB121" t="s">
        <v>464</v>
      </c>
      <c r="AC121" t="s">
        <v>1311</v>
      </c>
      <c r="AD121" t="s">
        <v>463</v>
      </c>
      <c r="AE121">
        <v>5</v>
      </c>
      <c r="AF121" s="125">
        <v>-7563006167</v>
      </c>
      <c r="AG121" s="125">
        <v>623489833</v>
      </c>
      <c r="AH121" t="s">
        <v>1319</v>
      </c>
      <c r="AI121" t="s">
        <v>1313</v>
      </c>
      <c r="AJ121" t="s">
        <v>1314</v>
      </c>
      <c r="AK121" s="55">
        <v>45896</v>
      </c>
      <c r="AM121" t="s">
        <v>1315</v>
      </c>
      <c r="AN121" t="s">
        <v>1316</v>
      </c>
      <c r="AO121" t="s">
        <v>1972</v>
      </c>
      <c r="AR121" t="s">
        <v>1337</v>
      </c>
    </row>
    <row r="122" spans="1:44" x14ac:dyDescent="0.25">
      <c r="A122">
        <v>23520160</v>
      </c>
      <c r="B122">
        <v>1</v>
      </c>
      <c r="C122">
        <v>2</v>
      </c>
      <c r="D122" t="s">
        <v>1302</v>
      </c>
      <c r="E122" t="s">
        <v>465</v>
      </c>
      <c r="F122" t="s">
        <v>15</v>
      </c>
      <c r="G122" s="54">
        <v>45896.705069444448</v>
      </c>
      <c r="H122" s="54">
        <v>45891.5622337963</v>
      </c>
      <c r="I122" s="54">
        <v>45901.906793981485</v>
      </c>
      <c r="J122" t="s">
        <v>1975</v>
      </c>
      <c r="K122" t="s">
        <v>1506</v>
      </c>
      <c r="M122">
        <v>0</v>
      </c>
      <c r="N122" t="s">
        <v>1303</v>
      </c>
      <c r="O122">
        <v>491</v>
      </c>
      <c r="P122" t="s">
        <v>1304</v>
      </c>
      <c r="Q122">
        <v>43750286</v>
      </c>
      <c r="R122" t="s">
        <v>1973</v>
      </c>
      <c r="T122" t="s">
        <v>1974</v>
      </c>
      <c r="V122" t="s">
        <v>1308</v>
      </c>
      <c r="X122">
        <v>3128813823</v>
      </c>
      <c r="AA122" t="s">
        <v>1976</v>
      </c>
      <c r="AB122" t="s">
        <v>464</v>
      </c>
      <c r="AC122" t="s">
        <v>1311</v>
      </c>
      <c r="AD122" t="s">
        <v>1508</v>
      </c>
      <c r="AE122">
        <v>266</v>
      </c>
      <c r="AF122" s="125">
        <v>-7557397772</v>
      </c>
      <c r="AG122" s="125">
        <v>615177003</v>
      </c>
      <c r="AH122" t="s">
        <v>1319</v>
      </c>
      <c r="AI122" t="s">
        <v>1313</v>
      </c>
      <c r="AJ122" t="s">
        <v>1314</v>
      </c>
      <c r="AK122" s="55">
        <v>45896</v>
      </c>
      <c r="AM122" t="s">
        <v>1315</v>
      </c>
      <c r="AN122" t="s">
        <v>1316</v>
      </c>
      <c r="AO122" t="s">
        <v>1977</v>
      </c>
      <c r="AR122" t="s">
        <v>1337</v>
      </c>
    </row>
    <row r="123" spans="1:44" x14ac:dyDescent="0.25">
      <c r="A123">
        <v>23520279</v>
      </c>
      <c r="B123">
        <v>1</v>
      </c>
      <c r="C123">
        <v>2</v>
      </c>
      <c r="D123" t="s">
        <v>1302</v>
      </c>
      <c r="E123" t="s">
        <v>465</v>
      </c>
      <c r="F123" t="s">
        <v>15</v>
      </c>
      <c r="G123" s="54">
        <v>45897.682951388888</v>
      </c>
      <c r="H123" s="54">
        <v>45891.628518518519</v>
      </c>
      <c r="I123" s="54">
        <v>45901.906956018516</v>
      </c>
      <c r="J123" t="s">
        <v>1980</v>
      </c>
      <c r="K123" t="s">
        <v>1025</v>
      </c>
      <c r="M123">
        <v>0</v>
      </c>
      <c r="N123" t="s">
        <v>1303</v>
      </c>
      <c r="O123">
        <v>491</v>
      </c>
      <c r="P123" t="s">
        <v>1304</v>
      </c>
      <c r="Q123">
        <v>1152200140</v>
      </c>
      <c r="R123" t="s">
        <v>1978</v>
      </c>
      <c r="T123" t="s">
        <v>1979</v>
      </c>
      <c r="V123" t="s">
        <v>1308</v>
      </c>
      <c r="X123">
        <v>3182374843</v>
      </c>
      <c r="AA123" t="s">
        <v>1981</v>
      </c>
      <c r="AB123" t="s">
        <v>464</v>
      </c>
      <c r="AC123" t="s">
        <v>1311</v>
      </c>
      <c r="AD123" t="s">
        <v>463</v>
      </c>
      <c r="AE123">
        <v>5</v>
      </c>
      <c r="AF123" s="125">
        <v>-75630101</v>
      </c>
      <c r="AG123" s="125">
        <v>6249840</v>
      </c>
      <c r="AH123" t="s">
        <v>1319</v>
      </c>
      <c r="AI123" t="s">
        <v>1313</v>
      </c>
      <c r="AJ123" t="s">
        <v>1314</v>
      </c>
      <c r="AK123" s="55">
        <v>45897</v>
      </c>
      <c r="AM123" t="s">
        <v>1315</v>
      </c>
      <c r="AN123" t="s">
        <v>1316</v>
      </c>
      <c r="AO123" t="s">
        <v>1982</v>
      </c>
      <c r="AR123" t="s">
        <v>1337</v>
      </c>
    </row>
    <row r="124" spans="1:44" x14ac:dyDescent="0.25">
      <c r="A124">
        <v>23520318</v>
      </c>
      <c r="B124">
        <v>1</v>
      </c>
      <c r="C124">
        <v>2</v>
      </c>
      <c r="D124" t="s">
        <v>1302</v>
      </c>
      <c r="E124" t="s">
        <v>465</v>
      </c>
      <c r="F124" t="s">
        <v>15</v>
      </c>
      <c r="G124" s="54">
        <v>45891.644594907404</v>
      </c>
      <c r="H124" s="54">
        <v>45891.644594907404</v>
      </c>
      <c r="I124" s="54">
        <v>45901.90697916667</v>
      </c>
      <c r="J124" t="s">
        <v>1985</v>
      </c>
      <c r="K124" t="s">
        <v>1025</v>
      </c>
      <c r="M124">
        <v>0</v>
      </c>
      <c r="N124" t="s">
        <v>1303</v>
      </c>
      <c r="O124">
        <v>491</v>
      </c>
      <c r="P124" t="s">
        <v>1304</v>
      </c>
      <c r="Q124">
        <v>43573942</v>
      </c>
      <c r="R124" t="s">
        <v>1983</v>
      </c>
      <c r="S124">
        <v>5890412</v>
      </c>
      <c r="T124" t="s">
        <v>1984</v>
      </c>
      <c r="V124" t="s">
        <v>1308</v>
      </c>
      <c r="W124">
        <v>5890412</v>
      </c>
      <c r="X124">
        <v>3207881986</v>
      </c>
      <c r="AA124" t="s">
        <v>1986</v>
      </c>
      <c r="AB124" t="s">
        <v>464</v>
      </c>
      <c r="AC124" t="s">
        <v>1311</v>
      </c>
      <c r="AD124" t="s">
        <v>463</v>
      </c>
      <c r="AE124">
        <v>5</v>
      </c>
      <c r="AF124" s="125">
        <v>-7552395303</v>
      </c>
      <c r="AG124" s="125">
        <v>622802388</v>
      </c>
      <c r="AH124" t="s">
        <v>1312</v>
      </c>
      <c r="AI124" t="s">
        <v>1313</v>
      </c>
      <c r="AJ124" t="s">
        <v>1314</v>
      </c>
      <c r="AK124" s="55">
        <v>45894</v>
      </c>
      <c r="AM124" t="s">
        <v>1350</v>
      </c>
      <c r="AN124" t="s">
        <v>1316</v>
      </c>
      <c r="AO124" t="s">
        <v>1987</v>
      </c>
      <c r="AP124" t="s">
        <v>1988</v>
      </c>
    </row>
    <row r="125" spans="1:44" x14ac:dyDescent="0.25">
      <c r="A125">
        <v>23520366</v>
      </c>
      <c r="B125">
        <v>1</v>
      </c>
      <c r="C125">
        <v>2</v>
      </c>
      <c r="D125" t="s">
        <v>1302</v>
      </c>
      <c r="E125" t="s">
        <v>465</v>
      </c>
      <c r="F125" t="s">
        <v>15</v>
      </c>
      <c r="G125" s="54">
        <v>45896.700150462966</v>
      </c>
      <c r="H125" s="54">
        <v>45891.657870370371</v>
      </c>
      <c r="I125" s="54">
        <v>45901.906504629631</v>
      </c>
      <c r="J125" t="s">
        <v>1992</v>
      </c>
      <c r="K125" t="s">
        <v>1025</v>
      </c>
      <c r="M125">
        <v>0</v>
      </c>
      <c r="N125" t="s">
        <v>1303</v>
      </c>
      <c r="O125">
        <v>491</v>
      </c>
      <c r="P125" t="s">
        <v>1304</v>
      </c>
      <c r="Q125">
        <v>93372430</v>
      </c>
      <c r="R125" t="s">
        <v>1989</v>
      </c>
      <c r="T125" t="s">
        <v>1990</v>
      </c>
      <c r="U125" t="s">
        <v>1991</v>
      </c>
      <c r="V125" t="s">
        <v>1308</v>
      </c>
      <c r="X125">
        <v>3057423189</v>
      </c>
      <c r="AA125" t="s">
        <v>1993</v>
      </c>
      <c r="AB125" t="s">
        <v>464</v>
      </c>
      <c r="AC125" t="s">
        <v>1311</v>
      </c>
      <c r="AD125" t="s">
        <v>463</v>
      </c>
      <c r="AE125">
        <v>5</v>
      </c>
      <c r="AF125" s="125">
        <v>-7563006167</v>
      </c>
      <c r="AG125" s="125">
        <v>623489833</v>
      </c>
      <c r="AH125" t="s">
        <v>1319</v>
      </c>
      <c r="AI125" t="s">
        <v>1313</v>
      </c>
      <c r="AJ125" t="s">
        <v>1314</v>
      </c>
      <c r="AK125" s="55">
        <v>45896</v>
      </c>
      <c r="AM125" t="s">
        <v>1315</v>
      </c>
      <c r="AN125" t="s">
        <v>1316</v>
      </c>
      <c r="AO125" t="s">
        <v>1994</v>
      </c>
      <c r="AR125" t="s">
        <v>1337</v>
      </c>
    </row>
    <row r="126" spans="1:44" x14ac:dyDescent="0.25">
      <c r="A126">
        <v>23520369</v>
      </c>
      <c r="B126">
        <v>1</v>
      </c>
      <c r="C126">
        <v>2</v>
      </c>
      <c r="D126" t="s">
        <v>1302</v>
      </c>
      <c r="E126" t="s">
        <v>465</v>
      </c>
      <c r="F126" t="s">
        <v>15</v>
      </c>
      <c r="G126" s="54">
        <v>45891.658576388887</v>
      </c>
      <c r="H126" s="54">
        <v>45891.658541666664</v>
      </c>
      <c r="I126" s="54">
        <v>45901.906747685185</v>
      </c>
      <c r="J126" t="s">
        <v>1997</v>
      </c>
      <c r="K126" t="s">
        <v>1025</v>
      </c>
      <c r="M126">
        <v>0</v>
      </c>
      <c r="N126" t="s">
        <v>1303</v>
      </c>
      <c r="O126">
        <v>491</v>
      </c>
      <c r="P126" t="s">
        <v>1304</v>
      </c>
      <c r="Q126">
        <v>71795428</v>
      </c>
      <c r="R126" t="s">
        <v>1995</v>
      </c>
      <c r="T126" t="s">
        <v>1996</v>
      </c>
      <c r="V126" t="s">
        <v>1308</v>
      </c>
      <c r="W126">
        <v>5963897</v>
      </c>
      <c r="X126">
        <v>3177075279</v>
      </c>
      <c r="AA126" t="s">
        <v>1998</v>
      </c>
      <c r="AB126" t="s">
        <v>464</v>
      </c>
      <c r="AC126" t="s">
        <v>1311</v>
      </c>
      <c r="AD126" t="s">
        <v>463</v>
      </c>
      <c r="AE126">
        <v>5</v>
      </c>
      <c r="AF126" s="125">
        <v>-7564868044</v>
      </c>
      <c r="AG126" s="125">
        <v>617615660</v>
      </c>
      <c r="AH126" t="s">
        <v>1312</v>
      </c>
      <c r="AI126" t="s">
        <v>1313</v>
      </c>
      <c r="AJ126" t="s">
        <v>1314</v>
      </c>
      <c r="AK126" s="55">
        <v>45894</v>
      </c>
      <c r="AM126" t="s">
        <v>1315</v>
      </c>
      <c r="AN126" t="s">
        <v>1316</v>
      </c>
      <c r="AO126" t="s">
        <v>1999</v>
      </c>
      <c r="AP126" t="s">
        <v>2000</v>
      </c>
    </row>
    <row r="127" spans="1:44" x14ac:dyDescent="0.25">
      <c r="A127">
        <v>23520387</v>
      </c>
      <c r="B127">
        <v>1</v>
      </c>
      <c r="C127">
        <v>2</v>
      </c>
      <c r="D127" t="s">
        <v>1302</v>
      </c>
      <c r="E127" t="s">
        <v>465</v>
      </c>
      <c r="F127" t="s">
        <v>15</v>
      </c>
      <c r="G127" s="54">
        <v>45896.698067129626</v>
      </c>
      <c r="H127" s="54">
        <v>45891.667881944442</v>
      </c>
      <c r="I127" s="54">
        <v>45901.906747685185</v>
      </c>
      <c r="J127" t="s">
        <v>2002</v>
      </c>
      <c r="K127" t="s">
        <v>1025</v>
      </c>
      <c r="M127">
        <v>0</v>
      </c>
      <c r="N127" t="s">
        <v>1303</v>
      </c>
      <c r="O127">
        <v>491</v>
      </c>
      <c r="P127" t="s">
        <v>1304</v>
      </c>
      <c r="Q127">
        <v>1214747991</v>
      </c>
      <c r="R127" t="s">
        <v>2001</v>
      </c>
      <c r="V127" t="s">
        <v>1308</v>
      </c>
      <c r="X127">
        <v>3218822019</v>
      </c>
      <c r="AA127" t="s">
        <v>2003</v>
      </c>
      <c r="AB127" t="s">
        <v>464</v>
      </c>
      <c r="AC127" t="s">
        <v>1311</v>
      </c>
      <c r="AD127" t="s">
        <v>463</v>
      </c>
      <c r="AE127">
        <v>5</v>
      </c>
      <c r="AF127" s="125">
        <v>-7563006167</v>
      </c>
      <c r="AG127" s="125">
        <v>623489833</v>
      </c>
      <c r="AH127" t="s">
        <v>1319</v>
      </c>
      <c r="AI127" t="s">
        <v>1313</v>
      </c>
      <c r="AJ127" t="s">
        <v>1314</v>
      </c>
      <c r="AK127" s="55">
        <v>45896</v>
      </c>
      <c r="AM127" t="s">
        <v>1315</v>
      </c>
      <c r="AN127" t="s">
        <v>1316</v>
      </c>
      <c r="AO127" t="s">
        <v>2004</v>
      </c>
      <c r="AR127" t="s">
        <v>1337</v>
      </c>
    </row>
    <row r="128" spans="1:44" x14ac:dyDescent="0.25">
      <c r="A128">
        <v>23520426</v>
      </c>
      <c r="B128">
        <v>1</v>
      </c>
      <c r="C128">
        <v>2</v>
      </c>
      <c r="D128" t="s">
        <v>1302</v>
      </c>
      <c r="E128" t="s">
        <v>465</v>
      </c>
      <c r="F128" t="s">
        <v>15</v>
      </c>
      <c r="G128" s="54">
        <v>45891.692118055558</v>
      </c>
      <c r="H128" s="54">
        <v>45891.692083333335</v>
      </c>
      <c r="I128" s="54">
        <v>45901.906840277778</v>
      </c>
      <c r="J128" t="s">
        <v>2007</v>
      </c>
      <c r="K128" t="s">
        <v>1025</v>
      </c>
      <c r="M128">
        <v>0</v>
      </c>
      <c r="N128" t="s">
        <v>1303</v>
      </c>
      <c r="O128">
        <v>491</v>
      </c>
      <c r="P128" t="s">
        <v>1304</v>
      </c>
      <c r="Q128">
        <v>39178138</v>
      </c>
      <c r="R128" t="s">
        <v>2005</v>
      </c>
      <c r="T128" t="s">
        <v>2006</v>
      </c>
      <c r="V128" t="s">
        <v>1308</v>
      </c>
      <c r="X128">
        <v>3113519501</v>
      </c>
      <c r="AA128" t="s">
        <v>2008</v>
      </c>
      <c r="AB128" t="s">
        <v>464</v>
      </c>
      <c r="AC128" t="s">
        <v>1311</v>
      </c>
      <c r="AD128" t="s">
        <v>463</v>
      </c>
      <c r="AE128">
        <v>5</v>
      </c>
      <c r="AF128" s="125">
        <v>-75646877</v>
      </c>
      <c r="AG128" s="125">
        <v>628609792</v>
      </c>
      <c r="AH128" t="s">
        <v>1312</v>
      </c>
      <c r="AI128" t="s">
        <v>1313</v>
      </c>
      <c r="AJ128" t="s">
        <v>1314</v>
      </c>
      <c r="AK128" s="55">
        <v>45894</v>
      </c>
      <c r="AM128" t="s">
        <v>1350</v>
      </c>
      <c r="AN128" t="s">
        <v>1316</v>
      </c>
      <c r="AO128" t="s">
        <v>2009</v>
      </c>
      <c r="AP128" t="s">
        <v>2010</v>
      </c>
    </row>
    <row r="129" spans="1:44" x14ac:dyDescent="0.25">
      <c r="A129">
        <v>23520445</v>
      </c>
      <c r="B129">
        <v>1</v>
      </c>
      <c r="C129">
        <v>2</v>
      </c>
      <c r="D129" t="s">
        <v>1302</v>
      </c>
      <c r="E129" t="s">
        <v>465</v>
      </c>
      <c r="F129" t="s">
        <v>15</v>
      </c>
      <c r="G129" s="54">
        <v>45896.701319444444</v>
      </c>
      <c r="H129" s="54">
        <v>45891.702731481484</v>
      </c>
      <c r="I129" s="54">
        <v>45901.906747685185</v>
      </c>
      <c r="J129" t="s">
        <v>2013</v>
      </c>
      <c r="K129" t="s">
        <v>1025</v>
      </c>
      <c r="M129">
        <v>0</v>
      </c>
      <c r="N129" t="s">
        <v>1303</v>
      </c>
      <c r="O129">
        <v>491</v>
      </c>
      <c r="P129" t="s">
        <v>1304</v>
      </c>
      <c r="Q129">
        <v>98451463</v>
      </c>
      <c r="R129" t="s">
        <v>2011</v>
      </c>
      <c r="T129" t="s">
        <v>2012</v>
      </c>
      <c r="V129" t="s">
        <v>1308</v>
      </c>
      <c r="X129">
        <v>3004333862</v>
      </c>
      <c r="AA129" t="s">
        <v>2014</v>
      </c>
      <c r="AB129" t="s">
        <v>464</v>
      </c>
      <c r="AC129" t="s">
        <v>1311</v>
      </c>
      <c r="AD129" t="s">
        <v>463</v>
      </c>
      <c r="AE129">
        <v>5</v>
      </c>
      <c r="AF129" s="125">
        <v>-75610884501</v>
      </c>
      <c r="AG129" s="125">
        <v>625743982000006</v>
      </c>
      <c r="AH129" t="s">
        <v>1319</v>
      </c>
      <c r="AI129" t="s">
        <v>1313</v>
      </c>
      <c r="AJ129" t="s">
        <v>1314</v>
      </c>
      <c r="AK129" s="55">
        <v>45896</v>
      </c>
      <c r="AM129" t="s">
        <v>1315</v>
      </c>
      <c r="AN129" t="s">
        <v>1316</v>
      </c>
      <c r="AO129" t="s">
        <v>2015</v>
      </c>
      <c r="AR129" t="s">
        <v>1337</v>
      </c>
    </row>
    <row r="130" spans="1:44" x14ac:dyDescent="0.25">
      <c r="A130">
        <v>23520541</v>
      </c>
      <c r="B130">
        <v>1</v>
      </c>
      <c r="C130">
        <v>2</v>
      </c>
      <c r="D130" t="s">
        <v>1302</v>
      </c>
      <c r="E130" t="s">
        <v>465</v>
      </c>
      <c r="F130" t="s">
        <v>15</v>
      </c>
      <c r="G130" s="54">
        <v>45897.29146990741</v>
      </c>
      <c r="H130" s="54">
        <v>45891.784942129627</v>
      </c>
      <c r="I130" s="54">
        <v>45901.906909722224</v>
      </c>
      <c r="J130" t="s">
        <v>2018</v>
      </c>
      <c r="K130" t="s">
        <v>1025</v>
      </c>
      <c r="M130">
        <v>0</v>
      </c>
      <c r="N130" t="s">
        <v>1303</v>
      </c>
      <c r="O130">
        <v>491</v>
      </c>
      <c r="P130" t="s">
        <v>1304</v>
      </c>
      <c r="Q130">
        <v>4826659</v>
      </c>
      <c r="R130" t="s">
        <v>2016</v>
      </c>
      <c r="U130" t="s">
        <v>2017</v>
      </c>
      <c r="V130" t="s">
        <v>1308</v>
      </c>
      <c r="X130">
        <v>3147965910</v>
      </c>
      <c r="AA130" t="s">
        <v>2019</v>
      </c>
      <c r="AB130" t="s">
        <v>464</v>
      </c>
      <c r="AC130" t="s">
        <v>1311</v>
      </c>
      <c r="AD130" t="s">
        <v>463</v>
      </c>
      <c r="AE130">
        <v>5</v>
      </c>
      <c r="AF130" s="125">
        <v>-75531380</v>
      </c>
      <c r="AG130" s="125">
        <v>6229152</v>
      </c>
      <c r="AH130" t="s">
        <v>1319</v>
      </c>
      <c r="AI130" t="s">
        <v>1313</v>
      </c>
      <c r="AJ130" t="s">
        <v>1314</v>
      </c>
      <c r="AK130" s="55">
        <v>45897</v>
      </c>
      <c r="AM130" t="s">
        <v>1315</v>
      </c>
      <c r="AN130" t="s">
        <v>1316</v>
      </c>
      <c r="AO130" t="s">
        <v>2020</v>
      </c>
      <c r="AR130" t="s">
        <v>1337</v>
      </c>
    </row>
    <row r="131" spans="1:44" x14ac:dyDescent="0.25">
      <c r="A131">
        <v>23520793</v>
      </c>
      <c r="B131">
        <v>1</v>
      </c>
      <c r="C131">
        <v>2</v>
      </c>
      <c r="D131" t="s">
        <v>1302</v>
      </c>
      <c r="E131" t="s">
        <v>465</v>
      </c>
      <c r="F131" t="s">
        <v>15</v>
      </c>
      <c r="G131" s="54">
        <v>45897.296006944445</v>
      </c>
      <c r="H131" s="54">
        <v>45892.467488425929</v>
      </c>
      <c r="I131" s="54">
        <v>45901.906689814816</v>
      </c>
      <c r="J131" t="s">
        <v>2024</v>
      </c>
      <c r="K131" t="s">
        <v>1025</v>
      </c>
      <c r="M131">
        <v>0</v>
      </c>
      <c r="N131" t="s">
        <v>1303</v>
      </c>
      <c r="O131">
        <v>491</v>
      </c>
      <c r="P131" t="s">
        <v>1304</v>
      </c>
      <c r="Q131">
        <v>1017138637</v>
      </c>
      <c r="R131" t="s">
        <v>2021</v>
      </c>
      <c r="S131">
        <v>2879829</v>
      </c>
      <c r="T131" t="s">
        <v>2022</v>
      </c>
      <c r="U131" t="s">
        <v>2023</v>
      </c>
      <c r="V131" t="s">
        <v>1308</v>
      </c>
      <c r="W131">
        <v>2879829</v>
      </c>
      <c r="X131">
        <v>3022498472</v>
      </c>
      <c r="AA131" t="s">
        <v>2025</v>
      </c>
      <c r="AB131" t="s">
        <v>464</v>
      </c>
      <c r="AC131" t="s">
        <v>1311</v>
      </c>
      <c r="AD131" t="s">
        <v>463</v>
      </c>
      <c r="AE131">
        <v>5</v>
      </c>
      <c r="AF131" s="125">
        <v>-7554291020</v>
      </c>
      <c r="AG131" s="125">
        <v>624004452</v>
      </c>
      <c r="AH131" t="s">
        <v>1319</v>
      </c>
      <c r="AI131" t="s">
        <v>1313</v>
      </c>
      <c r="AJ131" t="s">
        <v>1314</v>
      </c>
      <c r="AK131" s="55">
        <v>45897</v>
      </c>
      <c r="AM131" t="s">
        <v>1315</v>
      </c>
      <c r="AN131" t="s">
        <v>1316</v>
      </c>
      <c r="AO131" t="s">
        <v>2026</v>
      </c>
      <c r="AR131" t="s">
        <v>1337</v>
      </c>
    </row>
    <row r="132" spans="1:44" x14ac:dyDescent="0.25">
      <c r="A132">
        <v>23521142</v>
      </c>
      <c r="B132">
        <v>1</v>
      </c>
      <c r="C132">
        <v>2</v>
      </c>
      <c r="D132" t="s">
        <v>1302</v>
      </c>
      <c r="E132" t="s">
        <v>465</v>
      </c>
      <c r="F132" t="s">
        <v>15</v>
      </c>
      <c r="G132" s="54">
        <v>45896.706469907411</v>
      </c>
      <c r="H132" s="54">
        <v>45894.342268518521</v>
      </c>
      <c r="I132" s="54">
        <v>45901.906909722224</v>
      </c>
      <c r="J132" t="s">
        <v>2029</v>
      </c>
      <c r="K132" t="s">
        <v>1025</v>
      </c>
      <c r="M132">
        <v>0</v>
      </c>
      <c r="N132" t="s">
        <v>1303</v>
      </c>
      <c r="O132">
        <v>491</v>
      </c>
      <c r="P132" t="s">
        <v>1304</v>
      </c>
      <c r="Q132">
        <v>8309781</v>
      </c>
      <c r="R132" t="s">
        <v>2027</v>
      </c>
      <c r="T132" t="s">
        <v>2028</v>
      </c>
      <c r="V132" t="s">
        <v>1308</v>
      </c>
      <c r="X132">
        <v>3218689844</v>
      </c>
      <c r="AA132" t="s">
        <v>2030</v>
      </c>
      <c r="AB132" t="s">
        <v>464</v>
      </c>
      <c r="AC132" t="s">
        <v>1311</v>
      </c>
      <c r="AD132" t="s">
        <v>463</v>
      </c>
      <c r="AE132">
        <v>5</v>
      </c>
      <c r="AF132" s="125">
        <v>-75613308</v>
      </c>
      <c r="AG132" s="125">
        <v>626702001</v>
      </c>
      <c r="AH132" t="s">
        <v>1319</v>
      </c>
      <c r="AI132" t="s">
        <v>1313</v>
      </c>
      <c r="AJ132" t="s">
        <v>1314</v>
      </c>
      <c r="AK132" s="55">
        <v>45896</v>
      </c>
      <c r="AM132" t="s">
        <v>1315</v>
      </c>
      <c r="AN132" t="s">
        <v>1316</v>
      </c>
      <c r="AO132" t="s">
        <v>2031</v>
      </c>
      <c r="AR132" t="s">
        <v>1337</v>
      </c>
    </row>
    <row r="133" spans="1:44" x14ac:dyDescent="0.25">
      <c r="A133">
        <v>23521157</v>
      </c>
      <c r="B133">
        <v>1</v>
      </c>
      <c r="C133">
        <v>2</v>
      </c>
      <c r="D133" t="s">
        <v>1302</v>
      </c>
      <c r="E133" t="s">
        <v>465</v>
      </c>
      <c r="F133" t="s">
        <v>15</v>
      </c>
      <c r="G133" s="54">
        <v>45894.355474537035</v>
      </c>
      <c r="H133" s="54">
        <v>45894.355451388888</v>
      </c>
      <c r="I133" s="54">
        <v>45901.906724537039</v>
      </c>
      <c r="J133" t="s">
        <v>2034</v>
      </c>
      <c r="K133" t="s">
        <v>1025</v>
      </c>
      <c r="M133">
        <v>0</v>
      </c>
      <c r="N133" t="s">
        <v>1303</v>
      </c>
      <c r="O133">
        <v>491</v>
      </c>
      <c r="P133" t="s">
        <v>1304</v>
      </c>
      <c r="Q133">
        <v>1128473003</v>
      </c>
      <c r="R133" t="s">
        <v>2032</v>
      </c>
      <c r="T133" t="s">
        <v>2033</v>
      </c>
      <c r="V133" t="s">
        <v>1308</v>
      </c>
      <c r="X133">
        <v>3246490860</v>
      </c>
      <c r="AA133" t="s">
        <v>2035</v>
      </c>
      <c r="AB133" t="s">
        <v>464</v>
      </c>
      <c r="AC133" t="s">
        <v>1311</v>
      </c>
      <c r="AD133" t="s">
        <v>463</v>
      </c>
      <c r="AE133">
        <v>5</v>
      </c>
      <c r="AF133" s="125">
        <v>-7565301445</v>
      </c>
      <c r="AG133" s="125">
        <v>627909428</v>
      </c>
      <c r="AH133" t="s">
        <v>1312</v>
      </c>
      <c r="AI133" t="s">
        <v>1313</v>
      </c>
      <c r="AJ133" t="s">
        <v>1314</v>
      </c>
      <c r="AK133" s="55">
        <v>45895</v>
      </c>
      <c r="AM133" t="s">
        <v>1350</v>
      </c>
      <c r="AN133" t="s">
        <v>1316</v>
      </c>
      <c r="AO133" t="s">
        <v>2036</v>
      </c>
      <c r="AP133" t="s">
        <v>2037</v>
      </c>
    </row>
    <row r="134" spans="1:44" x14ac:dyDescent="0.25">
      <c r="A134">
        <v>23521195</v>
      </c>
      <c r="B134">
        <v>1</v>
      </c>
      <c r="C134">
        <v>2</v>
      </c>
      <c r="D134" t="s">
        <v>1302</v>
      </c>
      <c r="E134" t="s">
        <v>465</v>
      </c>
      <c r="F134" t="s">
        <v>15</v>
      </c>
      <c r="G134" s="54">
        <v>45896.707951388889</v>
      </c>
      <c r="H134" s="54">
        <v>45894.374942129631</v>
      </c>
      <c r="I134" s="54">
        <v>45901.906793981485</v>
      </c>
      <c r="J134" t="s">
        <v>2039</v>
      </c>
      <c r="K134" t="s">
        <v>1025</v>
      </c>
      <c r="M134">
        <v>0</v>
      </c>
      <c r="N134" t="s">
        <v>1303</v>
      </c>
      <c r="O134">
        <v>491</v>
      </c>
      <c r="P134" t="s">
        <v>1304</v>
      </c>
      <c r="Q134">
        <v>70047455</v>
      </c>
      <c r="R134" t="s">
        <v>2038</v>
      </c>
      <c r="V134" t="s">
        <v>1308</v>
      </c>
      <c r="X134">
        <v>3168602180</v>
      </c>
      <c r="AA134" t="s">
        <v>2040</v>
      </c>
      <c r="AB134" t="s">
        <v>464</v>
      </c>
      <c r="AC134" t="s">
        <v>1311</v>
      </c>
      <c r="AD134" t="s">
        <v>463</v>
      </c>
      <c r="AE134">
        <v>5</v>
      </c>
      <c r="AF134" s="125">
        <v>-7562595517</v>
      </c>
      <c r="AG134" s="125">
        <v>625132507</v>
      </c>
      <c r="AH134" t="s">
        <v>1319</v>
      </c>
      <c r="AI134" t="s">
        <v>1313</v>
      </c>
      <c r="AJ134" t="s">
        <v>1314</v>
      </c>
      <c r="AK134" s="55">
        <v>45896</v>
      </c>
      <c r="AM134" t="s">
        <v>1315</v>
      </c>
      <c r="AN134" t="s">
        <v>1316</v>
      </c>
      <c r="AO134" t="s">
        <v>2041</v>
      </c>
      <c r="AR134" t="s">
        <v>1337</v>
      </c>
    </row>
    <row r="135" spans="1:44" x14ac:dyDescent="0.25">
      <c r="A135">
        <v>23521211</v>
      </c>
      <c r="B135">
        <v>1</v>
      </c>
      <c r="C135">
        <v>2</v>
      </c>
      <c r="D135" t="s">
        <v>1302</v>
      </c>
      <c r="E135" t="s">
        <v>465</v>
      </c>
      <c r="F135" t="s">
        <v>15</v>
      </c>
      <c r="G135" s="54">
        <v>45896.709479166668</v>
      </c>
      <c r="H135" s="54">
        <v>45894.383738425924</v>
      </c>
      <c r="I135" s="54">
        <v>45901.906504629631</v>
      </c>
      <c r="J135" t="s">
        <v>2043</v>
      </c>
      <c r="K135" t="s">
        <v>1025</v>
      </c>
      <c r="M135">
        <v>0</v>
      </c>
      <c r="N135" t="s">
        <v>1303</v>
      </c>
      <c r="O135">
        <v>491</v>
      </c>
      <c r="P135" t="s">
        <v>1304</v>
      </c>
      <c r="Q135">
        <v>1017168808</v>
      </c>
      <c r="R135" t="s">
        <v>2042</v>
      </c>
      <c r="V135" t="s">
        <v>1308</v>
      </c>
      <c r="X135">
        <v>3145678171</v>
      </c>
      <c r="AA135" t="s">
        <v>2044</v>
      </c>
      <c r="AB135" t="s">
        <v>464</v>
      </c>
      <c r="AC135" t="s">
        <v>1311</v>
      </c>
      <c r="AD135" t="s">
        <v>463</v>
      </c>
      <c r="AE135">
        <v>5</v>
      </c>
      <c r="AF135" s="125">
        <v>-7562595517</v>
      </c>
      <c r="AG135" s="125">
        <v>625132507</v>
      </c>
      <c r="AH135" t="s">
        <v>1319</v>
      </c>
      <c r="AI135" t="s">
        <v>1313</v>
      </c>
      <c r="AJ135" t="s">
        <v>1314</v>
      </c>
      <c r="AK135" s="55">
        <v>45896</v>
      </c>
      <c r="AM135" t="s">
        <v>1315</v>
      </c>
      <c r="AN135" t="s">
        <v>1316</v>
      </c>
      <c r="AO135" t="s">
        <v>2045</v>
      </c>
      <c r="AR135" t="s">
        <v>1337</v>
      </c>
    </row>
    <row r="136" spans="1:44" x14ac:dyDescent="0.25">
      <c r="A136">
        <v>23521258</v>
      </c>
      <c r="B136">
        <v>1</v>
      </c>
      <c r="C136">
        <v>2</v>
      </c>
      <c r="D136" t="s">
        <v>1302</v>
      </c>
      <c r="E136" t="s">
        <v>465</v>
      </c>
      <c r="F136" t="s">
        <v>15</v>
      </c>
      <c r="G136" s="54">
        <v>45897.294953703706</v>
      </c>
      <c r="H136" s="54">
        <v>45894.407175925924</v>
      </c>
      <c r="I136" s="54">
        <v>45901.906504629631</v>
      </c>
      <c r="J136" t="s">
        <v>2048</v>
      </c>
      <c r="K136" t="s">
        <v>1025</v>
      </c>
      <c r="M136">
        <v>0</v>
      </c>
      <c r="N136" t="s">
        <v>1303</v>
      </c>
      <c r="O136">
        <v>491</v>
      </c>
      <c r="P136" t="s">
        <v>1304</v>
      </c>
      <c r="Q136">
        <v>1017159931</v>
      </c>
      <c r="R136" t="s">
        <v>2046</v>
      </c>
      <c r="T136" t="s">
        <v>2047</v>
      </c>
      <c r="V136" t="s">
        <v>1308</v>
      </c>
      <c r="X136">
        <v>3133483870</v>
      </c>
      <c r="AA136" t="s">
        <v>2049</v>
      </c>
      <c r="AB136" t="s">
        <v>464</v>
      </c>
      <c r="AC136" t="s">
        <v>1311</v>
      </c>
      <c r="AD136" t="s">
        <v>463</v>
      </c>
      <c r="AE136">
        <v>5</v>
      </c>
      <c r="AF136" s="125">
        <v>-7562595517</v>
      </c>
      <c r="AG136" s="125">
        <v>625132507</v>
      </c>
      <c r="AH136" t="s">
        <v>1319</v>
      </c>
      <c r="AI136" t="s">
        <v>1313</v>
      </c>
      <c r="AJ136" t="s">
        <v>1314</v>
      </c>
      <c r="AK136" s="55">
        <v>45897</v>
      </c>
      <c r="AM136" t="s">
        <v>1315</v>
      </c>
      <c r="AN136" t="s">
        <v>1316</v>
      </c>
      <c r="AO136" t="s">
        <v>2050</v>
      </c>
      <c r="AR136" t="s">
        <v>1337</v>
      </c>
    </row>
    <row r="137" spans="1:44" x14ac:dyDescent="0.25">
      <c r="A137">
        <v>23521277</v>
      </c>
      <c r="B137">
        <v>1</v>
      </c>
      <c r="C137">
        <v>2</v>
      </c>
      <c r="D137" t="s">
        <v>1302</v>
      </c>
      <c r="E137" t="s">
        <v>465</v>
      </c>
      <c r="F137" t="s">
        <v>15</v>
      </c>
      <c r="G137" s="54">
        <v>45899.370034722226</v>
      </c>
      <c r="H137" s="54">
        <v>45894.417268518519</v>
      </c>
      <c r="I137" s="54">
        <v>45901.906956018516</v>
      </c>
      <c r="J137" t="s">
        <v>2053</v>
      </c>
      <c r="K137" t="s">
        <v>1025</v>
      </c>
      <c r="M137">
        <v>0</v>
      </c>
      <c r="N137" t="s">
        <v>1303</v>
      </c>
      <c r="O137">
        <v>491</v>
      </c>
      <c r="P137" t="s">
        <v>1304</v>
      </c>
      <c r="Q137">
        <v>21448926</v>
      </c>
      <c r="R137" t="s">
        <v>2051</v>
      </c>
      <c r="T137" t="s">
        <v>2052</v>
      </c>
      <c r="V137" t="s">
        <v>1308</v>
      </c>
      <c r="X137">
        <v>3128182672</v>
      </c>
      <c r="AA137" t="s">
        <v>2054</v>
      </c>
      <c r="AB137" t="s">
        <v>464</v>
      </c>
      <c r="AC137" t="s">
        <v>1311</v>
      </c>
      <c r="AD137" t="s">
        <v>463</v>
      </c>
      <c r="AE137">
        <v>5</v>
      </c>
      <c r="AF137" s="125">
        <v>-7563001406</v>
      </c>
      <c r="AG137" s="125">
        <v>623262830</v>
      </c>
      <c r="AH137" t="s">
        <v>1319</v>
      </c>
      <c r="AI137" t="s">
        <v>1313</v>
      </c>
      <c r="AJ137" t="s">
        <v>1314</v>
      </c>
      <c r="AK137" s="55">
        <v>45899</v>
      </c>
      <c r="AM137" t="s">
        <v>1315</v>
      </c>
      <c r="AN137" t="s">
        <v>1316</v>
      </c>
      <c r="AO137" t="s">
        <v>2055</v>
      </c>
      <c r="AR137" t="s">
        <v>1337</v>
      </c>
    </row>
    <row r="138" spans="1:44" x14ac:dyDescent="0.25">
      <c r="A138">
        <v>23521362</v>
      </c>
      <c r="B138">
        <v>1</v>
      </c>
      <c r="C138">
        <v>2</v>
      </c>
      <c r="D138" t="s">
        <v>1302</v>
      </c>
      <c r="E138" t="s">
        <v>465</v>
      </c>
      <c r="F138" t="s">
        <v>15</v>
      </c>
      <c r="G138" s="54">
        <v>45899.376238425924</v>
      </c>
      <c r="H138" s="54">
        <v>45894.44804398148</v>
      </c>
      <c r="I138" s="54">
        <v>45901.906956018516</v>
      </c>
      <c r="J138" t="s">
        <v>2058</v>
      </c>
      <c r="K138" t="s">
        <v>1025</v>
      </c>
      <c r="M138">
        <v>0</v>
      </c>
      <c r="N138" t="s">
        <v>1303</v>
      </c>
      <c r="O138">
        <v>491</v>
      </c>
      <c r="P138" t="s">
        <v>1304</v>
      </c>
      <c r="Q138">
        <v>43116182</v>
      </c>
      <c r="R138" t="s">
        <v>2056</v>
      </c>
      <c r="T138" t="s">
        <v>2057</v>
      </c>
      <c r="V138" t="s">
        <v>1308</v>
      </c>
      <c r="X138">
        <v>3225622384</v>
      </c>
      <c r="AA138" t="s">
        <v>2059</v>
      </c>
      <c r="AB138" t="s">
        <v>464</v>
      </c>
      <c r="AC138" t="s">
        <v>1311</v>
      </c>
      <c r="AD138" t="s">
        <v>463</v>
      </c>
      <c r="AE138">
        <v>5</v>
      </c>
      <c r="AF138" s="125">
        <v>-7564169797</v>
      </c>
      <c r="AG138" s="125">
        <v>628088251</v>
      </c>
      <c r="AH138" t="s">
        <v>1319</v>
      </c>
      <c r="AI138" t="s">
        <v>1313</v>
      </c>
      <c r="AJ138" t="s">
        <v>1314</v>
      </c>
      <c r="AK138" s="55">
        <v>45899</v>
      </c>
      <c r="AM138" t="s">
        <v>1315</v>
      </c>
      <c r="AN138" t="s">
        <v>1316</v>
      </c>
      <c r="AO138" t="s">
        <v>2060</v>
      </c>
      <c r="AR138" t="s">
        <v>1337</v>
      </c>
    </row>
    <row r="139" spans="1:44" x14ac:dyDescent="0.25">
      <c r="A139">
        <v>23521421</v>
      </c>
      <c r="B139">
        <v>1</v>
      </c>
      <c r="C139">
        <v>2</v>
      </c>
      <c r="D139" t="s">
        <v>1302</v>
      </c>
      <c r="E139" t="s">
        <v>465</v>
      </c>
      <c r="F139" t="s">
        <v>15</v>
      </c>
      <c r="G139" s="54">
        <v>45899.369351851848</v>
      </c>
      <c r="H139" s="54">
        <v>45894.471701388888</v>
      </c>
      <c r="I139" s="54">
        <v>45901.906909722224</v>
      </c>
      <c r="J139" t="s">
        <v>2063</v>
      </c>
      <c r="K139" t="s">
        <v>1025</v>
      </c>
      <c r="M139">
        <v>0</v>
      </c>
      <c r="N139" t="s">
        <v>1303</v>
      </c>
      <c r="O139">
        <v>491</v>
      </c>
      <c r="P139" t="s">
        <v>1304</v>
      </c>
      <c r="Q139">
        <v>43514323</v>
      </c>
      <c r="R139" t="s">
        <v>2061</v>
      </c>
      <c r="T139" t="s">
        <v>2062</v>
      </c>
      <c r="V139" t="s">
        <v>1308</v>
      </c>
      <c r="X139">
        <v>3117966968</v>
      </c>
      <c r="AA139" t="s">
        <v>2064</v>
      </c>
      <c r="AB139" t="s">
        <v>464</v>
      </c>
      <c r="AC139" t="s">
        <v>1311</v>
      </c>
      <c r="AD139" t="s">
        <v>463</v>
      </c>
      <c r="AE139">
        <v>5</v>
      </c>
      <c r="AF139" s="125">
        <v>-75604164</v>
      </c>
      <c r="AG139" s="125">
        <v>6206007</v>
      </c>
      <c r="AH139" t="s">
        <v>1319</v>
      </c>
      <c r="AI139" t="s">
        <v>1313</v>
      </c>
      <c r="AJ139" t="s">
        <v>1314</v>
      </c>
      <c r="AK139" s="55">
        <v>45899</v>
      </c>
      <c r="AM139" t="s">
        <v>1315</v>
      </c>
      <c r="AN139" t="s">
        <v>1316</v>
      </c>
      <c r="AO139" t="s">
        <v>2065</v>
      </c>
      <c r="AR139" t="s">
        <v>1337</v>
      </c>
    </row>
    <row r="140" spans="1:44" x14ac:dyDescent="0.25">
      <c r="A140">
        <v>23521474</v>
      </c>
      <c r="B140">
        <v>1</v>
      </c>
      <c r="C140">
        <v>2</v>
      </c>
      <c r="D140" t="s">
        <v>1302</v>
      </c>
      <c r="E140" t="s">
        <v>465</v>
      </c>
      <c r="F140" t="s">
        <v>15</v>
      </c>
      <c r="G140" s="54">
        <v>45894.48883101852</v>
      </c>
      <c r="H140" s="54">
        <v>45894.488796296297</v>
      </c>
      <c r="I140" s="54">
        <v>45901.906956018516</v>
      </c>
      <c r="J140" t="s">
        <v>2068</v>
      </c>
      <c r="K140" t="s">
        <v>1379</v>
      </c>
      <c r="M140">
        <v>0</v>
      </c>
      <c r="N140" t="s">
        <v>1303</v>
      </c>
      <c r="O140">
        <v>491</v>
      </c>
      <c r="P140" t="s">
        <v>1304</v>
      </c>
      <c r="Q140">
        <v>2113253</v>
      </c>
      <c r="R140" t="s">
        <v>2066</v>
      </c>
      <c r="T140" t="s">
        <v>2067</v>
      </c>
      <c r="V140" t="s">
        <v>1308</v>
      </c>
      <c r="X140">
        <v>3178539906</v>
      </c>
      <c r="AA140" t="s">
        <v>2069</v>
      </c>
      <c r="AB140" t="s">
        <v>464</v>
      </c>
      <c r="AC140" t="s">
        <v>1311</v>
      </c>
      <c r="AD140" t="s">
        <v>502</v>
      </c>
      <c r="AE140">
        <v>360</v>
      </c>
      <c r="AF140" s="125">
        <v>-75605088</v>
      </c>
      <c r="AG140" s="125">
        <v>619526310</v>
      </c>
      <c r="AH140" t="s">
        <v>1312</v>
      </c>
      <c r="AI140" t="s">
        <v>1313</v>
      </c>
      <c r="AJ140" t="s">
        <v>1314</v>
      </c>
      <c r="AK140" s="55">
        <v>45895</v>
      </c>
      <c r="AM140" t="s">
        <v>1350</v>
      </c>
      <c r="AN140" t="s">
        <v>1316</v>
      </c>
      <c r="AO140" t="s">
        <v>2070</v>
      </c>
      <c r="AP140" t="s">
        <v>2071</v>
      </c>
    </row>
    <row r="141" spans="1:44" x14ac:dyDescent="0.25">
      <c r="A141">
        <v>23521488</v>
      </c>
      <c r="B141">
        <v>1</v>
      </c>
      <c r="C141">
        <v>2</v>
      </c>
      <c r="D141" t="s">
        <v>1302</v>
      </c>
      <c r="E141" t="s">
        <v>465</v>
      </c>
      <c r="F141" t="s">
        <v>15</v>
      </c>
      <c r="G141" s="54">
        <v>45897.679456018515</v>
      </c>
      <c r="H141" s="54">
        <v>45894.498599537037</v>
      </c>
      <c r="I141" s="54">
        <v>45901.906747685185</v>
      </c>
      <c r="J141" t="s">
        <v>2074</v>
      </c>
      <c r="K141" t="s">
        <v>1025</v>
      </c>
      <c r="M141">
        <v>0</v>
      </c>
      <c r="N141" t="s">
        <v>1303</v>
      </c>
      <c r="O141">
        <v>491</v>
      </c>
      <c r="P141" t="s">
        <v>1304</v>
      </c>
      <c r="Q141">
        <v>35458677</v>
      </c>
      <c r="R141" t="s">
        <v>2072</v>
      </c>
      <c r="S141">
        <v>8174031</v>
      </c>
      <c r="T141" t="s">
        <v>2073</v>
      </c>
      <c r="U141">
        <v>1.14008514E+17</v>
      </c>
      <c r="V141" t="s">
        <v>1308</v>
      </c>
      <c r="W141">
        <v>8174031</v>
      </c>
      <c r="X141">
        <v>3138174031</v>
      </c>
      <c r="AA141" t="s">
        <v>2075</v>
      </c>
      <c r="AB141" t="s">
        <v>464</v>
      </c>
      <c r="AC141" t="s">
        <v>1311</v>
      </c>
      <c r="AD141" t="s">
        <v>463</v>
      </c>
      <c r="AE141">
        <v>5</v>
      </c>
      <c r="AF141">
        <v>-75</v>
      </c>
      <c r="AG141">
        <v>6</v>
      </c>
      <c r="AH141" t="s">
        <v>1319</v>
      </c>
      <c r="AI141" t="s">
        <v>1313</v>
      </c>
      <c r="AJ141" t="s">
        <v>1314</v>
      </c>
      <c r="AK141" s="55">
        <v>45897</v>
      </c>
      <c r="AM141" t="s">
        <v>1350</v>
      </c>
      <c r="AN141" t="s">
        <v>1316</v>
      </c>
      <c r="AO141" t="s">
        <v>2076</v>
      </c>
      <c r="AR141" t="s">
        <v>1337</v>
      </c>
    </row>
    <row r="142" spans="1:44" x14ac:dyDescent="0.25">
      <c r="A142">
        <v>23521596</v>
      </c>
      <c r="B142">
        <v>1</v>
      </c>
      <c r="C142">
        <v>2</v>
      </c>
      <c r="D142" t="s">
        <v>1302</v>
      </c>
      <c r="E142" t="s">
        <v>465</v>
      </c>
      <c r="F142" t="s">
        <v>15</v>
      </c>
      <c r="G142" s="54">
        <v>45894.58766203704</v>
      </c>
      <c r="H142" s="54">
        <v>45894.587638888886</v>
      </c>
      <c r="I142" s="54">
        <v>45901.906666666669</v>
      </c>
      <c r="J142" t="s">
        <v>2078</v>
      </c>
      <c r="K142" t="s">
        <v>1025</v>
      </c>
      <c r="M142">
        <v>0</v>
      </c>
      <c r="N142" t="s">
        <v>1303</v>
      </c>
      <c r="O142">
        <v>491</v>
      </c>
      <c r="P142" t="s">
        <v>1304</v>
      </c>
      <c r="Q142">
        <v>8414035</v>
      </c>
      <c r="R142" t="s">
        <v>2077</v>
      </c>
      <c r="V142" t="s">
        <v>1308</v>
      </c>
      <c r="X142">
        <v>3136792152</v>
      </c>
      <c r="AA142" t="s">
        <v>2079</v>
      </c>
      <c r="AB142" t="s">
        <v>464</v>
      </c>
      <c r="AC142" t="s">
        <v>1311</v>
      </c>
      <c r="AD142" t="s">
        <v>463</v>
      </c>
      <c r="AE142">
        <v>5</v>
      </c>
      <c r="AF142" s="125">
        <v>-7557863094</v>
      </c>
      <c r="AG142" s="125">
        <v>625012949</v>
      </c>
      <c r="AH142" t="s">
        <v>1312</v>
      </c>
      <c r="AI142" t="s">
        <v>1313</v>
      </c>
      <c r="AJ142" t="s">
        <v>1314</v>
      </c>
      <c r="AK142" s="55">
        <v>45895</v>
      </c>
      <c r="AM142" t="s">
        <v>1315</v>
      </c>
      <c r="AN142" t="s">
        <v>1316</v>
      </c>
      <c r="AO142" t="s">
        <v>2080</v>
      </c>
      <c r="AP142" t="s">
        <v>2081</v>
      </c>
    </row>
    <row r="143" spans="1:44" x14ac:dyDescent="0.25">
      <c r="A143">
        <v>23521660</v>
      </c>
      <c r="B143">
        <v>1</v>
      </c>
      <c r="C143">
        <v>2</v>
      </c>
      <c r="D143" t="s">
        <v>1302</v>
      </c>
      <c r="E143" t="s">
        <v>465</v>
      </c>
      <c r="F143" t="s">
        <v>15</v>
      </c>
      <c r="G143" s="54">
        <v>45894.616087962961</v>
      </c>
      <c r="H143" s="54">
        <v>45894.616053240738</v>
      </c>
      <c r="I143" s="54">
        <v>45901.90697916667</v>
      </c>
      <c r="J143" t="s">
        <v>2083</v>
      </c>
      <c r="K143" t="s">
        <v>1025</v>
      </c>
      <c r="M143">
        <v>0</v>
      </c>
      <c r="N143" t="s">
        <v>1303</v>
      </c>
      <c r="O143">
        <v>491</v>
      </c>
      <c r="P143" t="s">
        <v>1304</v>
      </c>
      <c r="Q143">
        <v>1128480811</v>
      </c>
      <c r="R143" t="s">
        <v>2082</v>
      </c>
      <c r="S143">
        <v>2575018</v>
      </c>
      <c r="V143" t="s">
        <v>1308</v>
      </c>
      <c r="W143">
        <v>2575018</v>
      </c>
      <c r="X143">
        <v>3022913545</v>
      </c>
      <c r="AA143" t="s">
        <v>2084</v>
      </c>
      <c r="AB143" t="s">
        <v>464</v>
      </c>
      <c r="AC143" t="s">
        <v>1311</v>
      </c>
      <c r="AD143" t="s">
        <v>463</v>
      </c>
      <c r="AE143">
        <v>5</v>
      </c>
      <c r="AF143" s="125">
        <v>-7560041091</v>
      </c>
      <c r="AG143" s="125">
        <v>622938172</v>
      </c>
      <c r="AH143" t="s">
        <v>1312</v>
      </c>
      <c r="AI143" t="s">
        <v>1313</v>
      </c>
      <c r="AJ143" t="s">
        <v>1314</v>
      </c>
      <c r="AK143" s="55">
        <v>45895</v>
      </c>
      <c r="AM143" t="s">
        <v>1315</v>
      </c>
      <c r="AN143" t="s">
        <v>1316</v>
      </c>
      <c r="AO143" t="s">
        <v>2085</v>
      </c>
      <c r="AP143" t="s">
        <v>2086</v>
      </c>
    </row>
    <row r="144" spans="1:44" x14ac:dyDescent="0.25">
      <c r="A144">
        <v>23521745</v>
      </c>
      <c r="B144">
        <v>1</v>
      </c>
      <c r="C144">
        <v>2</v>
      </c>
      <c r="D144" t="s">
        <v>1302</v>
      </c>
      <c r="E144" t="s">
        <v>465</v>
      </c>
      <c r="F144" t="s">
        <v>15</v>
      </c>
      <c r="G144" s="54">
        <v>45894.638807870368</v>
      </c>
      <c r="H144" s="54">
        <v>45894.638773148145</v>
      </c>
      <c r="I144" s="54">
        <v>45901.906944444447</v>
      </c>
      <c r="J144" t="s">
        <v>2089</v>
      </c>
      <c r="K144" t="s">
        <v>1401</v>
      </c>
      <c r="M144">
        <v>0</v>
      </c>
      <c r="N144" t="s">
        <v>1303</v>
      </c>
      <c r="O144">
        <v>491</v>
      </c>
      <c r="P144" t="s">
        <v>1304</v>
      </c>
      <c r="Q144">
        <v>43038106</v>
      </c>
      <c r="R144" t="s">
        <v>2087</v>
      </c>
      <c r="S144">
        <v>3038925</v>
      </c>
      <c r="T144" t="s">
        <v>2088</v>
      </c>
      <c r="U144">
        <v>1.611159E+17</v>
      </c>
      <c r="V144" t="s">
        <v>1308</v>
      </c>
      <c r="W144">
        <v>3038925</v>
      </c>
      <c r="X144">
        <v>3128749567</v>
      </c>
      <c r="AA144" t="s">
        <v>2090</v>
      </c>
      <c r="AB144" t="s">
        <v>464</v>
      </c>
      <c r="AC144" t="s">
        <v>1311</v>
      </c>
      <c r="AD144" t="s">
        <v>1403</v>
      </c>
      <c r="AE144">
        <v>129</v>
      </c>
      <c r="AF144" s="125">
        <v>-7563560551</v>
      </c>
      <c r="AG144" s="125">
        <v>607859818</v>
      </c>
      <c r="AH144" t="s">
        <v>1312</v>
      </c>
      <c r="AI144" t="s">
        <v>1348</v>
      </c>
      <c r="AJ144" t="s">
        <v>1349</v>
      </c>
      <c r="AK144" s="55">
        <v>45895</v>
      </c>
      <c r="AM144" t="s">
        <v>1315</v>
      </c>
      <c r="AN144" t="s">
        <v>1316</v>
      </c>
      <c r="AO144" t="s">
        <v>2091</v>
      </c>
      <c r="AP144" t="s">
        <v>2092</v>
      </c>
    </row>
    <row r="145" spans="1:44" x14ac:dyDescent="0.25">
      <c r="A145">
        <v>23521957</v>
      </c>
      <c r="B145">
        <v>1</v>
      </c>
      <c r="C145">
        <v>2</v>
      </c>
      <c r="D145" t="s">
        <v>1302</v>
      </c>
      <c r="E145" t="s">
        <v>465</v>
      </c>
      <c r="F145" t="s">
        <v>15</v>
      </c>
      <c r="G145" s="54">
        <v>45894.737592592595</v>
      </c>
      <c r="H145" s="54">
        <v>45894.737326388888</v>
      </c>
      <c r="I145" s="54">
        <v>45901.906944444447</v>
      </c>
      <c r="J145" t="s">
        <v>2094</v>
      </c>
      <c r="K145" t="s">
        <v>1025</v>
      </c>
      <c r="M145">
        <v>0</v>
      </c>
      <c r="N145" t="s">
        <v>1303</v>
      </c>
      <c r="O145">
        <v>491</v>
      </c>
      <c r="P145" t="s">
        <v>1304</v>
      </c>
      <c r="Q145">
        <v>1077600211</v>
      </c>
      <c r="R145" t="s">
        <v>2093</v>
      </c>
      <c r="V145" t="s">
        <v>1308</v>
      </c>
      <c r="X145">
        <v>3045567641</v>
      </c>
      <c r="AA145" t="s">
        <v>2095</v>
      </c>
      <c r="AB145" t="s">
        <v>464</v>
      </c>
      <c r="AC145" t="s">
        <v>1311</v>
      </c>
      <c r="AD145" t="s">
        <v>463</v>
      </c>
      <c r="AE145">
        <v>5</v>
      </c>
      <c r="AF145" s="125">
        <v>-75610884501</v>
      </c>
      <c r="AG145" s="125">
        <v>625743982000006</v>
      </c>
      <c r="AH145" t="s">
        <v>1312</v>
      </c>
      <c r="AI145" t="s">
        <v>1313</v>
      </c>
      <c r="AJ145" t="s">
        <v>1314</v>
      </c>
      <c r="AK145" s="55">
        <v>45895</v>
      </c>
      <c r="AM145" t="s">
        <v>1315</v>
      </c>
      <c r="AN145" t="s">
        <v>1316</v>
      </c>
      <c r="AO145" t="s">
        <v>2096</v>
      </c>
      <c r="AP145" t="s">
        <v>2097</v>
      </c>
    </row>
    <row r="146" spans="1:44" x14ac:dyDescent="0.25">
      <c r="A146">
        <v>23522549</v>
      </c>
      <c r="B146">
        <v>1</v>
      </c>
      <c r="C146">
        <v>2</v>
      </c>
      <c r="D146" t="s">
        <v>1302</v>
      </c>
      <c r="E146" t="s">
        <v>465</v>
      </c>
      <c r="F146" t="s">
        <v>15</v>
      </c>
      <c r="G146" s="54">
        <v>45895.368379629632</v>
      </c>
      <c r="H146" s="54">
        <v>45895.368379629632</v>
      </c>
      <c r="I146" s="54">
        <v>45901.90697916667</v>
      </c>
      <c r="J146" t="s">
        <v>2100</v>
      </c>
      <c r="K146" t="s">
        <v>1025</v>
      </c>
      <c r="M146">
        <v>0</v>
      </c>
      <c r="N146" t="s">
        <v>1303</v>
      </c>
      <c r="O146">
        <v>491</v>
      </c>
      <c r="P146" t="s">
        <v>1304</v>
      </c>
      <c r="Q146">
        <v>43273455</v>
      </c>
      <c r="R146" t="s">
        <v>2098</v>
      </c>
      <c r="S146">
        <v>4980266</v>
      </c>
      <c r="T146" t="s">
        <v>2099</v>
      </c>
      <c r="V146" t="s">
        <v>1308</v>
      </c>
      <c r="W146">
        <v>4980266</v>
      </c>
      <c r="X146">
        <v>3146824381</v>
      </c>
      <c r="AA146" t="s">
        <v>2101</v>
      </c>
      <c r="AB146" t="s">
        <v>464</v>
      </c>
      <c r="AC146" t="s">
        <v>1311</v>
      </c>
      <c r="AD146" t="s">
        <v>463</v>
      </c>
      <c r="AE146">
        <v>5</v>
      </c>
      <c r="AF146" s="125">
        <v>-7569984667</v>
      </c>
      <c r="AG146" s="125">
        <v>634268667</v>
      </c>
      <c r="AH146" t="s">
        <v>1312</v>
      </c>
      <c r="AI146" t="s">
        <v>1313</v>
      </c>
      <c r="AJ146" t="s">
        <v>1314</v>
      </c>
      <c r="AK146" s="55">
        <v>45895</v>
      </c>
      <c r="AM146" t="s">
        <v>1350</v>
      </c>
      <c r="AN146" t="s">
        <v>1316</v>
      </c>
      <c r="AO146" t="s">
        <v>2102</v>
      </c>
      <c r="AP146" t="s">
        <v>2103</v>
      </c>
    </row>
    <row r="147" spans="1:44" x14ac:dyDescent="0.25">
      <c r="A147">
        <v>23522585</v>
      </c>
      <c r="B147">
        <v>1</v>
      </c>
      <c r="C147">
        <v>2</v>
      </c>
      <c r="D147" t="s">
        <v>1302</v>
      </c>
      <c r="E147" t="s">
        <v>465</v>
      </c>
      <c r="F147" t="s">
        <v>15</v>
      </c>
      <c r="G147" s="54">
        <v>45895.385682870372</v>
      </c>
      <c r="H147" s="54">
        <v>45895.385659722226</v>
      </c>
      <c r="I147" s="54">
        <v>45901.906585648147</v>
      </c>
      <c r="J147" t="s">
        <v>2106</v>
      </c>
      <c r="K147" t="s">
        <v>1025</v>
      </c>
      <c r="M147">
        <v>0</v>
      </c>
      <c r="N147" t="s">
        <v>1303</v>
      </c>
      <c r="O147">
        <v>491</v>
      </c>
      <c r="P147" t="s">
        <v>1304</v>
      </c>
      <c r="Q147">
        <v>1014239596</v>
      </c>
      <c r="R147" t="s">
        <v>2104</v>
      </c>
      <c r="T147" t="s">
        <v>2105</v>
      </c>
      <c r="V147" t="s">
        <v>1308</v>
      </c>
      <c r="X147">
        <v>3104819977</v>
      </c>
      <c r="AA147" t="s">
        <v>2107</v>
      </c>
      <c r="AB147" t="s">
        <v>464</v>
      </c>
      <c r="AC147" t="s">
        <v>1311</v>
      </c>
      <c r="AD147" t="s">
        <v>463</v>
      </c>
      <c r="AE147">
        <v>5</v>
      </c>
      <c r="AF147" s="125">
        <v>-7562573270</v>
      </c>
      <c r="AG147" s="125">
        <v>627318076</v>
      </c>
      <c r="AH147" t="s">
        <v>1312</v>
      </c>
      <c r="AI147" t="s">
        <v>1313</v>
      </c>
      <c r="AJ147" t="s">
        <v>1314</v>
      </c>
      <c r="AK147" s="55">
        <v>45895</v>
      </c>
      <c r="AM147" t="s">
        <v>1315</v>
      </c>
      <c r="AN147" t="s">
        <v>1316</v>
      </c>
      <c r="AO147" t="s">
        <v>2108</v>
      </c>
      <c r="AP147" t="s">
        <v>2109</v>
      </c>
    </row>
    <row r="148" spans="1:44" x14ac:dyDescent="0.25">
      <c r="A148">
        <v>23522594</v>
      </c>
      <c r="B148">
        <v>1</v>
      </c>
      <c r="C148">
        <v>2</v>
      </c>
      <c r="D148" t="s">
        <v>1302</v>
      </c>
      <c r="E148" t="s">
        <v>465</v>
      </c>
      <c r="F148" t="s">
        <v>15</v>
      </c>
      <c r="G148" s="54">
        <v>45895.389560185184</v>
      </c>
      <c r="H148" s="54">
        <v>45895.389537037037</v>
      </c>
      <c r="I148" s="54">
        <v>45901.906886574077</v>
      </c>
      <c r="J148" t="s">
        <v>2112</v>
      </c>
      <c r="K148" t="s">
        <v>1401</v>
      </c>
      <c r="M148">
        <v>0</v>
      </c>
      <c r="N148" t="s">
        <v>1303</v>
      </c>
      <c r="O148">
        <v>491</v>
      </c>
      <c r="P148" t="s">
        <v>1304</v>
      </c>
      <c r="Q148">
        <v>1001469504</v>
      </c>
      <c r="R148" t="s">
        <v>2110</v>
      </c>
      <c r="T148" t="s">
        <v>2111</v>
      </c>
      <c r="V148" t="s">
        <v>1308</v>
      </c>
      <c r="X148">
        <v>3007523261</v>
      </c>
      <c r="AA148" t="s">
        <v>2113</v>
      </c>
      <c r="AB148" t="s">
        <v>464</v>
      </c>
      <c r="AC148" t="s">
        <v>1311</v>
      </c>
      <c r="AD148" t="s">
        <v>1403</v>
      </c>
      <c r="AE148">
        <v>129</v>
      </c>
      <c r="AF148" s="125">
        <v>-7563668793</v>
      </c>
      <c r="AG148" s="125">
        <v>608237916</v>
      </c>
      <c r="AH148" t="s">
        <v>1312</v>
      </c>
      <c r="AI148" t="s">
        <v>1348</v>
      </c>
      <c r="AJ148" t="s">
        <v>1349</v>
      </c>
      <c r="AK148" s="55">
        <v>45895</v>
      </c>
      <c r="AM148" t="s">
        <v>1315</v>
      </c>
      <c r="AN148" t="s">
        <v>1316</v>
      </c>
      <c r="AO148" t="s">
        <v>2114</v>
      </c>
      <c r="AP148" t="s">
        <v>2115</v>
      </c>
    </row>
    <row r="149" spans="1:44" x14ac:dyDescent="0.25">
      <c r="A149">
        <v>23522655</v>
      </c>
      <c r="B149">
        <v>1</v>
      </c>
      <c r="C149">
        <v>2</v>
      </c>
      <c r="D149" t="s">
        <v>1302</v>
      </c>
      <c r="E149" t="s">
        <v>465</v>
      </c>
      <c r="F149" t="s">
        <v>15</v>
      </c>
      <c r="G149" s="54">
        <v>45895.423414351855</v>
      </c>
      <c r="H149" s="54">
        <v>45895.423379629632</v>
      </c>
      <c r="I149" s="54">
        <v>45901.906736111108</v>
      </c>
      <c r="J149" t="s">
        <v>2118</v>
      </c>
      <c r="K149" t="s">
        <v>1025</v>
      </c>
      <c r="M149">
        <v>0</v>
      </c>
      <c r="N149" t="s">
        <v>1303</v>
      </c>
      <c r="O149">
        <v>491</v>
      </c>
      <c r="P149" t="s">
        <v>1304</v>
      </c>
      <c r="Q149">
        <v>4556088</v>
      </c>
      <c r="R149" t="s">
        <v>2116</v>
      </c>
      <c r="T149" t="s">
        <v>2117</v>
      </c>
      <c r="V149" t="s">
        <v>1308</v>
      </c>
      <c r="X149">
        <v>3215159273</v>
      </c>
      <c r="AA149" t="s">
        <v>2119</v>
      </c>
      <c r="AB149" t="s">
        <v>464</v>
      </c>
      <c r="AC149" t="s">
        <v>1311</v>
      </c>
      <c r="AD149" t="s">
        <v>463</v>
      </c>
      <c r="AE149">
        <v>5</v>
      </c>
      <c r="AF149" s="125">
        <v>-75613420</v>
      </c>
      <c r="AG149" s="125">
        <v>6268232</v>
      </c>
      <c r="AH149" t="s">
        <v>1312</v>
      </c>
      <c r="AI149" t="s">
        <v>1313</v>
      </c>
      <c r="AJ149" t="s">
        <v>1314</v>
      </c>
      <c r="AK149" s="55">
        <v>45896</v>
      </c>
      <c r="AM149" t="s">
        <v>1315</v>
      </c>
      <c r="AN149" t="s">
        <v>1316</v>
      </c>
      <c r="AO149" t="s">
        <v>2120</v>
      </c>
      <c r="AP149" t="s">
        <v>2121</v>
      </c>
    </row>
    <row r="150" spans="1:44" x14ac:dyDescent="0.25">
      <c r="A150">
        <v>23522659</v>
      </c>
      <c r="B150">
        <v>1</v>
      </c>
      <c r="C150">
        <v>2</v>
      </c>
      <c r="D150" t="s">
        <v>1302</v>
      </c>
      <c r="E150" t="s">
        <v>465</v>
      </c>
      <c r="F150" t="s">
        <v>15</v>
      </c>
      <c r="G150" s="54">
        <v>45895.426087962966</v>
      </c>
      <c r="H150" s="54">
        <v>45895.426087962966</v>
      </c>
      <c r="I150" s="54">
        <v>45901.906944444447</v>
      </c>
      <c r="J150" t="s">
        <v>2125</v>
      </c>
      <c r="K150" t="s">
        <v>1025</v>
      </c>
      <c r="M150">
        <v>0</v>
      </c>
      <c r="N150" t="s">
        <v>1303</v>
      </c>
      <c r="O150">
        <v>491</v>
      </c>
      <c r="P150" t="s">
        <v>1304</v>
      </c>
      <c r="Q150">
        <v>21403582</v>
      </c>
      <c r="R150" t="s">
        <v>2122</v>
      </c>
      <c r="T150" t="s">
        <v>2123</v>
      </c>
      <c r="U150" t="s">
        <v>2124</v>
      </c>
      <c r="V150" t="s">
        <v>1308</v>
      </c>
      <c r="X150">
        <v>3144899301</v>
      </c>
      <c r="AA150" t="s">
        <v>2126</v>
      </c>
      <c r="AB150" t="s">
        <v>464</v>
      </c>
      <c r="AC150" t="s">
        <v>1311</v>
      </c>
      <c r="AD150" t="s">
        <v>463</v>
      </c>
      <c r="AE150">
        <v>5</v>
      </c>
      <c r="AF150" s="125">
        <v>-7552228055</v>
      </c>
      <c r="AG150" s="125">
        <v>623205326</v>
      </c>
      <c r="AH150" t="s">
        <v>1312</v>
      </c>
      <c r="AI150" t="s">
        <v>1313</v>
      </c>
      <c r="AJ150" t="s">
        <v>1314</v>
      </c>
      <c r="AK150" s="55">
        <v>45896</v>
      </c>
      <c r="AM150" t="s">
        <v>1350</v>
      </c>
      <c r="AN150" t="s">
        <v>1316</v>
      </c>
      <c r="AO150" t="s">
        <v>2127</v>
      </c>
      <c r="AP150" t="s">
        <v>2128</v>
      </c>
    </row>
    <row r="151" spans="1:44" x14ac:dyDescent="0.25">
      <c r="A151">
        <v>23522681</v>
      </c>
      <c r="B151">
        <v>1</v>
      </c>
      <c r="C151">
        <v>2</v>
      </c>
      <c r="D151" t="s">
        <v>1302</v>
      </c>
      <c r="E151" t="s">
        <v>465</v>
      </c>
      <c r="F151" t="s">
        <v>15</v>
      </c>
      <c r="G151" s="54">
        <v>45895.434803240743</v>
      </c>
      <c r="H151" s="54">
        <v>45895.434618055559</v>
      </c>
      <c r="I151" s="54">
        <v>45901.906678240739</v>
      </c>
      <c r="J151" t="s">
        <v>2131</v>
      </c>
      <c r="K151" t="s">
        <v>1025</v>
      </c>
      <c r="M151">
        <v>0</v>
      </c>
      <c r="N151" t="s">
        <v>1303</v>
      </c>
      <c r="O151">
        <v>491</v>
      </c>
      <c r="P151" t="s">
        <v>1304</v>
      </c>
      <c r="Q151">
        <v>1020471092</v>
      </c>
      <c r="R151" t="s">
        <v>2129</v>
      </c>
      <c r="S151">
        <v>2917559</v>
      </c>
      <c r="T151" t="s">
        <v>2130</v>
      </c>
      <c r="V151" t="s">
        <v>1308</v>
      </c>
      <c r="W151">
        <v>2917559</v>
      </c>
      <c r="X151">
        <v>3016759863</v>
      </c>
      <c r="AA151" t="s">
        <v>2132</v>
      </c>
      <c r="AB151" t="s">
        <v>464</v>
      </c>
      <c r="AC151" t="s">
        <v>1311</v>
      </c>
      <c r="AD151" t="s">
        <v>463</v>
      </c>
      <c r="AE151">
        <v>5</v>
      </c>
      <c r="AF151" s="125">
        <v>-7553843030</v>
      </c>
      <c r="AG151" s="125">
        <v>625100837</v>
      </c>
      <c r="AH151" t="s">
        <v>1312</v>
      </c>
      <c r="AI151" t="s">
        <v>1313</v>
      </c>
      <c r="AJ151" t="s">
        <v>1314</v>
      </c>
      <c r="AK151" s="55">
        <v>45896</v>
      </c>
      <c r="AM151" t="s">
        <v>1315</v>
      </c>
      <c r="AN151" t="s">
        <v>1316</v>
      </c>
      <c r="AO151" t="s">
        <v>2133</v>
      </c>
      <c r="AP151" t="s">
        <v>2134</v>
      </c>
    </row>
    <row r="152" spans="1:44" x14ac:dyDescent="0.25">
      <c r="A152">
        <v>23522746</v>
      </c>
      <c r="B152">
        <v>1</v>
      </c>
      <c r="C152">
        <v>2</v>
      </c>
      <c r="D152" t="s">
        <v>1302</v>
      </c>
      <c r="E152" t="s">
        <v>465</v>
      </c>
      <c r="F152" t="s">
        <v>15</v>
      </c>
      <c r="G152" s="54">
        <v>45895.451643518521</v>
      </c>
      <c r="H152" s="54">
        <v>45895.451620370368</v>
      </c>
      <c r="I152" s="54">
        <v>45901.906678240739</v>
      </c>
      <c r="J152" t="s">
        <v>2136</v>
      </c>
      <c r="K152" t="s">
        <v>1025</v>
      </c>
      <c r="M152">
        <v>0</v>
      </c>
      <c r="N152" t="s">
        <v>1303</v>
      </c>
      <c r="O152">
        <v>491</v>
      </c>
      <c r="P152" t="s">
        <v>1304</v>
      </c>
      <c r="Q152">
        <v>66722088</v>
      </c>
      <c r="R152" t="s">
        <v>2135</v>
      </c>
      <c r="S152">
        <v>2925815</v>
      </c>
      <c r="V152" t="s">
        <v>1308</v>
      </c>
      <c r="W152">
        <v>2925815</v>
      </c>
      <c r="X152">
        <v>3044551126</v>
      </c>
      <c r="AA152" t="s">
        <v>2137</v>
      </c>
      <c r="AB152" t="s">
        <v>464</v>
      </c>
      <c r="AC152" t="s">
        <v>1311</v>
      </c>
      <c r="AD152" t="s">
        <v>463</v>
      </c>
      <c r="AE152">
        <v>5</v>
      </c>
      <c r="AF152" s="125">
        <v>-7554098114</v>
      </c>
      <c r="AG152" s="125">
        <v>624830029</v>
      </c>
      <c r="AH152" t="s">
        <v>1312</v>
      </c>
      <c r="AI152" t="s">
        <v>1313</v>
      </c>
      <c r="AJ152" t="s">
        <v>1314</v>
      </c>
      <c r="AK152" s="55">
        <v>45896</v>
      </c>
      <c r="AM152" t="s">
        <v>1315</v>
      </c>
      <c r="AN152" t="s">
        <v>1316</v>
      </c>
      <c r="AO152" t="s">
        <v>2138</v>
      </c>
      <c r="AP152" t="s">
        <v>2139</v>
      </c>
    </row>
    <row r="153" spans="1:44" x14ac:dyDescent="0.25">
      <c r="A153">
        <v>23522747</v>
      </c>
      <c r="B153">
        <v>1</v>
      </c>
      <c r="C153">
        <v>2</v>
      </c>
      <c r="D153" t="s">
        <v>1302</v>
      </c>
      <c r="E153" t="s">
        <v>465</v>
      </c>
      <c r="F153" t="s">
        <v>15</v>
      </c>
      <c r="G153" s="54">
        <v>45898.310717592591</v>
      </c>
      <c r="H153" s="54">
        <v>45895.452094907407</v>
      </c>
      <c r="I153" s="54">
        <v>45901.906701388885</v>
      </c>
      <c r="J153" t="s">
        <v>2141</v>
      </c>
      <c r="K153" t="s">
        <v>1025</v>
      </c>
      <c r="M153">
        <v>0</v>
      </c>
      <c r="N153" t="s">
        <v>1303</v>
      </c>
      <c r="O153">
        <v>491</v>
      </c>
      <c r="P153" t="s">
        <v>1304</v>
      </c>
      <c r="Q153">
        <v>1214720270</v>
      </c>
      <c r="R153" t="s">
        <v>2140</v>
      </c>
      <c r="V153" t="s">
        <v>1308</v>
      </c>
      <c r="X153">
        <v>3042445809</v>
      </c>
      <c r="AA153" t="s">
        <v>2142</v>
      </c>
      <c r="AB153" t="s">
        <v>464</v>
      </c>
      <c r="AC153" t="s">
        <v>1311</v>
      </c>
      <c r="AD153" t="s">
        <v>463</v>
      </c>
      <c r="AE153">
        <v>5</v>
      </c>
      <c r="AF153" s="125">
        <v>-75538107</v>
      </c>
      <c r="AG153" s="125">
        <v>6238704</v>
      </c>
      <c r="AH153" t="s">
        <v>1319</v>
      </c>
      <c r="AI153" t="s">
        <v>1313</v>
      </c>
      <c r="AJ153" t="s">
        <v>1314</v>
      </c>
      <c r="AK153" s="55">
        <v>45898</v>
      </c>
      <c r="AM153" t="s">
        <v>1315</v>
      </c>
      <c r="AN153" t="s">
        <v>1316</v>
      </c>
      <c r="AO153" t="s">
        <v>2143</v>
      </c>
      <c r="AR153" t="s">
        <v>1337</v>
      </c>
    </row>
    <row r="154" spans="1:44" x14ac:dyDescent="0.25">
      <c r="A154">
        <v>23522785</v>
      </c>
      <c r="B154">
        <v>1</v>
      </c>
      <c r="C154">
        <v>2</v>
      </c>
      <c r="D154" t="s">
        <v>1302</v>
      </c>
      <c r="E154" t="s">
        <v>465</v>
      </c>
      <c r="F154" t="s">
        <v>15</v>
      </c>
      <c r="G154" s="54">
        <v>45895.469826388886</v>
      </c>
      <c r="H154" s="54">
        <v>45895.46980324074</v>
      </c>
      <c r="I154" s="54">
        <v>45901.906944444447</v>
      </c>
      <c r="J154" t="s">
        <v>2146</v>
      </c>
      <c r="K154" t="s">
        <v>1025</v>
      </c>
      <c r="M154">
        <v>0</v>
      </c>
      <c r="N154" t="s">
        <v>1303</v>
      </c>
      <c r="O154">
        <v>491</v>
      </c>
      <c r="P154" t="s">
        <v>1304</v>
      </c>
      <c r="Q154">
        <v>71766483</v>
      </c>
      <c r="R154" t="s">
        <v>2144</v>
      </c>
      <c r="T154" t="s">
        <v>2145</v>
      </c>
      <c r="V154" t="s">
        <v>1308</v>
      </c>
      <c r="X154">
        <v>3017715337</v>
      </c>
      <c r="AA154" t="s">
        <v>2147</v>
      </c>
      <c r="AB154" t="s">
        <v>464</v>
      </c>
      <c r="AC154" t="s">
        <v>1311</v>
      </c>
      <c r="AD154" t="s">
        <v>463</v>
      </c>
      <c r="AE154">
        <v>5</v>
      </c>
      <c r="AF154" s="125">
        <v>-75610884501</v>
      </c>
      <c r="AG154" s="125">
        <v>625743982000006</v>
      </c>
      <c r="AH154" t="s">
        <v>1312</v>
      </c>
      <c r="AI154" t="s">
        <v>1313</v>
      </c>
      <c r="AJ154" t="s">
        <v>1314</v>
      </c>
      <c r="AK154" s="55">
        <v>45896</v>
      </c>
      <c r="AM154" t="s">
        <v>1350</v>
      </c>
      <c r="AN154" t="s">
        <v>1316</v>
      </c>
      <c r="AO154" t="s">
        <v>2148</v>
      </c>
      <c r="AP154" t="s">
        <v>2149</v>
      </c>
    </row>
    <row r="155" spans="1:44" x14ac:dyDescent="0.25">
      <c r="A155">
        <v>23522863</v>
      </c>
      <c r="B155">
        <v>1</v>
      </c>
      <c r="C155">
        <v>2</v>
      </c>
      <c r="D155" t="s">
        <v>1302</v>
      </c>
      <c r="E155" t="s">
        <v>465</v>
      </c>
      <c r="F155" t="s">
        <v>15</v>
      </c>
      <c r="G155" s="54">
        <v>45895.502291666664</v>
      </c>
      <c r="H155" s="54">
        <v>45895.502268518518</v>
      </c>
      <c r="I155" s="54">
        <v>45901.90697916667</v>
      </c>
      <c r="J155" t="s">
        <v>2153</v>
      </c>
      <c r="K155" t="s">
        <v>1025</v>
      </c>
      <c r="M155">
        <v>0</v>
      </c>
      <c r="N155" t="s">
        <v>1303</v>
      </c>
      <c r="O155">
        <v>491</v>
      </c>
      <c r="P155" t="s">
        <v>1304</v>
      </c>
      <c r="Q155">
        <v>98666823</v>
      </c>
      <c r="R155" t="s">
        <v>2150</v>
      </c>
      <c r="T155" t="s">
        <v>2151</v>
      </c>
      <c r="U155" t="s">
        <v>2152</v>
      </c>
      <c r="V155" t="s">
        <v>1308</v>
      </c>
      <c r="X155">
        <v>3113083139</v>
      </c>
      <c r="AA155" t="s">
        <v>2154</v>
      </c>
      <c r="AB155" t="s">
        <v>464</v>
      </c>
      <c r="AC155" t="s">
        <v>1311</v>
      </c>
      <c r="AD155" t="s">
        <v>463</v>
      </c>
      <c r="AE155">
        <v>5</v>
      </c>
      <c r="AF155" s="125">
        <v>-7565109552</v>
      </c>
      <c r="AG155" s="125">
        <v>618786411</v>
      </c>
      <c r="AH155" t="s">
        <v>1312</v>
      </c>
      <c r="AI155" t="s">
        <v>1313</v>
      </c>
      <c r="AJ155" t="s">
        <v>1314</v>
      </c>
      <c r="AK155" s="55">
        <v>45896</v>
      </c>
      <c r="AM155" t="s">
        <v>1315</v>
      </c>
      <c r="AN155" t="s">
        <v>1316</v>
      </c>
      <c r="AO155" t="s">
        <v>2155</v>
      </c>
      <c r="AP155" t="s">
        <v>2156</v>
      </c>
    </row>
    <row r="156" spans="1:44" x14ac:dyDescent="0.25">
      <c r="A156">
        <v>23522886</v>
      </c>
      <c r="B156">
        <v>1</v>
      </c>
      <c r="C156">
        <v>2</v>
      </c>
      <c r="D156" t="s">
        <v>1302</v>
      </c>
      <c r="E156" t="s">
        <v>465</v>
      </c>
      <c r="F156" t="s">
        <v>15</v>
      </c>
      <c r="G156" s="54">
        <v>45895.515960648147</v>
      </c>
      <c r="H156" s="54">
        <v>45895.5159375</v>
      </c>
      <c r="I156" s="54">
        <v>45901.906886574077</v>
      </c>
      <c r="J156" t="s">
        <v>2158</v>
      </c>
      <c r="K156" t="s">
        <v>1025</v>
      </c>
      <c r="M156">
        <v>0</v>
      </c>
      <c r="N156" t="s">
        <v>1303</v>
      </c>
      <c r="O156">
        <v>491</v>
      </c>
      <c r="P156" t="s">
        <v>1304</v>
      </c>
      <c r="Q156">
        <v>1000292072</v>
      </c>
      <c r="R156" t="s">
        <v>2157</v>
      </c>
      <c r="V156" t="s">
        <v>1308</v>
      </c>
      <c r="X156">
        <v>3147105243</v>
      </c>
      <c r="AA156" t="s">
        <v>2159</v>
      </c>
      <c r="AB156" t="s">
        <v>464</v>
      </c>
      <c r="AC156" t="s">
        <v>1311</v>
      </c>
      <c r="AD156" t="s">
        <v>463</v>
      </c>
      <c r="AE156">
        <v>5</v>
      </c>
      <c r="AF156" s="125">
        <v>-7553955941</v>
      </c>
      <c r="AG156" s="125">
        <v>624921307</v>
      </c>
      <c r="AH156" t="s">
        <v>1312</v>
      </c>
      <c r="AI156" t="s">
        <v>1313</v>
      </c>
      <c r="AJ156" t="s">
        <v>1314</v>
      </c>
      <c r="AK156" s="55">
        <v>45896</v>
      </c>
      <c r="AM156" t="s">
        <v>1315</v>
      </c>
      <c r="AN156" t="s">
        <v>1316</v>
      </c>
      <c r="AO156" t="s">
        <v>2160</v>
      </c>
      <c r="AP156" t="s">
        <v>2161</v>
      </c>
    </row>
    <row r="157" spans="1:44" x14ac:dyDescent="0.25">
      <c r="A157">
        <v>23522946</v>
      </c>
      <c r="B157">
        <v>1</v>
      </c>
      <c r="C157">
        <v>2</v>
      </c>
      <c r="D157" t="s">
        <v>1302</v>
      </c>
      <c r="E157" t="s">
        <v>465</v>
      </c>
      <c r="F157" t="s">
        <v>15</v>
      </c>
      <c r="G157" s="54">
        <v>45895.547210648147</v>
      </c>
      <c r="H157" s="54">
        <v>45895.5471875</v>
      </c>
      <c r="I157" s="54">
        <v>45901.906944444447</v>
      </c>
      <c r="J157" t="s">
        <v>2163</v>
      </c>
      <c r="K157" t="s">
        <v>1025</v>
      </c>
      <c r="M157">
        <v>0</v>
      </c>
      <c r="N157" t="s">
        <v>1303</v>
      </c>
      <c r="O157">
        <v>491</v>
      </c>
      <c r="P157" t="s">
        <v>1304</v>
      </c>
      <c r="Q157">
        <v>43347644</v>
      </c>
      <c r="R157" t="s">
        <v>2162</v>
      </c>
      <c r="V157" t="s">
        <v>1308</v>
      </c>
      <c r="X157">
        <v>3106000860</v>
      </c>
      <c r="AA157" t="s">
        <v>2164</v>
      </c>
      <c r="AB157" t="s">
        <v>464</v>
      </c>
      <c r="AC157" t="s">
        <v>1311</v>
      </c>
      <c r="AD157" t="s">
        <v>463</v>
      </c>
      <c r="AE157">
        <v>5</v>
      </c>
      <c r="AF157" s="125">
        <v>-7554022308</v>
      </c>
      <c r="AG157" s="125">
        <v>625188728</v>
      </c>
      <c r="AH157" t="s">
        <v>1312</v>
      </c>
      <c r="AI157" t="s">
        <v>1313</v>
      </c>
      <c r="AJ157" t="s">
        <v>1314</v>
      </c>
      <c r="AK157" s="55">
        <v>45896</v>
      </c>
      <c r="AM157" t="s">
        <v>1315</v>
      </c>
      <c r="AN157" t="s">
        <v>1316</v>
      </c>
      <c r="AO157" t="s">
        <v>2165</v>
      </c>
      <c r="AP157" t="s">
        <v>2166</v>
      </c>
    </row>
    <row r="158" spans="1:44" x14ac:dyDescent="0.25">
      <c r="A158">
        <v>23522973</v>
      </c>
      <c r="B158">
        <v>1</v>
      </c>
      <c r="C158">
        <v>2</v>
      </c>
      <c r="D158" t="s">
        <v>1302</v>
      </c>
      <c r="E158" t="s">
        <v>465</v>
      </c>
      <c r="F158" t="s">
        <v>15</v>
      </c>
      <c r="G158" s="54">
        <v>45895.561701388891</v>
      </c>
      <c r="H158" s="54">
        <v>45895.561678240738</v>
      </c>
      <c r="I158" s="54">
        <v>45901.906585648147</v>
      </c>
      <c r="J158" t="s">
        <v>2169</v>
      </c>
      <c r="K158" t="s">
        <v>1025</v>
      </c>
      <c r="M158">
        <v>0</v>
      </c>
      <c r="N158" t="s">
        <v>1303</v>
      </c>
      <c r="O158">
        <v>491</v>
      </c>
      <c r="P158" t="s">
        <v>1304</v>
      </c>
      <c r="Q158">
        <v>43155150</v>
      </c>
      <c r="R158" t="s">
        <v>2167</v>
      </c>
      <c r="T158" t="s">
        <v>2168</v>
      </c>
      <c r="V158" t="s">
        <v>1308</v>
      </c>
      <c r="X158">
        <v>3148001934</v>
      </c>
      <c r="AA158" t="s">
        <v>2170</v>
      </c>
      <c r="AB158" t="s">
        <v>464</v>
      </c>
      <c r="AC158" t="s">
        <v>1311</v>
      </c>
      <c r="AD158" t="s">
        <v>463</v>
      </c>
      <c r="AE158">
        <v>5</v>
      </c>
      <c r="AF158" s="125">
        <v>-75621606</v>
      </c>
      <c r="AG158" s="125">
        <v>6222502</v>
      </c>
      <c r="AH158" t="s">
        <v>1312</v>
      </c>
      <c r="AI158" t="s">
        <v>1313</v>
      </c>
      <c r="AJ158" t="s">
        <v>1314</v>
      </c>
      <c r="AK158" s="55">
        <v>45896</v>
      </c>
      <c r="AM158" t="s">
        <v>1315</v>
      </c>
      <c r="AN158" t="s">
        <v>1316</v>
      </c>
      <c r="AO158" t="s">
        <v>2171</v>
      </c>
      <c r="AP158" t="s">
        <v>2172</v>
      </c>
    </row>
    <row r="159" spans="1:44" x14ac:dyDescent="0.25">
      <c r="A159">
        <v>23523055</v>
      </c>
      <c r="B159">
        <v>1</v>
      </c>
      <c r="C159">
        <v>2</v>
      </c>
      <c r="D159" t="s">
        <v>1302</v>
      </c>
      <c r="E159" t="s">
        <v>465</v>
      </c>
      <c r="F159" t="s">
        <v>15</v>
      </c>
      <c r="G159" s="54">
        <v>45895.593321759261</v>
      </c>
      <c r="H159" s="54">
        <v>45895.593298611115</v>
      </c>
      <c r="I159" s="54">
        <v>45901.906585648147</v>
      </c>
      <c r="J159" t="s">
        <v>2175</v>
      </c>
      <c r="K159" t="s">
        <v>1025</v>
      </c>
      <c r="M159">
        <v>0</v>
      </c>
      <c r="N159" t="s">
        <v>1303</v>
      </c>
      <c r="O159">
        <v>491</v>
      </c>
      <c r="P159" t="s">
        <v>1304</v>
      </c>
      <c r="Q159">
        <v>43570733</v>
      </c>
      <c r="R159" t="s">
        <v>2173</v>
      </c>
      <c r="T159" t="s">
        <v>2174</v>
      </c>
      <c r="V159" t="s">
        <v>1308</v>
      </c>
      <c r="X159">
        <v>3217416806</v>
      </c>
      <c r="AA159" t="s">
        <v>2176</v>
      </c>
      <c r="AB159" t="s">
        <v>464</v>
      </c>
      <c r="AC159" t="s">
        <v>1311</v>
      </c>
      <c r="AD159" t="s">
        <v>463</v>
      </c>
      <c r="AE159">
        <v>5</v>
      </c>
      <c r="AF159" s="125">
        <v>-75624132</v>
      </c>
      <c r="AG159" s="125">
        <v>6262869</v>
      </c>
      <c r="AH159" t="s">
        <v>1312</v>
      </c>
      <c r="AI159" t="s">
        <v>1313</v>
      </c>
      <c r="AJ159" t="s">
        <v>1314</v>
      </c>
      <c r="AK159" s="55">
        <v>45896</v>
      </c>
      <c r="AM159" t="s">
        <v>1315</v>
      </c>
      <c r="AN159" t="s">
        <v>1316</v>
      </c>
      <c r="AO159" t="s">
        <v>2177</v>
      </c>
      <c r="AP159" t="s">
        <v>2178</v>
      </c>
    </row>
    <row r="160" spans="1:44" x14ac:dyDescent="0.25">
      <c r="A160">
        <v>23523130</v>
      </c>
      <c r="B160">
        <v>1</v>
      </c>
      <c r="C160">
        <v>2</v>
      </c>
      <c r="D160" t="s">
        <v>1302</v>
      </c>
      <c r="E160" t="s">
        <v>465</v>
      </c>
      <c r="F160" t="s">
        <v>15</v>
      </c>
      <c r="G160" s="54">
        <v>45895.624363425923</v>
      </c>
      <c r="H160" s="54">
        <v>45895.624340277776</v>
      </c>
      <c r="I160" s="54">
        <v>45901.906944444447</v>
      </c>
      <c r="J160" t="s">
        <v>2181</v>
      </c>
      <c r="K160" t="s">
        <v>1025</v>
      </c>
      <c r="M160">
        <v>0</v>
      </c>
      <c r="N160" t="s">
        <v>1303</v>
      </c>
      <c r="O160">
        <v>491</v>
      </c>
      <c r="P160" t="s">
        <v>1304</v>
      </c>
      <c r="Q160">
        <v>1128416786</v>
      </c>
      <c r="R160" t="s">
        <v>2179</v>
      </c>
      <c r="T160" t="s">
        <v>2180</v>
      </c>
      <c r="V160" t="s">
        <v>1308</v>
      </c>
      <c r="W160">
        <v>3808080</v>
      </c>
      <c r="X160">
        <v>3002550406</v>
      </c>
      <c r="AA160" t="s">
        <v>2182</v>
      </c>
      <c r="AB160" t="s">
        <v>464</v>
      </c>
      <c r="AC160" t="s">
        <v>1311</v>
      </c>
      <c r="AD160" t="s">
        <v>463</v>
      </c>
      <c r="AE160">
        <v>5</v>
      </c>
      <c r="AF160" s="125">
        <v>-7562583880</v>
      </c>
      <c r="AG160" s="125">
        <v>625073304</v>
      </c>
      <c r="AH160" t="s">
        <v>1312</v>
      </c>
      <c r="AI160" t="s">
        <v>1313</v>
      </c>
      <c r="AJ160" t="s">
        <v>1314</v>
      </c>
      <c r="AK160" s="55">
        <v>45896</v>
      </c>
      <c r="AM160" t="s">
        <v>1315</v>
      </c>
      <c r="AN160" t="s">
        <v>1316</v>
      </c>
      <c r="AO160" t="s">
        <v>2183</v>
      </c>
      <c r="AP160" t="s">
        <v>2184</v>
      </c>
    </row>
    <row r="161" spans="1:42" x14ac:dyDescent="0.25">
      <c r="A161">
        <v>23523143</v>
      </c>
      <c r="B161">
        <v>1</v>
      </c>
      <c r="C161">
        <v>2</v>
      </c>
      <c r="D161" t="s">
        <v>1302</v>
      </c>
      <c r="E161" t="s">
        <v>465</v>
      </c>
      <c r="F161" t="s">
        <v>15</v>
      </c>
      <c r="G161" s="54">
        <v>45895.629166666666</v>
      </c>
      <c r="H161" s="54">
        <v>45895.629143518519</v>
      </c>
      <c r="I161" s="54">
        <v>45901.906840277778</v>
      </c>
      <c r="J161" t="s">
        <v>2187</v>
      </c>
      <c r="K161" t="s">
        <v>1025</v>
      </c>
      <c r="M161">
        <v>0</v>
      </c>
      <c r="N161" t="s">
        <v>1303</v>
      </c>
      <c r="O161">
        <v>491</v>
      </c>
      <c r="P161" t="s">
        <v>1304</v>
      </c>
      <c r="Q161">
        <v>1058816621</v>
      </c>
      <c r="R161" t="s">
        <v>2185</v>
      </c>
      <c r="U161" t="s">
        <v>2186</v>
      </c>
      <c r="V161" t="s">
        <v>1308</v>
      </c>
      <c r="X161">
        <v>3022159101</v>
      </c>
      <c r="AA161" t="s">
        <v>2188</v>
      </c>
      <c r="AB161" t="s">
        <v>464</v>
      </c>
      <c r="AC161" t="s">
        <v>1311</v>
      </c>
      <c r="AD161" t="s">
        <v>463</v>
      </c>
      <c r="AE161">
        <v>5</v>
      </c>
      <c r="AF161" s="125">
        <v>-75537088</v>
      </c>
      <c r="AG161" s="125">
        <v>6256869</v>
      </c>
      <c r="AH161" t="s">
        <v>1312</v>
      </c>
      <c r="AI161" t="s">
        <v>1313</v>
      </c>
      <c r="AJ161" t="s">
        <v>1314</v>
      </c>
      <c r="AK161" s="55">
        <v>45896</v>
      </c>
      <c r="AM161" t="s">
        <v>1315</v>
      </c>
      <c r="AN161" t="s">
        <v>1316</v>
      </c>
      <c r="AO161" t="s">
        <v>2189</v>
      </c>
      <c r="AP161" t="s">
        <v>2190</v>
      </c>
    </row>
    <row r="162" spans="1:42" x14ac:dyDescent="0.25">
      <c r="A162">
        <v>23523167</v>
      </c>
      <c r="B162">
        <v>1</v>
      </c>
      <c r="C162">
        <v>2</v>
      </c>
      <c r="D162" t="s">
        <v>1302</v>
      </c>
      <c r="E162" t="s">
        <v>465</v>
      </c>
      <c r="F162" t="s">
        <v>15</v>
      </c>
      <c r="G162" s="54">
        <v>45895.636631944442</v>
      </c>
      <c r="H162" s="54">
        <v>45895.636608796296</v>
      </c>
      <c r="I162" s="54">
        <v>45901.906736111108</v>
      </c>
      <c r="J162" t="s">
        <v>2193</v>
      </c>
      <c r="K162" t="s">
        <v>1379</v>
      </c>
      <c r="M162">
        <v>0</v>
      </c>
      <c r="N162" t="s">
        <v>1303</v>
      </c>
      <c r="O162">
        <v>491</v>
      </c>
      <c r="P162" t="s">
        <v>1304</v>
      </c>
      <c r="Q162">
        <v>1007222077</v>
      </c>
      <c r="R162" t="s">
        <v>2191</v>
      </c>
      <c r="T162" t="s">
        <v>2192</v>
      </c>
      <c r="V162" t="s">
        <v>1308</v>
      </c>
      <c r="X162">
        <v>3158660478</v>
      </c>
      <c r="AA162" t="s">
        <v>2194</v>
      </c>
      <c r="AB162" t="s">
        <v>464</v>
      </c>
      <c r="AC162" t="s">
        <v>1311</v>
      </c>
      <c r="AD162" t="s">
        <v>502</v>
      </c>
      <c r="AE162">
        <v>360</v>
      </c>
      <c r="AF162" s="125">
        <v>-7560341791</v>
      </c>
      <c r="AG162" s="125">
        <v>616829450</v>
      </c>
      <c r="AH162" t="s">
        <v>1312</v>
      </c>
      <c r="AI162" t="s">
        <v>1313</v>
      </c>
      <c r="AJ162" t="s">
        <v>1314</v>
      </c>
      <c r="AK162" s="55">
        <v>45896</v>
      </c>
      <c r="AM162" t="s">
        <v>1315</v>
      </c>
      <c r="AN162" t="s">
        <v>1316</v>
      </c>
      <c r="AO162" t="s">
        <v>2195</v>
      </c>
      <c r="AP162" t="s">
        <v>2196</v>
      </c>
    </row>
    <row r="163" spans="1:42" x14ac:dyDescent="0.25">
      <c r="A163">
        <v>23523174</v>
      </c>
      <c r="B163">
        <v>1</v>
      </c>
      <c r="C163">
        <v>2</v>
      </c>
      <c r="D163" t="s">
        <v>1302</v>
      </c>
      <c r="E163" t="s">
        <v>465</v>
      </c>
      <c r="F163" t="s">
        <v>15</v>
      </c>
      <c r="G163" s="54">
        <v>45895.638912037037</v>
      </c>
      <c r="H163" s="54">
        <v>45895.638877314814</v>
      </c>
      <c r="I163" s="54">
        <v>45901.90697916667</v>
      </c>
      <c r="J163" t="s">
        <v>2198</v>
      </c>
      <c r="K163" t="s">
        <v>1025</v>
      </c>
      <c r="M163">
        <v>0</v>
      </c>
      <c r="N163" t="s">
        <v>1303</v>
      </c>
      <c r="O163">
        <v>491</v>
      </c>
      <c r="P163" t="s">
        <v>1304</v>
      </c>
      <c r="Q163">
        <v>1055832712</v>
      </c>
      <c r="R163" t="s">
        <v>2197</v>
      </c>
      <c r="U163">
        <v>1.9003020047010499E+17</v>
      </c>
      <c r="V163" t="s">
        <v>1308</v>
      </c>
      <c r="X163">
        <v>3128733687</v>
      </c>
      <c r="AA163" t="s">
        <v>2199</v>
      </c>
      <c r="AB163" t="s">
        <v>464</v>
      </c>
      <c r="AC163" t="s">
        <v>1311</v>
      </c>
      <c r="AD163" t="s">
        <v>463</v>
      </c>
      <c r="AE163">
        <v>5</v>
      </c>
      <c r="AF163" s="125">
        <v>-75634218</v>
      </c>
      <c r="AG163" s="125">
        <v>6219891</v>
      </c>
      <c r="AH163" t="s">
        <v>1312</v>
      </c>
      <c r="AI163" t="s">
        <v>1313</v>
      </c>
      <c r="AJ163" t="s">
        <v>1314</v>
      </c>
      <c r="AK163" s="55">
        <v>45896</v>
      </c>
      <c r="AM163" t="s">
        <v>1315</v>
      </c>
      <c r="AN163" t="s">
        <v>1316</v>
      </c>
      <c r="AO163" t="s">
        <v>2200</v>
      </c>
      <c r="AP163" t="s">
        <v>2201</v>
      </c>
    </row>
    <row r="164" spans="1:42" x14ac:dyDescent="0.25">
      <c r="A164">
        <v>23523800</v>
      </c>
      <c r="B164">
        <v>1</v>
      </c>
      <c r="C164">
        <v>2</v>
      </c>
      <c r="D164" t="s">
        <v>1302</v>
      </c>
      <c r="E164" t="s">
        <v>465</v>
      </c>
      <c r="F164" t="s">
        <v>15</v>
      </c>
      <c r="G164" s="54">
        <v>45896.346041666664</v>
      </c>
      <c r="H164" s="54">
        <v>45896.346041666664</v>
      </c>
      <c r="I164" s="54">
        <v>45901.906736111108</v>
      </c>
      <c r="J164" t="s">
        <v>2204</v>
      </c>
      <c r="K164" t="s">
        <v>1401</v>
      </c>
      <c r="M164">
        <v>0</v>
      </c>
      <c r="N164" t="s">
        <v>1303</v>
      </c>
      <c r="O164">
        <v>491</v>
      </c>
      <c r="P164" t="s">
        <v>1304</v>
      </c>
      <c r="Q164">
        <v>43688005</v>
      </c>
      <c r="R164" t="s">
        <v>2202</v>
      </c>
      <c r="T164" t="s">
        <v>2203</v>
      </c>
      <c r="V164" t="s">
        <v>1308</v>
      </c>
      <c r="X164">
        <v>3128941295</v>
      </c>
      <c r="AA164" t="s">
        <v>2205</v>
      </c>
      <c r="AB164" t="s">
        <v>464</v>
      </c>
      <c r="AC164" t="s">
        <v>1311</v>
      </c>
      <c r="AD164" t="s">
        <v>1403</v>
      </c>
      <c r="AE164">
        <v>129</v>
      </c>
      <c r="AF164" s="125">
        <v>-7562777446</v>
      </c>
      <c r="AG164" s="125">
        <v>608950133</v>
      </c>
      <c r="AH164" t="s">
        <v>1312</v>
      </c>
      <c r="AI164" t="s">
        <v>1348</v>
      </c>
      <c r="AJ164" t="s">
        <v>1349</v>
      </c>
      <c r="AK164" s="55">
        <v>45897</v>
      </c>
      <c r="AM164" t="s">
        <v>1350</v>
      </c>
      <c r="AN164" t="s">
        <v>1316</v>
      </c>
      <c r="AO164" t="s">
        <v>2206</v>
      </c>
      <c r="AP164" t="s">
        <v>2207</v>
      </c>
    </row>
    <row r="165" spans="1:42" x14ac:dyDescent="0.25">
      <c r="A165">
        <v>23523805</v>
      </c>
      <c r="B165">
        <v>1</v>
      </c>
      <c r="C165">
        <v>2</v>
      </c>
      <c r="D165" t="s">
        <v>1302</v>
      </c>
      <c r="E165" t="s">
        <v>465</v>
      </c>
      <c r="F165" t="s">
        <v>15</v>
      </c>
      <c r="G165" s="54">
        <v>45896.351400462961</v>
      </c>
      <c r="H165" s="54">
        <v>45896.351365740738</v>
      </c>
      <c r="I165" s="54">
        <v>45901.906678240739</v>
      </c>
      <c r="J165" t="s">
        <v>2210</v>
      </c>
      <c r="K165" t="s">
        <v>1025</v>
      </c>
      <c r="M165">
        <v>0</v>
      </c>
      <c r="N165" t="s">
        <v>1303</v>
      </c>
      <c r="O165">
        <v>491</v>
      </c>
      <c r="P165" t="s">
        <v>1304</v>
      </c>
      <c r="Q165">
        <v>43417698</v>
      </c>
      <c r="R165" t="s">
        <v>2208</v>
      </c>
      <c r="S165">
        <v>4170616</v>
      </c>
      <c r="T165" t="s">
        <v>2209</v>
      </c>
      <c r="V165" t="s">
        <v>1308</v>
      </c>
      <c r="W165">
        <v>4170616</v>
      </c>
      <c r="X165">
        <v>3013332629</v>
      </c>
      <c r="AA165" t="s">
        <v>2211</v>
      </c>
      <c r="AB165" t="s">
        <v>464</v>
      </c>
      <c r="AC165" t="s">
        <v>1311</v>
      </c>
      <c r="AD165" t="s">
        <v>463</v>
      </c>
      <c r="AE165">
        <v>5</v>
      </c>
      <c r="AF165" s="125">
        <v>-7561035127</v>
      </c>
      <c r="AG165" s="125">
        <v>620475897</v>
      </c>
      <c r="AH165" t="s">
        <v>1312</v>
      </c>
      <c r="AI165" t="s">
        <v>1313</v>
      </c>
      <c r="AJ165" t="s">
        <v>1314</v>
      </c>
      <c r="AK165" s="55">
        <v>45896</v>
      </c>
      <c r="AM165" t="s">
        <v>1350</v>
      </c>
      <c r="AN165" t="s">
        <v>1316</v>
      </c>
      <c r="AO165" t="s">
        <v>2212</v>
      </c>
      <c r="AP165" t="s">
        <v>2213</v>
      </c>
    </row>
    <row r="166" spans="1:42" x14ac:dyDescent="0.25">
      <c r="A166">
        <v>23523809</v>
      </c>
      <c r="B166">
        <v>1</v>
      </c>
      <c r="C166">
        <v>2</v>
      </c>
      <c r="D166" t="s">
        <v>1302</v>
      </c>
      <c r="E166" t="s">
        <v>465</v>
      </c>
      <c r="F166" t="s">
        <v>15</v>
      </c>
      <c r="G166" s="54">
        <v>45896.355046296296</v>
      </c>
      <c r="H166" s="54">
        <v>45896.355023148149</v>
      </c>
      <c r="I166" s="54">
        <v>45901.906736111108</v>
      </c>
      <c r="J166" t="s">
        <v>2216</v>
      </c>
      <c r="K166" t="s">
        <v>1025</v>
      </c>
      <c r="M166">
        <v>0</v>
      </c>
      <c r="N166" t="s">
        <v>1303</v>
      </c>
      <c r="O166">
        <v>491</v>
      </c>
      <c r="P166" t="s">
        <v>1304</v>
      </c>
      <c r="Q166">
        <v>78711129</v>
      </c>
      <c r="R166" t="s">
        <v>2214</v>
      </c>
      <c r="T166" t="s">
        <v>2215</v>
      </c>
      <c r="V166" t="s">
        <v>1308</v>
      </c>
      <c r="X166">
        <v>3216364345</v>
      </c>
      <c r="AA166" t="s">
        <v>2217</v>
      </c>
      <c r="AB166" t="s">
        <v>464</v>
      </c>
      <c r="AC166" t="s">
        <v>1311</v>
      </c>
      <c r="AD166" t="s">
        <v>463</v>
      </c>
      <c r="AE166">
        <v>5</v>
      </c>
      <c r="AF166" s="125">
        <v>-75610368</v>
      </c>
      <c r="AG166" s="125">
        <v>6204997</v>
      </c>
      <c r="AH166" t="s">
        <v>1312</v>
      </c>
      <c r="AI166" t="s">
        <v>1313</v>
      </c>
      <c r="AJ166" t="s">
        <v>1314</v>
      </c>
      <c r="AK166" s="55">
        <v>45896</v>
      </c>
      <c r="AM166" t="s">
        <v>1350</v>
      </c>
      <c r="AN166" t="s">
        <v>1316</v>
      </c>
      <c r="AO166" t="s">
        <v>2218</v>
      </c>
      <c r="AP166" t="s">
        <v>2219</v>
      </c>
    </row>
    <row r="167" spans="1:42" x14ac:dyDescent="0.25">
      <c r="A167">
        <v>23523827</v>
      </c>
      <c r="B167">
        <v>1</v>
      </c>
      <c r="C167">
        <v>2</v>
      </c>
      <c r="D167" t="s">
        <v>1302</v>
      </c>
      <c r="E167" t="s">
        <v>465</v>
      </c>
      <c r="F167" t="s">
        <v>15</v>
      </c>
      <c r="G167" s="54">
        <v>45896.362141203703</v>
      </c>
      <c r="H167" s="54">
        <v>45896.362118055556</v>
      </c>
      <c r="I167" s="54">
        <v>45901.906678240739</v>
      </c>
      <c r="J167" t="s">
        <v>2222</v>
      </c>
      <c r="K167" t="s">
        <v>1025</v>
      </c>
      <c r="M167">
        <v>0</v>
      </c>
      <c r="N167" t="s">
        <v>1303</v>
      </c>
      <c r="O167">
        <v>491</v>
      </c>
      <c r="P167" t="s">
        <v>1304</v>
      </c>
      <c r="Q167">
        <v>43902812</v>
      </c>
      <c r="R167" t="s">
        <v>2220</v>
      </c>
      <c r="S167">
        <v>4797998</v>
      </c>
      <c r="T167" t="s">
        <v>2221</v>
      </c>
      <c r="U167">
        <v>0</v>
      </c>
      <c r="V167" t="s">
        <v>1308</v>
      </c>
      <c r="W167">
        <v>4797998</v>
      </c>
      <c r="X167">
        <v>3148487224</v>
      </c>
      <c r="AA167" t="s">
        <v>2223</v>
      </c>
      <c r="AB167" t="s">
        <v>464</v>
      </c>
      <c r="AC167" t="s">
        <v>1311</v>
      </c>
      <c r="AD167" t="s">
        <v>463</v>
      </c>
      <c r="AE167">
        <v>5</v>
      </c>
      <c r="AF167" s="125">
        <v>-7562806017</v>
      </c>
      <c r="AG167" s="125">
        <v>624995486</v>
      </c>
      <c r="AH167" t="s">
        <v>1312</v>
      </c>
      <c r="AI167" t="s">
        <v>1313</v>
      </c>
      <c r="AJ167" t="s">
        <v>1314</v>
      </c>
      <c r="AK167" s="55">
        <v>45896</v>
      </c>
      <c r="AM167" t="s">
        <v>1315</v>
      </c>
      <c r="AN167" t="s">
        <v>1316</v>
      </c>
      <c r="AO167" t="s">
        <v>2224</v>
      </c>
      <c r="AP167" t="s">
        <v>2225</v>
      </c>
    </row>
    <row r="168" spans="1:42" x14ac:dyDescent="0.25">
      <c r="A168">
        <v>23523876</v>
      </c>
      <c r="B168">
        <v>1</v>
      </c>
      <c r="C168">
        <v>2</v>
      </c>
      <c r="D168" t="s">
        <v>1302</v>
      </c>
      <c r="E168" t="s">
        <v>465</v>
      </c>
      <c r="F168" t="s">
        <v>15</v>
      </c>
      <c r="G168" s="54">
        <v>45896.391018518516</v>
      </c>
      <c r="H168" s="54">
        <v>45896.39099537037</v>
      </c>
      <c r="I168" s="54">
        <v>45901.906736111108</v>
      </c>
      <c r="J168" t="s">
        <v>2228</v>
      </c>
      <c r="K168" t="s">
        <v>1025</v>
      </c>
      <c r="M168">
        <v>0</v>
      </c>
      <c r="N168" t="s">
        <v>1303</v>
      </c>
      <c r="O168">
        <v>491</v>
      </c>
      <c r="P168" t="s">
        <v>1304</v>
      </c>
      <c r="Q168">
        <v>21792308</v>
      </c>
      <c r="R168" t="s">
        <v>2226</v>
      </c>
      <c r="T168" t="s">
        <v>2227</v>
      </c>
      <c r="V168" t="s">
        <v>1308</v>
      </c>
      <c r="X168">
        <v>3003629478</v>
      </c>
      <c r="AA168" t="s">
        <v>2229</v>
      </c>
      <c r="AB168" t="s">
        <v>464</v>
      </c>
      <c r="AC168" t="s">
        <v>1311</v>
      </c>
      <c r="AD168" t="s">
        <v>463</v>
      </c>
      <c r="AE168">
        <v>5</v>
      </c>
      <c r="AF168" s="125">
        <v>-75662893</v>
      </c>
      <c r="AG168" s="125">
        <v>6189657</v>
      </c>
      <c r="AH168" t="s">
        <v>1312</v>
      </c>
      <c r="AI168" t="s">
        <v>1313</v>
      </c>
      <c r="AJ168" t="s">
        <v>1314</v>
      </c>
      <c r="AK168" s="55">
        <v>45896</v>
      </c>
      <c r="AM168" t="s">
        <v>1350</v>
      </c>
      <c r="AN168" t="s">
        <v>1316</v>
      </c>
      <c r="AO168" t="s">
        <v>2230</v>
      </c>
      <c r="AP168" t="s">
        <v>2231</v>
      </c>
    </row>
    <row r="169" spans="1:42" x14ac:dyDescent="0.25">
      <c r="A169">
        <v>23524056</v>
      </c>
      <c r="B169">
        <v>1</v>
      </c>
      <c r="C169">
        <v>2</v>
      </c>
      <c r="D169" t="s">
        <v>1302</v>
      </c>
      <c r="E169" t="s">
        <v>465</v>
      </c>
      <c r="F169" t="s">
        <v>15</v>
      </c>
      <c r="G169" s="54">
        <v>45896.431458333333</v>
      </c>
      <c r="H169" s="54">
        <v>45896.431435185186</v>
      </c>
      <c r="I169" s="54">
        <v>45901.906782407408</v>
      </c>
      <c r="J169" t="s">
        <v>2234</v>
      </c>
      <c r="K169" t="s">
        <v>1025</v>
      </c>
      <c r="M169">
        <v>0</v>
      </c>
      <c r="N169" t="s">
        <v>1303</v>
      </c>
      <c r="O169">
        <v>491</v>
      </c>
      <c r="P169" t="s">
        <v>1304</v>
      </c>
      <c r="Q169">
        <v>1152441288</v>
      </c>
      <c r="R169" t="s">
        <v>2232</v>
      </c>
      <c r="T169" t="s">
        <v>2233</v>
      </c>
      <c r="V169" t="s">
        <v>1308</v>
      </c>
      <c r="X169">
        <v>3042275412</v>
      </c>
      <c r="AA169" t="s">
        <v>2235</v>
      </c>
      <c r="AB169" t="s">
        <v>464</v>
      </c>
      <c r="AC169" t="s">
        <v>1311</v>
      </c>
      <c r="AD169" t="s">
        <v>463</v>
      </c>
      <c r="AE169">
        <v>5</v>
      </c>
      <c r="AF169" s="125">
        <v>-7552604015</v>
      </c>
      <c r="AG169" s="125">
        <v>623316791</v>
      </c>
      <c r="AH169" t="s">
        <v>1312</v>
      </c>
      <c r="AI169" t="s">
        <v>1313</v>
      </c>
      <c r="AJ169" t="s">
        <v>1314</v>
      </c>
      <c r="AK169" s="55">
        <v>45896</v>
      </c>
      <c r="AM169" t="s">
        <v>1315</v>
      </c>
      <c r="AN169" t="s">
        <v>1316</v>
      </c>
      <c r="AO169" t="s">
        <v>2236</v>
      </c>
      <c r="AP169" t="s">
        <v>2237</v>
      </c>
    </row>
    <row r="170" spans="1:42" x14ac:dyDescent="0.25">
      <c r="A170">
        <v>23524077</v>
      </c>
      <c r="B170">
        <v>1</v>
      </c>
      <c r="C170">
        <v>2</v>
      </c>
      <c r="D170" t="s">
        <v>1302</v>
      </c>
      <c r="E170" t="s">
        <v>465</v>
      </c>
      <c r="F170" t="s">
        <v>15</v>
      </c>
      <c r="G170" s="54">
        <v>45896.437060185184</v>
      </c>
      <c r="H170" s="54">
        <v>45896.437037037038</v>
      </c>
      <c r="I170" s="54">
        <v>45901.906585648147</v>
      </c>
      <c r="J170" t="s">
        <v>2239</v>
      </c>
      <c r="K170" t="s">
        <v>1379</v>
      </c>
      <c r="M170">
        <v>0</v>
      </c>
      <c r="N170" t="s">
        <v>1303</v>
      </c>
      <c r="O170">
        <v>491</v>
      </c>
      <c r="P170" t="s">
        <v>1304</v>
      </c>
      <c r="Q170">
        <v>43282212</v>
      </c>
      <c r="R170" t="s">
        <v>2238</v>
      </c>
      <c r="V170" t="s">
        <v>1308</v>
      </c>
      <c r="X170">
        <v>3137375322</v>
      </c>
      <c r="AA170" t="s">
        <v>2240</v>
      </c>
      <c r="AB170" t="s">
        <v>464</v>
      </c>
      <c r="AC170" t="s">
        <v>1311</v>
      </c>
      <c r="AD170" t="s">
        <v>502</v>
      </c>
      <c r="AE170">
        <v>360</v>
      </c>
      <c r="AF170" s="125">
        <v>-7561594545</v>
      </c>
      <c r="AG170" s="125">
        <v>617683843</v>
      </c>
      <c r="AH170" t="s">
        <v>1312</v>
      </c>
      <c r="AI170" t="s">
        <v>1313</v>
      </c>
      <c r="AJ170" t="s">
        <v>1314</v>
      </c>
      <c r="AK170" s="55">
        <v>45896</v>
      </c>
      <c r="AM170" t="s">
        <v>1350</v>
      </c>
      <c r="AN170" t="s">
        <v>1316</v>
      </c>
      <c r="AO170" t="s">
        <v>2241</v>
      </c>
      <c r="AP170" t="s">
        <v>2242</v>
      </c>
    </row>
    <row r="171" spans="1:42" x14ac:dyDescent="0.25">
      <c r="A171">
        <v>23524156</v>
      </c>
      <c r="B171">
        <v>1</v>
      </c>
      <c r="C171">
        <v>2</v>
      </c>
      <c r="D171" t="s">
        <v>1302</v>
      </c>
      <c r="E171" t="s">
        <v>465</v>
      </c>
      <c r="F171" t="s">
        <v>15</v>
      </c>
      <c r="G171" s="54">
        <v>45896.47148148148</v>
      </c>
      <c r="H171" s="54">
        <v>45896.471458333333</v>
      </c>
      <c r="I171" s="54">
        <v>45901.906782407408</v>
      </c>
      <c r="J171" t="s">
        <v>2247</v>
      </c>
      <c r="K171" t="s">
        <v>1025</v>
      </c>
      <c r="M171">
        <v>0</v>
      </c>
      <c r="N171" t="s">
        <v>1303</v>
      </c>
      <c r="O171">
        <v>491</v>
      </c>
      <c r="P171" t="s">
        <v>1304</v>
      </c>
      <c r="Q171">
        <v>1010104623</v>
      </c>
      <c r="R171" t="s">
        <v>2243</v>
      </c>
      <c r="T171" t="s">
        <v>2244</v>
      </c>
      <c r="U171" t="s">
        <v>2245</v>
      </c>
      <c r="V171" t="s">
        <v>2246</v>
      </c>
      <c r="X171">
        <v>3213363705</v>
      </c>
      <c r="AA171" t="s">
        <v>2248</v>
      </c>
      <c r="AB171" t="s">
        <v>464</v>
      </c>
      <c r="AC171" t="s">
        <v>1311</v>
      </c>
      <c r="AD171" t="s">
        <v>463</v>
      </c>
      <c r="AE171">
        <v>5</v>
      </c>
      <c r="AF171" s="125">
        <v>-75612597</v>
      </c>
      <c r="AG171" s="125">
        <v>6271438</v>
      </c>
      <c r="AH171" t="s">
        <v>1312</v>
      </c>
      <c r="AI171" t="s">
        <v>1313</v>
      </c>
      <c r="AJ171" t="s">
        <v>1314</v>
      </c>
      <c r="AK171" s="55">
        <v>45896</v>
      </c>
      <c r="AM171" t="s">
        <v>1315</v>
      </c>
      <c r="AN171" t="s">
        <v>1316</v>
      </c>
      <c r="AO171" t="s">
        <v>2249</v>
      </c>
      <c r="AP171" t="s">
        <v>2250</v>
      </c>
    </row>
    <row r="172" spans="1:42" x14ac:dyDescent="0.25">
      <c r="A172">
        <v>23524159</v>
      </c>
      <c r="B172">
        <v>1</v>
      </c>
      <c r="C172">
        <v>2</v>
      </c>
      <c r="D172" t="s">
        <v>1302</v>
      </c>
      <c r="E172" t="s">
        <v>465</v>
      </c>
      <c r="F172" t="s">
        <v>15</v>
      </c>
      <c r="G172" s="54">
        <v>45896.472291666665</v>
      </c>
      <c r="H172" s="54">
        <v>45896.472268518519</v>
      </c>
      <c r="I172" s="54">
        <v>45901.906944444447</v>
      </c>
      <c r="J172" t="s">
        <v>2252</v>
      </c>
      <c r="K172" t="s">
        <v>1025</v>
      </c>
      <c r="M172">
        <v>0</v>
      </c>
      <c r="N172" t="s">
        <v>1303</v>
      </c>
      <c r="O172">
        <v>491</v>
      </c>
      <c r="P172" t="s">
        <v>1304</v>
      </c>
      <c r="Q172">
        <v>1036613614</v>
      </c>
      <c r="R172" t="s">
        <v>2251</v>
      </c>
      <c r="V172" t="s">
        <v>1308</v>
      </c>
      <c r="X172">
        <v>3113813465</v>
      </c>
      <c r="AA172" t="s">
        <v>2253</v>
      </c>
      <c r="AB172" t="s">
        <v>464</v>
      </c>
      <c r="AC172" t="s">
        <v>1311</v>
      </c>
      <c r="AD172" t="s">
        <v>463</v>
      </c>
      <c r="AE172">
        <v>5</v>
      </c>
      <c r="AF172" s="125">
        <v>-7564976675</v>
      </c>
      <c r="AG172" s="125">
        <v>618462999</v>
      </c>
      <c r="AH172" t="s">
        <v>1312</v>
      </c>
      <c r="AI172" t="s">
        <v>1313</v>
      </c>
      <c r="AJ172" t="s">
        <v>1314</v>
      </c>
      <c r="AK172" s="55">
        <v>45896</v>
      </c>
      <c r="AM172" t="s">
        <v>1315</v>
      </c>
      <c r="AN172" t="s">
        <v>1316</v>
      </c>
      <c r="AO172" t="s">
        <v>2254</v>
      </c>
      <c r="AP172" t="s">
        <v>2255</v>
      </c>
    </row>
    <row r="173" spans="1:42" x14ac:dyDescent="0.25">
      <c r="A173">
        <v>23524174</v>
      </c>
      <c r="B173">
        <v>1</v>
      </c>
      <c r="C173">
        <v>2</v>
      </c>
      <c r="D173" t="s">
        <v>1302</v>
      </c>
      <c r="E173" t="s">
        <v>465</v>
      </c>
      <c r="F173" t="s">
        <v>15</v>
      </c>
      <c r="G173" s="54">
        <v>45896.478506944448</v>
      </c>
      <c r="H173" s="54">
        <v>45896.478483796294</v>
      </c>
      <c r="I173" s="54">
        <v>45901.906782407408</v>
      </c>
      <c r="J173" t="s">
        <v>2258</v>
      </c>
      <c r="K173" t="s">
        <v>1025</v>
      </c>
      <c r="M173">
        <v>0</v>
      </c>
      <c r="N173" t="s">
        <v>1303</v>
      </c>
      <c r="O173">
        <v>491</v>
      </c>
      <c r="P173" t="s">
        <v>1304</v>
      </c>
      <c r="Q173">
        <v>1000395861</v>
      </c>
      <c r="R173" t="s">
        <v>2256</v>
      </c>
      <c r="T173" t="s">
        <v>2257</v>
      </c>
      <c r="V173" t="s">
        <v>1308</v>
      </c>
      <c r="X173">
        <v>3015133245</v>
      </c>
      <c r="AA173" t="s">
        <v>2259</v>
      </c>
      <c r="AB173" t="s">
        <v>464</v>
      </c>
      <c r="AC173" t="s">
        <v>1311</v>
      </c>
      <c r="AD173" t="s">
        <v>463</v>
      </c>
      <c r="AE173">
        <v>5</v>
      </c>
      <c r="AF173" s="125">
        <v>-75610884501</v>
      </c>
      <c r="AG173" s="125">
        <v>625743982000006</v>
      </c>
      <c r="AH173" t="s">
        <v>1312</v>
      </c>
      <c r="AI173" t="s">
        <v>1313</v>
      </c>
      <c r="AJ173" t="s">
        <v>1314</v>
      </c>
      <c r="AK173" s="55">
        <v>45896</v>
      </c>
      <c r="AM173" t="s">
        <v>1315</v>
      </c>
      <c r="AN173" t="s">
        <v>1316</v>
      </c>
      <c r="AO173" t="s">
        <v>2260</v>
      </c>
      <c r="AP173" t="s">
        <v>2261</v>
      </c>
    </row>
    <row r="174" spans="1:42" x14ac:dyDescent="0.25">
      <c r="A174">
        <v>23524180</v>
      </c>
      <c r="B174">
        <v>1</v>
      </c>
      <c r="C174">
        <v>2</v>
      </c>
      <c r="D174" t="s">
        <v>1302</v>
      </c>
      <c r="E174" t="s">
        <v>465</v>
      </c>
      <c r="F174" t="s">
        <v>15</v>
      </c>
      <c r="G174" s="54">
        <v>45896.47997685185</v>
      </c>
      <c r="H174" s="54">
        <v>45896.479953703703</v>
      </c>
      <c r="I174" s="54">
        <v>45901.906840277778</v>
      </c>
      <c r="J174" t="s">
        <v>2263</v>
      </c>
      <c r="K174" t="s">
        <v>1025</v>
      </c>
      <c r="M174">
        <v>0</v>
      </c>
      <c r="N174" t="s">
        <v>1303</v>
      </c>
      <c r="O174">
        <v>491</v>
      </c>
      <c r="P174" t="s">
        <v>1304</v>
      </c>
      <c r="Q174">
        <v>32143027</v>
      </c>
      <c r="R174" t="s">
        <v>2262</v>
      </c>
      <c r="S174">
        <v>4277651</v>
      </c>
      <c r="V174" t="s">
        <v>1308</v>
      </c>
      <c r="W174">
        <v>4277651</v>
      </c>
      <c r="X174">
        <v>3207668269</v>
      </c>
      <c r="AA174" t="s">
        <v>2264</v>
      </c>
      <c r="AB174" t="s">
        <v>464</v>
      </c>
      <c r="AC174" t="s">
        <v>1311</v>
      </c>
      <c r="AD174" t="s">
        <v>463</v>
      </c>
      <c r="AE174">
        <v>5</v>
      </c>
      <c r="AF174" s="125">
        <v>-75637402</v>
      </c>
      <c r="AG174" s="125">
        <v>6276457</v>
      </c>
      <c r="AH174" t="s">
        <v>1312</v>
      </c>
      <c r="AI174" t="s">
        <v>1313</v>
      </c>
      <c r="AJ174" t="s">
        <v>1314</v>
      </c>
      <c r="AK174" s="55">
        <v>45896</v>
      </c>
      <c r="AM174" t="s">
        <v>1315</v>
      </c>
      <c r="AN174" t="s">
        <v>1316</v>
      </c>
      <c r="AO174" t="s">
        <v>2265</v>
      </c>
      <c r="AP174" t="s">
        <v>2266</v>
      </c>
    </row>
    <row r="175" spans="1:42" x14ac:dyDescent="0.25">
      <c r="A175">
        <v>23524192</v>
      </c>
      <c r="B175">
        <v>1</v>
      </c>
      <c r="C175">
        <v>2</v>
      </c>
      <c r="D175" t="s">
        <v>1302</v>
      </c>
      <c r="E175" t="s">
        <v>465</v>
      </c>
      <c r="F175" t="s">
        <v>15</v>
      </c>
      <c r="G175" s="54">
        <v>45896.484293981484</v>
      </c>
      <c r="H175" s="54">
        <v>45896.484270833331</v>
      </c>
      <c r="I175" s="54">
        <v>45901.90697916667</v>
      </c>
      <c r="J175" t="s">
        <v>2270</v>
      </c>
      <c r="K175" t="s">
        <v>1401</v>
      </c>
      <c r="M175">
        <v>0</v>
      </c>
      <c r="N175" t="s">
        <v>1303</v>
      </c>
      <c r="O175">
        <v>491</v>
      </c>
      <c r="P175" t="s">
        <v>1304</v>
      </c>
      <c r="Q175">
        <v>1012357139</v>
      </c>
      <c r="R175" t="s">
        <v>2267</v>
      </c>
      <c r="S175">
        <v>6125678</v>
      </c>
      <c r="T175" t="s">
        <v>2268</v>
      </c>
      <c r="U175" t="s">
        <v>2269</v>
      </c>
      <c r="V175" t="s">
        <v>1308</v>
      </c>
      <c r="W175">
        <v>6125678</v>
      </c>
      <c r="X175">
        <v>3016654553</v>
      </c>
      <c r="AA175" t="s">
        <v>2271</v>
      </c>
      <c r="AB175" t="s">
        <v>464</v>
      </c>
      <c r="AC175" t="s">
        <v>1311</v>
      </c>
      <c r="AD175" t="s">
        <v>1403</v>
      </c>
      <c r="AE175">
        <v>129</v>
      </c>
      <c r="AF175" s="125">
        <v>-7562726315</v>
      </c>
      <c r="AG175" s="125">
        <v>610084415</v>
      </c>
      <c r="AH175" t="s">
        <v>1312</v>
      </c>
      <c r="AI175" t="s">
        <v>1348</v>
      </c>
      <c r="AJ175" t="s">
        <v>1349</v>
      </c>
      <c r="AK175" s="55">
        <v>45897</v>
      </c>
      <c r="AM175" t="s">
        <v>1350</v>
      </c>
      <c r="AN175" t="s">
        <v>1316</v>
      </c>
      <c r="AO175" t="s">
        <v>2272</v>
      </c>
      <c r="AP175" t="s">
        <v>2273</v>
      </c>
    </row>
    <row r="176" spans="1:42" x14ac:dyDescent="0.25">
      <c r="A176">
        <v>23524246</v>
      </c>
      <c r="B176">
        <v>1</v>
      </c>
      <c r="C176">
        <v>2</v>
      </c>
      <c r="D176" t="s">
        <v>1302</v>
      </c>
      <c r="E176" t="s">
        <v>465</v>
      </c>
      <c r="F176" t="s">
        <v>15</v>
      </c>
      <c r="G176" s="54">
        <v>45896.505219907405</v>
      </c>
      <c r="H176" s="54">
        <v>45896.505196759259</v>
      </c>
      <c r="I176" s="54">
        <v>45901.906736111108</v>
      </c>
      <c r="J176" t="s">
        <v>2275</v>
      </c>
      <c r="K176" t="s">
        <v>1379</v>
      </c>
      <c r="M176">
        <v>0</v>
      </c>
      <c r="N176" t="s">
        <v>1303</v>
      </c>
      <c r="O176">
        <v>491</v>
      </c>
      <c r="P176" t="s">
        <v>1304</v>
      </c>
      <c r="Q176">
        <v>1036669881</v>
      </c>
      <c r="R176" t="s">
        <v>2274</v>
      </c>
      <c r="V176" t="s">
        <v>1308</v>
      </c>
      <c r="X176">
        <v>3245849763</v>
      </c>
      <c r="AA176" t="s">
        <v>2276</v>
      </c>
      <c r="AB176" t="s">
        <v>464</v>
      </c>
      <c r="AC176" t="s">
        <v>1311</v>
      </c>
      <c r="AD176" t="s">
        <v>502</v>
      </c>
      <c r="AE176">
        <v>360</v>
      </c>
      <c r="AF176" s="125">
        <v>-7561724814</v>
      </c>
      <c r="AG176" s="125">
        <v>618731814</v>
      </c>
      <c r="AH176" t="s">
        <v>1312</v>
      </c>
      <c r="AI176" t="s">
        <v>1313</v>
      </c>
      <c r="AJ176" t="s">
        <v>1314</v>
      </c>
      <c r="AK176" s="55">
        <v>45896</v>
      </c>
      <c r="AM176" t="s">
        <v>1350</v>
      </c>
      <c r="AN176" t="s">
        <v>1316</v>
      </c>
      <c r="AO176" t="s">
        <v>2277</v>
      </c>
      <c r="AP176" t="s">
        <v>2278</v>
      </c>
    </row>
    <row r="177" spans="1:42" x14ac:dyDescent="0.25">
      <c r="A177">
        <v>23524252</v>
      </c>
      <c r="B177">
        <v>1</v>
      </c>
      <c r="C177">
        <v>2</v>
      </c>
      <c r="D177" t="s">
        <v>1302</v>
      </c>
      <c r="E177" t="s">
        <v>465</v>
      </c>
      <c r="F177" t="s">
        <v>15</v>
      </c>
      <c r="G177" s="54">
        <v>45896.507430555554</v>
      </c>
      <c r="H177" s="54">
        <v>45896.507407407407</v>
      </c>
      <c r="I177" s="54">
        <v>45901.906886574077</v>
      </c>
      <c r="J177" t="s">
        <v>2279</v>
      </c>
      <c r="K177" t="s">
        <v>1025</v>
      </c>
      <c r="M177">
        <v>0</v>
      </c>
      <c r="N177" t="s">
        <v>1303</v>
      </c>
      <c r="O177">
        <v>491</v>
      </c>
      <c r="P177" t="s">
        <v>1304</v>
      </c>
      <c r="Q177">
        <v>43155150</v>
      </c>
      <c r="R177" t="s">
        <v>2167</v>
      </c>
      <c r="T177" t="s">
        <v>2168</v>
      </c>
      <c r="V177" t="s">
        <v>1308</v>
      </c>
      <c r="X177">
        <v>3148001934</v>
      </c>
      <c r="AA177" t="s">
        <v>2280</v>
      </c>
      <c r="AB177" t="s">
        <v>464</v>
      </c>
      <c r="AC177" t="s">
        <v>1311</v>
      </c>
      <c r="AD177" t="s">
        <v>463</v>
      </c>
      <c r="AE177">
        <v>5</v>
      </c>
      <c r="AF177" s="125">
        <v>-75621606</v>
      </c>
      <c r="AG177" s="125">
        <v>6222502</v>
      </c>
      <c r="AH177" t="s">
        <v>1312</v>
      </c>
      <c r="AI177" t="s">
        <v>1313</v>
      </c>
      <c r="AJ177" t="s">
        <v>1314</v>
      </c>
      <c r="AK177" s="55">
        <v>45896</v>
      </c>
      <c r="AM177" t="s">
        <v>1315</v>
      </c>
      <c r="AN177" t="s">
        <v>1316</v>
      </c>
      <c r="AO177" t="s">
        <v>2281</v>
      </c>
      <c r="AP177" t="s">
        <v>2282</v>
      </c>
    </row>
    <row r="178" spans="1:42" x14ac:dyDescent="0.25">
      <c r="A178">
        <v>23524305</v>
      </c>
      <c r="B178">
        <v>1</v>
      </c>
      <c r="C178">
        <v>2</v>
      </c>
      <c r="D178" t="s">
        <v>1302</v>
      </c>
      <c r="E178" t="s">
        <v>465</v>
      </c>
      <c r="F178" t="s">
        <v>15</v>
      </c>
      <c r="G178" s="54">
        <v>45896.51935185185</v>
      </c>
      <c r="H178" s="54">
        <v>45896.519328703704</v>
      </c>
      <c r="I178" s="54">
        <v>45901.906886574077</v>
      </c>
      <c r="J178" t="s">
        <v>2285</v>
      </c>
      <c r="K178" t="s">
        <v>1379</v>
      </c>
      <c r="M178">
        <v>0</v>
      </c>
      <c r="N178" t="s">
        <v>1303</v>
      </c>
      <c r="O178">
        <v>491</v>
      </c>
      <c r="P178" t="s">
        <v>1304</v>
      </c>
      <c r="Q178">
        <v>43593921</v>
      </c>
      <c r="R178" t="s">
        <v>2283</v>
      </c>
      <c r="T178" t="s">
        <v>2284</v>
      </c>
      <c r="V178" t="s">
        <v>1308</v>
      </c>
      <c r="X178">
        <v>3225447114</v>
      </c>
      <c r="AA178" t="s">
        <v>2286</v>
      </c>
      <c r="AB178" t="s">
        <v>464</v>
      </c>
      <c r="AC178" t="s">
        <v>1311</v>
      </c>
      <c r="AD178" t="s">
        <v>502</v>
      </c>
      <c r="AE178">
        <v>360</v>
      </c>
      <c r="AF178" s="125">
        <v>-7560673</v>
      </c>
      <c r="AG178" s="125">
        <v>6189532</v>
      </c>
      <c r="AH178" t="s">
        <v>1312</v>
      </c>
      <c r="AI178" t="s">
        <v>1313</v>
      </c>
      <c r="AJ178" t="s">
        <v>1314</v>
      </c>
      <c r="AK178" s="55">
        <v>45896</v>
      </c>
      <c r="AM178" t="s">
        <v>1350</v>
      </c>
      <c r="AN178" t="s">
        <v>1316</v>
      </c>
      <c r="AO178" t="s">
        <v>2287</v>
      </c>
      <c r="AP178" t="s">
        <v>2288</v>
      </c>
    </row>
    <row r="179" spans="1:42" x14ac:dyDescent="0.25">
      <c r="A179">
        <v>23524313</v>
      </c>
      <c r="B179">
        <v>1</v>
      </c>
      <c r="C179">
        <v>2</v>
      </c>
      <c r="D179" t="s">
        <v>1302</v>
      </c>
      <c r="E179" t="s">
        <v>465</v>
      </c>
      <c r="F179" t="s">
        <v>15</v>
      </c>
      <c r="G179" s="54">
        <v>45896.523206018515</v>
      </c>
      <c r="H179" s="54">
        <v>45896.523182870369</v>
      </c>
      <c r="I179" s="54">
        <v>45901.906678240739</v>
      </c>
      <c r="J179" t="s">
        <v>2291</v>
      </c>
      <c r="K179" t="s">
        <v>1379</v>
      </c>
      <c r="M179">
        <v>0</v>
      </c>
      <c r="N179" t="s">
        <v>1303</v>
      </c>
      <c r="O179">
        <v>491</v>
      </c>
      <c r="P179" t="s">
        <v>1304</v>
      </c>
      <c r="Q179">
        <v>1036599889</v>
      </c>
      <c r="R179" t="s">
        <v>2289</v>
      </c>
      <c r="T179" t="s">
        <v>2290</v>
      </c>
      <c r="V179" t="s">
        <v>1308</v>
      </c>
      <c r="X179">
        <v>3122633360</v>
      </c>
      <c r="AA179" t="s">
        <v>2292</v>
      </c>
      <c r="AB179" t="s">
        <v>464</v>
      </c>
      <c r="AC179" t="s">
        <v>1311</v>
      </c>
      <c r="AD179" t="s">
        <v>502</v>
      </c>
      <c r="AE179">
        <v>360</v>
      </c>
      <c r="AF179" s="125">
        <v>-7558784050</v>
      </c>
      <c r="AG179" s="125">
        <v>619396072</v>
      </c>
      <c r="AH179" t="s">
        <v>1312</v>
      </c>
      <c r="AI179" t="s">
        <v>1313</v>
      </c>
      <c r="AJ179" t="s">
        <v>1314</v>
      </c>
      <c r="AK179" s="55">
        <v>45896</v>
      </c>
      <c r="AM179" t="s">
        <v>1315</v>
      </c>
      <c r="AN179" t="s">
        <v>1316</v>
      </c>
      <c r="AO179" t="s">
        <v>2293</v>
      </c>
      <c r="AP179" t="s">
        <v>2294</v>
      </c>
    </row>
    <row r="180" spans="1:42" x14ac:dyDescent="0.25">
      <c r="A180">
        <v>23524320</v>
      </c>
      <c r="B180">
        <v>1</v>
      </c>
      <c r="C180">
        <v>2</v>
      </c>
      <c r="D180" t="s">
        <v>1302</v>
      </c>
      <c r="E180" t="s">
        <v>465</v>
      </c>
      <c r="F180" t="s">
        <v>15</v>
      </c>
      <c r="G180" s="54">
        <v>45896.528483796297</v>
      </c>
      <c r="H180" s="54">
        <v>45896.528460648151</v>
      </c>
      <c r="I180" s="54">
        <v>45901.90697916667</v>
      </c>
      <c r="J180" t="s">
        <v>2296</v>
      </c>
      <c r="K180" t="s">
        <v>1025</v>
      </c>
      <c r="M180">
        <v>0</v>
      </c>
      <c r="N180" t="s">
        <v>1303</v>
      </c>
      <c r="O180">
        <v>491</v>
      </c>
      <c r="P180" t="s">
        <v>1304</v>
      </c>
      <c r="Q180">
        <v>98533076</v>
      </c>
      <c r="R180" t="s">
        <v>2295</v>
      </c>
      <c r="V180" t="s">
        <v>1308</v>
      </c>
      <c r="X180">
        <v>3217515081</v>
      </c>
      <c r="AA180" t="s">
        <v>2297</v>
      </c>
      <c r="AB180" t="s">
        <v>464</v>
      </c>
      <c r="AC180" t="s">
        <v>1311</v>
      </c>
      <c r="AD180" t="s">
        <v>463</v>
      </c>
      <c r="AE180">
        <v>5</v>
      </c>
      <c r="AF180" s="125">
        <v>-75607454</v>
      </c>
      <c r="AG180" s="125">
        <v>6227201</v>
      </c>
      <c r="AH180" t="s">
        <v>1312</v>
      </c>
      <c r="AI180" t="s">
        <v>1313</v>
      </c>
      <c r="AJ180" t="s">
        <v>1314</v>
      </c>
      <c r="AK180" s="55">
        <v>45896</v>
      </c>
      <c r="AM180" t="s">
        <v>1315</v>
      </c>
      <c r="AN180" t="s">
        <v>1316</v>
      </c>
      <c r="AO180" t="s">
        <v>2298</v>
      </c>
      <c r="AP180" t="s">
        <v>2299</v>
      </c>
    </row>
    <row r="181" spans="1:42" x14ac:dyDescent="0.25">
      <c r="A181">
        <v>23524356</v>
      </c>
      <c r="B181">
        <v>1</v>
      </c>
      <c r="C181">
        <v>2</v>
      </c>
      <c r="D181" t="s">
        <v>1302</v>
      </c>
      <c r="E181" t="s">
        <v>465</v>
      </c>
      <c r="F181" t="s">
        <v>15</v>
      </c>
      <c r="G181" s="54">
        <v>45896.55060185185</v>
      </c>
      <c r="H181" s="54">
        <v>45896.550578703704</v>
      </c>
      <c r="I181" s="54">
        <v>45901.906585648147</v>
      </c>
      <c r="J181" t="s">
        <v>2301</v>
      </c>
      <c r="K181" t="s">
        <v>1025</v>
      </c>
      <c r="M181">
        <v>0</v>
      </c>
      <c r="N181" t="s">
        <v>1303</v>
      </c>
      <c r="O181">
        <v>491</v>
      </c>
      <c r="P181" t="s">
        <v>1304</v>
      </c>
      <c r="Q181">
        <v>1001762934</v>
      </c>
      <c r="R181" t="s">
        <v>2300</v>
      </c>
      <c r="V181" t="s">
        <v>1308</v>
      </c>
      <c r="X181">
        <v>3013165599</v>
      </c>
      <c r="AA181" t="s">
        <v>2302</v>
      </c>
      <c r="AB181" t="s">
        <v>464</v>
      </c>
      <c r="AC181" t="s">
        <v>1311</v>
      </c>
      <c r="AD181" t="s">
        <v>463</v>
      </c>
      <c r="AE181">
        <v>5</v>
      </c>
      <c r="AF181" s="125">
        <v>-7561003710</v>
      </c>
      <c r="AG181" s="125">
        <v>627526501</v>
      </c>
      <c r="AH181" t="s">
        <v>1312</v>
      </c>
      <c r="AI181" t="s">
        <v>1313</v>
      </c>
      <c r="AJ181" t="s">
        <v>1314</v>
      </c>
      <c r="AK181" s="55">
        <v>45896</v>
      </c>
      <c r="AM181" t="s">
        <v>1350</v>
      </c>
      <c r="AN181" t="s">
        <v>1316</v>
      </c>
      <c r="AO181" t="s">
        <v>2303</v>
      </c>
      <c r="AP181" t="s">
        <v>2304</v>
      </c>
    </row>
    <row r="182" spans="1:42" x14ac:dyDescent="0.25">
      <c r="A182">
        <v>23524362</v>
      </c>
      <c r="B182">
        <v>1</v>
      </c>
      <c r="C182">
        <v>2</v>
      </c>
      <c r="D182" t="s">
        <v>1302</v>
      </c>
      <c r="E182" t="s">
        <v>465</v>
      </c>
      <c r="F182" t="s">
        <v>15</v>
      </c>
      <c r="G182" s="54">
        <v>45896.554791666669</v>
      </c>
      <c r="H182" s="54">
        <v>45896.554768518516</v>
      </c>
      <c r="I182" s="54">
        <v>45901.90697916667</v>
      </c>
      <c r="J182" t="s">
        <v>2305</v>
      </c>
      <c r="K182" t="s">
        <v>1025</v>
      </c>
      <c r="M182">
        <v>0</v>
      </c>
      <c r="N182" t="s">
        <v>1303</v>
      </c>
      <c r="O182">
        <v>491</v>
      </c>
      <c r="P182" t="s">
        <v>1304</v>
      </c>
      <c r="Q182">
        <v>1001762934</v>
      </c>
      <c r="R182" t="s">
        <v>2300</v>
      </c>
      <c r="V182" t="s">
        <v>1308</v>
      </c>
      <c r="X182">
        <v>3013165599</v>
      </c>
      <c r="AA182" t="s">
        <v>2306</v>
      </c>
      <c r="AB182" t="s">
        <v>464</v>
      </c>
      <c r="AC182" t="s">
        <v>1311</v>
      </c>
      <c r="AD182" t="s">
        <v>463</v>
      </c>
      <c r="AE182">
        <v>5</v>
      </c>
      <c r="AF182" s="125">
        <v>-7561003710</v>
      </c>
      <c r="AG182" s="125">
        <v>627526501</v>
      </c>
      <c r="AH182" t="s">
        <v>1312</v>
      </c>
      <c r="AI182" t="s">
        <v>1313</v>
      </c>
      <c r="AJ182" t="s">
        <v>1314</v>
      </c>
      <c r="AK182" s="55">
        <v>45896</v>
      </c>
      <c r="AM182" t="s">
        <v>1350</v>
      </c>
      <c r="AN182" t="s">
        <v>1316</v>
      </c>
      <c r="AO182" t="s">
        <v>2307</v>
      </c>
      <c r="AP182" t="s">
        <v>2308</v>
      </c>
    </row>
    <row r="183" spans="1:42" x14ac:dyDescent="0.25">
      <c r="A183">
        <v>23524498</v>
      </c>
      <c r="B183">
        <v>1</v>
      </c>
      <c r="C183">
        <v>2</v>
      </c>
      <c r="D183" t="s">
        <v>1302</v>
      </c>
      <c r="E183" t="s">
        <v>465</v>
      </c>
      <c r="F183" t="s">
        <v>15</v>
      </c>
      <c r="G183" s="54">
        <v>45896.611319444448</v>
      </c>
      <c r="H183" s="54">
        <v>45896.611296296294</v>
      </c>
      <c r="I183" s="54">
        <v>45901.90697916667</v>
      </c>
      <c r="J183" t="s">
        <v>2310</v>
      </c>
      <c r="K183" t="s">
        <v>1025</v>
      </c>
      <c r="M183">
        <v>0</v>
      </c>
      <c r="N183" t="s">
        <v>1303</v>
      </c>
      <c r="O183">
        <v>491</v>
      </c>
      <c r="P183" t="s">
        <v>1304</v>
      </c>
      <c r="Q183">
        <v>8247215</v>
      </c>
      <c r="R183" t="s">
        <v>2309</v>
      </c>
      <c r="S183">
        <v>2656285</v>
      </c>
      <c r="V183" t="s">
        <v>1308</v>
      </c>
      <c r="W183">
        <v>2656285</v>
      </c>
      <c r="X183">
        <v>3007759723</v>
      </c>
      <c r="AA183" t="s">
        <v>2311</v>
      </c>
      <c r="AB183" t="s">
        <v>464</v>
      </c>
      <c r="AC183" t="s">
        <v>1311</v>
      </c>
      <c r="AD183" t="s">
        <v>463</v>
      </c>
      <c r="AE183">
        <v>5</v>
      </c>
      <c r="AF183" s="125">
        <v>-7558143468</v>
      </c>
      <c r="AG183" s="125">
        <v>622779677</v>
      </c>
      <c r="AH183" t="s">
        <v>1312</v>
      </c>
      <c r="AI183" t="s">
        <v>1313</v>
      </c>
      <c r="AJ183" t="s">
        <v>1314</v>
      </c>
      <c r="AK183" s="55">
        <v>45896</v>
      </c>
      <c r="AM183" t="s">
        <v>1315</v>
      </c>
      <c r="AN183" t="s">
        <v>1316</v>
      </c>
      <c r="AO183" t="s">
        <v>2312</v>
      </c>
      <c r="AP183" t="s">
        <v>2313</v>
      </c>
    </row>
    <row r="184" spans="1:42" x14ac:dyDescent="0.25">
      <c r="A184">
        <v>23524507</v>
      </c>
      <c r="B184">
        <v>1</v>
      </c>
      <c r="C184">
        <v>2</v>
      </c>
      <c r="D184" t="s">
        <v>1302</v>
      </c>
      <c r="E184" t="s">
        <v>465</v>
      </c>
      <c r="F184" t="s">
        <v>15</v>
      </c>
      <c r="G184" s="54">
        <v>45896.613078703704</v>
      </c>
      <c r="H184" s="54">
        <v>45896.613055555557</v>
      </c>
      <c r="I184" s="54">
        <v>45901.90697916667</v>
      </c>
      <c r="J184" t="s">
        <v>2316</v>
      </c>
      <c r="K184" t="s">
        <v>1025</v>
      </c>
      <c r="M184">
        <v>0</v>
      </c>
      <c r="N184" t="s">
        <v>1303</v>
      </c>
      <c r="O184">
        <v>491</v>
      </c>
      <c r="P184" t="s">
        <v>1304</v>
      </c>
      <c r="Q184">
        <v>1027960132</v>
      </c>
      <c r="R184" t="s">
        <v>2314</v>
      </c>
      <c r="T184" t="s">
        <v>2315</v>
      </c>
      <c r="V184" t="s">
        <v>1308</v>
      </c>
      <c r="X184">
        <v>3022477439</v>
      </c>
      <c r="AA184" t="s">
        <v>2317</v>
      </c>
      <c r="AB184" t="s">
        <v>464</v>
      </c>
      <c r="AC184" t="s">
        <v>1311</v>
      </c>
      <c r="AD184" t="s">
        <v>463</v>
      </c>
      <c r="AE184">
        <v>5</v>
      </c>
      <c r="AF184" s="125">
        <v>-7559324317</v>
      </c>
      <c r="AG184" s="125">
        <v>620079683</v>
      </c>
      <c r="AH184" t="s">
        <v>1312</v>
      </c>
      <c r="AI184" t="s">
        <v>1313</v>
      </c>
      <c r="AJ184" t="s">
        <v>1314</v>
      </c>
      <c r="AK184" s="55">
        <v>45896</v>
      </c>
      <c r="AM184" t="s">
        <v>1315</v>
      </c>
      <c r="AN184" t="s">
        <v>1316</v>
      </c>
      <c r="AO184" t="s">
        <v>2318</v>
      </c>
      <c r="AP184" t="s">
        <v>2319</v>
      </c>
    </row>
    <row r="185" spans="1:42" x14ac:dyDescent="0.25">
      <c r="A185">
        <v>23524515</v>
      </c>
      <c r="B185">
        <v>1</v>
      </c>
      <c r="C185">
        <v>2</v>
      </c>
      <c r="D185" t="s">
        <v>1302</v>
      </c>
      <c r="E185" t="s">
        <v>465</v>
      </c>
      <c r="F185" t="s">
        <v>15</v>
      </c>
      <c r="G185" s="54">
        <v>45896.613842592589</v>
      </c>
      <c r="H185" s="54">
        <v>45896.613819444443</v>
      </c>
      <c r="I185" s="54">
        <v>45901.906886574077</v>
      </c>
      <c r="J185" t="s">
        <v>2321</v>
      </c>
      <c r="K185" t="s">
        <v>1025</v>
      </c>
      <c r="M185">
        <v>0</v>
      </c>
      <c r="N185" t="s">
        <v>1303</v>
      </c>
      <c r="O185">
        <v>491</v>
      </c>
      <c r="P185" t="s">
        <v>1304</v>
      </c>
      <c r="Q185">
        <v>1022032367</v>
      </c>
      <c r="R185" t="s">
        <v>2320</v>
      </c>
      <c r="V185" t="s">
        <v>1308</v>
      </c>
      <c r="X185">
        <v>3105058708</v>
      </c>
      <c r="AA185" t="s">
        <v>2322</v>
      </c>
      <c r="AB185" t="s">
        <v>464</v>
      </c>
      <c r="AC185" t="s">
        <v>1311</v>
      </c>
      <c r="AD185" t="s">
        <v>463</v>
      </c>
      <c r="AE185">
        <v>5</v>
      </c>
      <c r="AF185" s="125">
        <v>-7561280514</v>
      </c>
      <c r="AG185" s="125">
        <v>626338729</v>
      </c>
      <c r="AH185" t="s">
        <v>1312</v>
      </c>
      <c r="AI185" t="s">
        <v>1313</v>
      </c>
      <c r="AJ185" t="s">
        <v>1314</v>
      </c>
      <c r="AK185" s="55">
        <v>45896</v>
      </c>
      <c r="AM185" t="s">
        <v>1315</v>
      </c>
      <c r="AN185" t="s">
        <v>1316</v>
      </c>
      <c r="AO185" t="s">
        <v>2323</v>
      </c>
      <c r="AP185" t="s">
        <v>2324</v>
      </c>
    </row>
    <row r="186" spans="1:42" x14ac:dyDescent="0.25">
      <c r="A186">
        <v>23524551</v>
      </c>
      <c r="B186">
        <v>1</v>
      </c>
      <c r="C186">
        <v>2</v>
      </c>
      <c r="D186" t="s">
        <v>1302</v>
      </c>
      <c r="E186" t="s">
        <v>465</v>
      </c>
      <c r="F186" t="s">
        <v>15</v>
      </c>
      <c r="G186" s="54">
        <v>45896.623090277775</v>
      </c>
      <c r="H186" s="54">
        <v>45896.623067129629</v>
      </c>
      <c r="I186" s="54">
        <v>45901.906678240739</v>
      </c>
      <c r="J186" t="s">
        <v>2327</v>
      </c>
      <c r="K186" t="s">
        <v>1025</v>
      </c>
      <c r="M186">
        <v>0</v>
      </c>
      <c r="N186" t="s">
        <v>1303</v>
      </c>
      <c r="O186">
        <v>491</v>
      </c>
      <c r="P186" t="s">
        <v>1304</v>
      </c>
      <c r="Q186">
        <v>1017180261</v>
      </c>
      <c r="R186" t="s">
        <v>2325</v>
      </c>
      <c r="S186">
        <v>5741192</v>
      </c>
      <c r="T186" t="s">
        <v>2326</v>
      </c>
      <c r="V186" t="s">
        <v>1308</v>
      </c>
      <c r="W186">
        <v>5741192</v>
      </c>
      <c r="X186">
        <v>3012808438</v>
      </c>
      <c r="AA186" t="s">
        <v>2328</v>
      </c>
      <c r="AB186" t="s">
        <v>464</v>
      </c>
      <c r="AC186" t="s">
        <v>1311</v>
      </c>
      <c r="AD186" t="s">
        <v>463</v>
      </c>
      <c r="AE186">
        <v>5</v>
      </c>
      <c r="AF186" s="125">
        <v>-7551649469</v>
      </c>
      <c r="AG186" s="125">
        <v>621046587</v>
      </c>
      <c r="AH186" t="s">
        <v>1312</v>
      </c>
      <c r="AI186" t="s">
        <v>1313</v>
      </c>
      <c r="AJ186" t="s">
        <v>1314</v>
      </c>
      <c r="AK186" s="55">
        <v>45896</v>
      </c>
      <c r="AM186" t="s">
        <v>1350</v>
      </c>
      <c r="AN186" t="s">
        <v>1316</v>
      </c>
      <c r="AO186" t="s">
        <v>2329</v>
      </c>
      <c r="AP186" t="s">
        <v>2330</v>
      </c>
    </row>
    <row r="187" spans="1:42" x14ac:dyDescent="0.25">
      <c r="A187">
        <v>23524629</v>
      </c>
      <c r="B187">
        <v>1</v>
      </c>
      <c r="C187">
        <v>2</v>
      </c>
      <c r="D187" t="s">
        <v>1302</v>
      </c>
      <c r="E187" t="s">
        <v>465</v>
      </c>
      <c r="F187" t="s">
        <v>15</v>
      </c>
      <c r="G187" s="54">
        <v>45896.650787037041</v>
      </c>
      <c r="H187" s="54">
        <v>45896.650763888887</v>
      </c>
      <c r="I187" s="54">
        <v>45901.906886574077</v>
      </c>
      <c r="J187" t="s">
        <v>2333</v>
      </c>
      <c r="K187" t="s">
        <v>1025</v>
      </c>
      <c r="M187">
        <v>0</v>
      </c>
      <c r="N187" t="s">
        <v>1303</v>
      </c>
      <c r="O187">
        <v>491</v>
      </c>
      <c r="P187" t="s">
        <v>1304</v>
      </c>
      <c r="Q187">
        <v>42988582</v>
      </c>
      <c r="R187" t="s">
        <v>2331</v>
      </c>
      <c r="S187">
        <v>2217060</v>
      </c>
      <c r="U187" t="s">
        <v>2332</v>
      </c>
      <c r="V187" t="s">
        <v>1308</v>
      </c>
      <c r="W187">
        <v>2217060</v>
      </c>
      <c r="X187">
        <v>3234481484</v>
      </c>
      <c r="AA187" t="s">
        <v>2334</v>
      </c>
      <c r="AB187" t="s">
        <v>464</v>
      </c>
      <c r="AC187" t="s">
        <v>1311</v>
      </c>
      <c r="AD187" t="s">
        <v>463</v>
      </c>
      <c r="AE187">
        <v>5</v>
      </c>
      <c r="AF187" s="125">
        <v>-7553536366</v>
      </c>
      <c r="AG187" s="125">
        <v>623629905</v>
      </c>
      <c r="AH187" t="s">
        <v>1312</v>
      </c>
      <c r="AI187" t="s">
        <v>1313</v>
      </c>
      <c r="AJ187" t="s">
        <v>1314</v>
      </c>
      <c r="AK187" s="55">
        <v>45896</v>
      </c>
      <c r="AM187" t="s">
        <v>1315</v>
      </c>
      <c r="AN187" t="s">
        <v>1316</v>
      </c>
      <c r="AO187" t="s">
        <v>2335</v>
      </c>
      <c r="AP187" t="s">
        <v>2336</v>
      </c>
    </row>
    <row r="188" spans="1:42" x14ac:dyDescent="0.25">
      <c r="A188">
        <v>23524648</v>
      </c>
      <c r="B188">
        <v>1</v>
      </c>
      <c r="C188">
        <v>2</v>
      </c>
      <c r="D188" t="s">
        <v>1302</v>
      </c>
      <c r="E188" t="s">
        <v>465</v>
      </c>
      <c r="F188" t="s">
        <v>15</v>
      </c>
      <c r="G188" s="54">
        <v>45896.658668981479</v>
      </c>
      <c r="H188" s="54">
        <v>45896.658645833333</v>
      </c>
      <c r="I188" s="54">
        <v>45901.90697916667</v>
      </c>
      <c r="J188" t="s">
        <v>2339</v>
      </c>
      <c r="K188" t="s">
        <v>1025</v>
      </c>
      <c r="M188">
        <v>0</v>
      </c>
      <c r="N188" t="s">
        <v>1303</v>
      </c>
      <c r="O188">
        <v>491</v>
      </c>
      <c r="P188" t="s">
        <v>1304</v>
      </c>
      <c r="Q188">
        <v>98772580</v>
      </c>
      <c r="R188" t="s">
        <v>2337</v>
      </c>
      <c r="T188" t="s">
        <v>2338</v>
      </c>
      <c r="V188" t="s">
        <v>1308</v>
      </c>
      <c r="X188">
        <v>3016168334</v>
      </c>
      <c r="AA188" t="s">
        <v>2340</v>
      </c>
      <c r="AB188" t="s">
        <v>464</v>
      </c>
      <c r="AC188" t="s">
        <v>1311</v>
      </c>
      <c r="AD188" t="s">
        <v>463</v>
      </c>
      <c r="AE188">
        <v>5</v>
      </c>
      <c r="AF188" s="125">
        <v>-75662527</v>
      </c>
      <c r="AG188" s="125">
        <v>6272575</v>
      </c>
      <c r="AH188" t="s">
        <v>1312</v>
      </c>
      <c r="AI188" t="s">
        <v>1313</v>
      </c>
      <c r="AJ188" t="s">
        <v>1314</v>
      </c>
      <c r="AK188" s="55">
        <v>45896</v>
      </c>
      <c r="AM188" t="s">
        <v>1350</v>
      </c>
      <c r="AN188" t="s">
        <v>1316</v>
      </c>
      <c r="AO188" t="s">
        <v>2341</v>
      </c>
      <c r="AP188" t="s">
        <v>2342</v>
      </c>
    </row>
    <row r="189" spans="1:42" x14ac:dyDescent="0.25">
      <c r="A189">
        <v>23524716</v>
      </c>
      <c r="B189">
        <v>1</v>
      </c>
      <c r="C189">
        <v>2</v>
      </c>
      <c r="D189" t="s">
        <v>1302</v>
      </c>
      <c r="E189" t="s">
        <v>465</v>
      </c>
      <c r="F189" t="s">
        <v>15</v>
      </c>
      <c r="G189" s="54">
        <v>45896.690613425926</v>
      </c>
      <c r="H189" s="54">
        <v>45896.69059027778</v>
      </c>
      <c r="I189" s="54">
        <v>45901.906886574077</v>
      </c>
      <c r="J189" t="s">
        <v>2345</v>
      </c>
      <c r="K189" t="s">
        <v>1401</v>
      </c>
      <c r="M189">
        <v>0</v>
      </c>
      <c r="N189" t="s">
        <v>1303</v>
      </c>
      <c r="O189">
        <v>491</v>
      </c>
      <c r="P189" t="s">
        <v>1304</v>
      </c>
      <c r="Q189">
        <v>15255788</v>
      </c>
      <c r="R189" t="s">
        <v>2343</v>
      </c>
      <c r="T189" t="s">
        <v>2344</v>
      </c>
      <c r="V189" t="s">
        <v>1308</v>
      </c>
      <c r="X189">
        <v>3205291216</v>
      </c>
      <c r="AA189" t="s">
        <v>2346</v>
      </c>
      <c r="AB189" t="s">
        <v>464</v>
      </c>
      <c r="AC189" t="s">
        <v>1311</v>
      </c>
      <c r="AD189" t="s">
        <v>1403</v>
      </c>
      <c r="AE189">
        <v>129</v>
      </c>
      <c r="AF189" s="125">
        <v>-75641770</v>
      </c>
      <c r="AG189" s="125">
        <v>6107485</v>
      </c>
      <c r="AH189" t="s">
        <v>1312</v>
      </c>
      <c r="AI189" t="s">
        <v>1348</v>
      </c>
      <c r="AJ189" t="s">
        <v>1349</v>
      </c>
      <c r="AK189" s="55">
        <v>45897</v>
      </c>
      <c r="AM189" t="s">
        <v>1315</v>
      </c>
      <c r="AN189" t="s">
        <v>1316</v>
      </c>
      <c r="AO189" t="s">
        <v>2347</v>
      </c>
      <c r="AP189" t="s">
        <v>2348</v>
      </c>
    </row>
    <row r="190" spans="1:42" x14ac:dyDescent="0.25">
      <c r="A190">
        <v>23524719</v>
      </c>
      <c r="B190">
        <v>1</v>
      </c>
      <c r="C190">
        <v>2</v>
      </c>
      <c r="D190" t="s">
        <v>1302</v>
      </c>
      <c r="E190" t="s">
        <v>465</v>
      </c>
      <c r="F190" t="s">
        <v>15</v>
      </c>
      <c r="G190" s="54">
        <v>45896.693090277775</v>
      </c>
      <c r="H190" s="54">
        <v>45896.693090277775</v>
      </c>
      <c r="I190" s="54">
        <v>45901.906736111108</v>
      </c>
      <c r="J190" t="s">
        <v>2351</v>
      </c>
      <c r="K190" t="s">
        <v>1401</v>
      </c>
      <c r="M190">
        <v>0</v>
      </c>
      <c r="N190" t="s">
        <v>1303</v>
      </c>
      <c r="O190">
        <v>491</v>
      </c>
      <c r="P190" t="s">
        <v>1304</v>
      </c>
      <c r="Q190">
        <v>43485639</v>
      </c>
      <c r="R190" t="s">
        <v>2349</v>
      </c>
      <c r="T190" t="s">
        <v>2350</v>
      </c>
      <c r="V190" t="s">
        <v>1308</v>
      </c>
      <c r="X190">
        <v>3206787135</v>
      </c>
      <c r="AA190" t="s">
        <v>2352</v>
      </c>
      <c r="AB190" t="s">
        <v>464</v>
      </c>
      <c r="AC190" t="s">
        <v>1311</v>
      </c>
      <c r="AD190" t="s">
        <v>1403</v>
      </c>
      <c r="AE190">
        <v>129</v>
      </c>
      <c r="AF190" s="125">
        <v>-7561833183</v>
      </c>
      <c r="AG190" s="125">
        <v>601144879</v>
      </c>
      <c r="AH190" t="s">
        <v>1312</v>
      </c>
      <c r="AI190" t="s">
        <v>1348</v>
      </c>
      <c r="AJ190" t="s">
        <v>1349</v>
      </c>
      <c r="AK190" s="55">
        <v>45897</v>
      </c>
      <c r="AM190" t="s">
        <v>1350</v>
      </c>
      <c r="AN190" t="s">
        <v>1316</v>
      </c>
      <c r="AO190" t="s">
        <v>2353</v>
      </c>
      <c r="AP190" t="s">
        <v>2354</v>
      </c>
    </row>
    <row r="191" spans="1:42" x14ac:dyDescent="0.25">
      <c r="A191">
        <v>23525095</v>
      </c>
      <c r="B191">
        <v>1</v>
      </c>
      <c r="C191">
        <v>2</v>
      </c>
      <c r="D191" t="s">
        <v>1302</v>
      </c>
      <c r="E191" t="s">
        <v>465</v>
      </c>
      <c r="F191" t="s">
        <v>15</v>
      </c>
      <c r="G191" s="54">
        <v>45897.350787037038</v>
      </c>
      <c r="H191" s="54">
        <v>45897.350763888891</v>
      </c>
      <c r="I191" s="54">
        <v>45901.906678240739</v>
      </c>
      <c r="J191" t="s">
        <v>2357</v>
      </c>
      <c r="K191" t="s">
        <v>1025</v>
      </c>
      <c r="M191">
        <v>0</v>
      </c>
      <c r="N191" t="s">
        <v>1303</v>
      </c>
      <c r="O191">
        <v>491</v>
      </c>
      <c r="P191" t="s">
        <v>1304</v>
      </c>
      <c r="Q191">
        <v>39317066</v>
      </c>
      <c r="R191" t="s">
        <v>2355</v>
      </c>
      <c r="T191" t="s">
        <v>2356</v>
      </c>
      <c r="V191" t="s">
        <v>1308</v>
      </c>
      <c r="X191">
        <v>3045469250</v>
      </c>
      <c r="AA191" t="s">
        <v>2358</v>
      </c>
      <c r="AB191" t="s">
        <v>464</v>
      </c>
      <c r="AC191" t="s">
        <v>1311</v>
      </c>
      <c r="AD191" t="s">
        <v>463</v>
      </c>
      <c r="AE191">
        <v>5</v>
      </c>
      <c r="AF191" s="125">
        <v>-75613102</v>
      </c>
      <c r="AG191" s="125">
        <v>6276779</v>
      </c>
      <c r="AH191" t="s">
        <v>1312</v>
      </c>
      <c r="AI191" t="s">
        <v>1313</v>
      </c>
      <c r="AJ191" t="s">
        <v>1314</v>
      </c>
      <c r="AK191" s="55">
        <v>45898</v>
      </c>
      <c r="AM191" t="s">
        <v>1315</v>
      </c>
      <c r="AN191" t="s">
        <v>1316</v>
      </c>
      <c r="AO191" t="s">
        <v>2359</v>
      </c>
      <c r="AP191" t="s">
        <v>2360</v>
      </c>
    </row>
    <row r="192" spans="1:42" x14ac:dyDescent="0.25">
      <c r="A192">
        <v>23525105</v>
      </c>
      <c r="B192">
        <v>1</v>
      </c>
      <c r="C192">
        <v>2</v>
      </c>
      <c r="D192" t="s">
        <v>1302</v>
      </c>
      <c r="E192" t="s">
        <v>465</v>
      </c>
      <c r="F192" t="s">
        <v>15</v>
      </c>
      <c r="G192" s="54">
        <v>45897.356736111113</v>
      </c>
      <c r="H192" s="54">
        <v>45897.356712962966</v>
      </c>
      <c r="I192" s="54">
        <v>45901.906782407408</v>
      </c>
      <c r="J192" t="s">
        <v>2361</v>
      </c>
      <c r="K192" t="s">
        <v>1025</v>
      </c>
      <c r="M192">
        <v>0</v>
      </c>
      <c r="N192" t="s">
        <v>1303</v>
      </c>
      <c r="O192">
        <v>491</v>
      </c>
      <c r="P192" t="s">
        <v>1304</v>
      </c>
      <c r="Q192">
        <v>39317066</v>
      </c>
      <c r="R192" t="s">
        <v>2355</v>
      </c>
      <c r="T192" t="s">
        <v>2356</v>
      </c>
      <c r="V192" t="s">
        <v>1308</v>
      </c>
      <c r="X192">
        <v>3045469250</v>
      </c>
      <c r="AA192" t="s">
        <v>2362</v>
      </c>
      <c r="AB192" t="s">
        <v>464</v>
      </c>
      <c r="AC192" t="s">
        <v>1311</v>
      </c>
      <c r="AD192" t="s">
        <v>463</v>
      </c>
      <c r="AE192">
        <v>5</v>
      </c>
      <c r="AF192" s="125">
        <v>-75613102</v>
      </c>
      <c r="AG192" s="125">
        <v>6276779</v>
      </c>
      <c r="AH192" t="s">
        <v>1312</v>
      </c>
      <c r="AI192" t="s">
        <v>1313</v>
      </c>
      <c r="AJ192" t="s">
        <v>1314</v>
      </c>
      <c r="AK192" s="55">
        <v>45898</v>
      </c>
      <c r="AM192" t="s">
        <v>1315</v>
      </c>
      <c r="AN192" t="s">
        <v>1316</v>
      </c>
      <c r="AO192" t="s">
        <v>2363</v>
      </c>
      <c r="AP192" t="s">
        <v>2364</v>
      </c>
    </row>
    <row r="193" spans="1:42" x14ac:dyDescent="0.25">
      <c r="A193">
        <v>23525149</v>
      </c>
      <c r="B193">
        <v>1</v>
      </c>
      <c r="C193">
        <v>2</v>
      </c>
      <c r="D193" t="s">
        <v>1302</v>
      </c>
      <c r="E193" t="s">
        <v>465</v>
      </c>
      <c r="F193" t="s">
        <v>15</v>
      </c>
      <c r="G193" s="54">
        <v>45897.381898148145</v>
      </c>
      <c r="H193" s="54">
        <v>45897.381874999999</v>
      </c>
      <c r="I193" s="54">
        <v>45901.906585648147</v>
      </c>
      <c r="J193" t="s">
        <v>2366</v>
      </c>
      <c r="K193" t="s">
        <v>1025</v>
      </c>
      <c r="M193">
        <v>0</v>
      </c>
      <c r="N193" t="s">
        <v>1303</v>
      </c>
      <c r="O193">
        <v>491</v>
      </c>
      <c r="P193" t="s">
        <v>1304</v>
      </c>
      <c r="Q193">
        <v>42898131</v>
      </c>
      <c r="R193" t="s">
        <v>2365</v>
      </c>
      <c r="S193">
        <v>4536528</v>
      </c>
      <c r="V193" t="s">
        <v>1308</v>
      </c>
      <c r="W193">
        <v>4536528</v>
      </c>
      <c r="X193">
        <v>3103693854</v>
      </c>
      <c r="AA193" t="s">
        <v>2367</v>
      </c>
      <c r="AB193" t="s">
        <v>464</v>
      </c>
      <c r="AC193" t="s">
        <v>1311</v>
      </c>
      <c r="AD193" t="s">
        <v>463</v>
      </c>
      <c r="AE193">
        <v>5</v>
      </c>
      <c r="AF193" s="125">
        <v>-75626733</v>
      </c>
      <c r="AG193" s="125">
        <v>6255094</v>
      </c>
      <c r="AH193" t="s">
        <v>1312</v>
      </c>
      <c r="AI193" t="s">
        <v>2368</v>
      </c>
      <c r="AJ193" t="s">
        <v>2369</v>
      </c>
      <c r="AK193" s="55">
        <v>45897</v>
      </c>
      <c r="AM193" t="s">
        <v>1315</v>
      </c>
      <c r="AN193" t="s">
        <v>1316</v>
      </c>
      <c r="AO193" t="s">
        <v>2370</v>
      </c>
      <c r="AP193" t="s">
        <v>2371</v>
      </c>
    </row>
    <row r="194" spans="1:42" x14ac:dyDescent="0.25">
      <c r="A194">
        <v>23525155</v>
      </c>
      <c r="B194">
        <v>1</v>
      </c>
      <c r="C194">
        <v>2</v>
      </c>
      <c r="D194" t="s">
        <v>1302</v>
      </c>
      <c r="E194" t="s">
        <v>465</v>
      </c>
      <c r="F194" t="s">
        <v>15</v>
      </c>
      <c r="G194" s="54">
        <v>45897.384085648147</v>
      </c>
      <c r="H194" s="54">
        <v>45897.384050925924</v>
      </c>
      <c r="I194" s="54">
        <v>45901.906678240739</v>
      </c>
      <c r="J194" t="s">
        <v>2374</v>
      </c>
      <c r="K194" t="s">
        <v>1379</v>
      </c>
      <c r="M194">
        <v>0</v>
      </c>
      <c r="N194" t="s">
        <v>1303</v>
      </c>
      <c r="O194">
        <v>491</v>
      </c>
      <c r="P194" t="s">
        <v>1304</v>
      </c>
      <c r="Q194">
        <v>21515108</v>
      </c>
      <c r="R194" t="s">
        <v>2372</v>
      </c>
      <c r="S194">
        <v>5917537</v>
      </c>
      <c r="T194" t="s">
        <v>2373</v>
      </c>
      <c r="V194" t="s">
        <v>1308</v>
      </c>
      <c r="W194">
        <v>5917537</v>
      </c>
      <c r="X194">
        <v>3128255120</v>
      </c>
      <c r="AA194" t="s">
        <v>2375</v>
      </c>
      <c r="AB194" t="s">
        <v>464</v>
      </c>
      <c r="AC194" t="s">
        <v>1311</v>
      </c>
      <c r="AD194" t="s">
        <v>502</v>
      </c>
      <c r="AE194">
        <v>360</v>
      </c>
      <c r="AF194" s="125">
        <v>-7562536230</v>
      </c>
      <c r="AG194" s="125">
        <v>616718381</v>
      </c>
      <c r="AH194" t="s">
        <v>1312</v>
      </c>
      <c r="AI194" t="s">
        <v>1313</v>
      </c>
      <c r="AJ194" t="s">
        <v>1314</v>
      </c>
      <c r="AK194" s="55">
        <v>45898</v>
      </c>
      <c r="AM194" t="s">
        <v>1315</v>
      </c>
      <c r="AN194" t="s">
        <v>1316</v>
      </c>
      <c r="AO194" t="s">
        <v>2376</v>
      </c>
      <c r="AP194" t="s">
        <v>2377</v>
      </c>
    </row>
    <row r="195" spans="1:42" x14ac:dyDescent="0.25">
      <c r="A195">
        <v>23525156</v>
      </c>
      <c r="B195">
        <v>1</v>
      </c>
      <c r="C195">
        <v>2</v>
      </c>
      <c r="D195" t="s">
        <v>1302</v>
      </c>
      <c r="E195" t="s">
        <v>465</v>
      </c>
      <c r="F195" t="s">
        <v>15</v>
      </c>
      <c r="G195" s="54">
        <v>45897.384236111109</v>
      </c>
      <c r="H195" s="54">
        <v>45897.384201388886</v>
      </c>
      <c r="I195" s="54">
        <v>45901.906585648147</v>
      </c>
      <c r="J195" t="s">
        <v>2380</v>
      </c>
      <c r="K195" t="s">
        <v>1025</v>
      </c>
      <c r="M195">
        <v>0</v>
      </c>
      <c r="N195" t="s">
        <v>1303</v>
      </c>
      <c r="O195">
        <v>491</v>
      </c>
      <c r="P195" t="s">
        <v>1304</v>
      </c>
      <c r="Q195">
        <v>1152469560</v>
      </c>
      <c r="R195" t="s">
        <v>2378</v>
      </c>
      <c r="T195" t="s">
        <v>2379</v>
      </c>
      <c r="V195" t="s">
        <v>1308</v>
      </c>
      <c r="X195">
        <v>3022837929</v>
      </c>
      <c r="AA195" t="s">
        <v>2381</v>
      </c>
      <c r="AB195" t="s">
        <v>464</v>
      </c>
      <c r="AC195" t="s">
        <v>1311</v>
      </c>
      <c r="AD195" t="s">
        <v>463</v>
      </c>
      <c r="AE195">
        <v>5</v>
      </c>
      <c r="AF195" s="125">
        <v>-7561145757</v>
      </c>
      <c r="AG195" s="125">
        <v>622264878</v>
      </c>
      <c r="AH195" t="s">
        <v>1312</v>
      </c>
      <c r="AI195" t="s">
        <v>1313</v>
      </c>
      <c r="AJ195" t="s">
        <v>1314</v>
      </c>
      <c r="AK195" s="55">
        <v>45898</v>
      </c>
      <c r="AM195" t="s">
        <v>1315</v>
      </c>
      <c r="AN195" t="s">
        <v>1316</v>
      </c>
      <c r="AO195" t="s">
        <v>2382</v>
      </c>
      <c r="AP195" t="s">
        <v>2383</v>
      </c>
    </row>
    <row r="196" spans="1:42" x14ac:dyDescent="0.25">
      <c r="A196">
        <v>23525167</v>
      </c>
      <c r="B196">
        <v>1</v>
      </c>
      <c r="C196">
        <v>2</v>
      </c>
      <c r="D196" t="s">
        <v>1302</v>
      </c>
      <c r="E196" t="s">
        <v>465</v>
      </c>
      <c r="F196" t="s">
        <v>15</v>
      </c>
      <c r="G196" s="54">
        <v>45897.391203703701</v>
      </c>
      <c r="H196" s="54">
        <v>45897.391180555554</v>
      </c>
      <c r="I196" s="54">
        <v>45901.906886574077</v>
      </c>
      <c r="J196" t="s">
        <v>2386</v>
      </c>
      <c r="K196" t="s">
        <v>1025</v>
      </c>
      <c r="M196">
        <v>0</v>
      </c>
      <c r="N196" t="s">
        <v>1303</v>
      </c>
      <c r="O196">
        <v>491</v>
      </c>
      <c r="P196" t="s">
        <v>1304</v>
      </c>
      <c r="Q196">
        <v>22190255</v>
      </c>
      <c r="R196" t="s">
        <v>2384</v>
      </c>
      <c r="S196">
        <v>2527609</v>
      </c>
      <c r="U196" t="s">
        <v>2385</v>
      </c>
      <c r="V196" t="s">
        <v>1308</v>
      </c>
      <c r="W196">
        <v>2527609</v>
      </c>
      <c r="X196">
        <v>3103693854</v>
      </c>
      <c r="AA196" t="s">
        <v>2387</v>
      </c>
      <c r="AB196" t="s">
        <v>464</v>
      </c>
      <c r="AC196" t="s">
        <v>1311</v>
      </c>
      <c r="AD196" t="s">
        <v>463</v>
      </c>
      <c r="AE196">
        <v>5</v>
      </c>
      <c r="AF196" s="125">
        <v>-7562658552</v>
      </c>
      <c r="AG196" s="125">
        <v>625529286</v>
      </c>
      <c r="AH196" t="s">
        <v>1312</v>
      </c>
      <c r="AI196" t="s">
        <v>1313</v>
      </c>
      <c r="AJ196" t="s">
        <v>1314</v>
      </c>
      <c r="AK196" s="55">
        <v>45898</v>
      </c>
      <c r="AM196" t="s">
        <v>1315</v>
      </c>
      <c r="AN196" t="s">
        <v>1316</v>
      </c>
      <c r="AO196" t="s">
        <v>2388</v>
      </c>
      <c r="AP196" t="s">
        <v>2389</v>
      </c>
    </row>
    <row r="197" spans="1:42" x14ac:dyDescent="0.25">
      <c r="A197">
        <v>23525249</v>
      </c>
      <c r="B197">
        <v>1</v>
      </c>
      <c r="C197">
        <v>2</v>
      </c>
      <c r="D197" t="s">
        <v>1302</v>
      </c>
      <c r="E197" t="s">
        <v>465</v>
      </c>
      <c r="F197" t="s">
        <v>15</v>
      </c>
      <c r="G197" s="54">
        <v>45897.410995370374</v>
      </c>
      <c r="H197" s="54">
        <v>45897.410960648151</v>
      </c>
      <c r="I197" s="54">
        <v>45901.906840277778</v>
      </c>
      <c r="J197" t="s">
        <v>2392</v>
      </c>
      <c r="K197" t="s">
        <v>1025</v>
      </c>
      <c r="M197">
        <v>0</v>
      </c>
      <c r="N197" t="s">
        <v>1303</v>
      </c>
      <c r="O197">
        <v>491</v>
      </c>
      <c r="P197" t="s">
        <v>1304</v>
      </c>
      <c r="Q197">
        <v>71584856</v>
      </c>
      <c r="R197" t="s">
        <v>2390</v>
      </c>
      <c r="T197" t="s">
        <v>2391</v>
      </c>
      <c r="V197" t="s">
        <v>1308</v>
      </c>
      <c r="X197">
        <v>3017742832</v>
      </c>
      <c r="AA197" t="s">
        <v>2393</v>
      </c>
      <c r="AB197" t="s">
        <v>464</v>
      </c>
      <c r="AC197" t="s">
        <v>1311</v>
      </c>
      <c r="AD197" t="s">
        <v>463</v>
      </c>
      <c r="AE197">
        <v>5</v>
      </c>
      <c r="AF197" s="125">
        <v>-75608748</v>
      </c>
      <c r="AG197" s="125">
        <v>6273348</v>
      </c>
      <c r="AH197" t="s">
        <v>1312</v>
      </c>
      <c r="AI197" t="s">
        <v>1313</v>
      </c>
      <c r="AJ197" t="s">
        <v>1314</v>
      </c>
      <c r="AK197" s="55">
        <v>45898</v>
      </c>
      <c r="AM197" t="s">
        <v>1350</v>
      </c>
      <c r="AN197" t="s">
        <v>1316</v>
      </c>
      <c r="AO197" t="s">
        <v>2394</v>
      </c>
      <c r="AP197" t="s">
        <v>2395</v>
      </c>
    </row>
    <row r="198" spans="1:42" x14ac:dyDescent="0.25">
      <c r="A198">
        <v>23525254</v>
      </c>
      <c r="B198">
        <v>1</v>
      </c>
      <c r="C198">
        <v>2</v>
      </c>
      <c r="D198" t="s">
        <v>1302</v>
      </c>
      <c r="E198" t="s">
        <v>465</v>
      </c>
      <c r="F198" t="s">
        <v>15</v>
      </c>
      <c r="G198" s="54">
        <v>45897.420856481483</v>
      </c>
      <c r="H198" s="54">
        <v>45897.42083333333</v>
      </c>
      <c r="I198" s="54">
        <v>45901.906585648147</v>
      </c>
      <c r="J198" t="s">
        <v>2398</v>
      </c>
      <c r="K198" t="s">
        <v>1025</v>
      </c>
      <c r="M198">
        <v>0</v>
      </c>
      <c r="N198" t="s">
        <v>1303</v>
      </c>
      <c r="O198">
        <v>491</v>
      </c>
      <c r="P198" t="s">
        <v>1304</v>
      </c>
      <c r="Q198">
        <v>39176590</v>
      </c>
      <c r="R198" t="s">
        <v>2396</v>
      </c>
      <c r="T198" t="s">
        <v>2397</v>
      </c>
      <c r="V198" t="s">
        <v>1308</v>
      </c>
      <c r="X198">
        <v>3217183747</v>
      </c>
      <c r="AA198" t="s">
        <v>2399</v>
      </c>
      <c r="AB198" t="s">
        <v>464</v>
      </c>
      <c r="AC198" t="s">
        <v>1311</v>
      </c>
      <c r="AD198" t="s">
        <v>463</v>
      </c>
      <c r="AE198">
        <v>5</v>
      </c>
      <c r="AF198" s="125">
        <v>-7561745815</v>
      </c>
      <c r="AG198" s="125">
        <v>627236792</v>
      </c>
      <c r="AH198" t="s">
        <v>1312</v>
      </c>
      <c r="AI198" t="s">
        <v>1313</v>
      </c>
      <c r="AJ198" t="s">
        <v>1314</v>
      </c>
      <c r="AK198" s="55">
        <v>45898</v>
      </c>
      <c r="AM198" t="s">
        <v>1315</v>
      </c>
      <c r="AN198" t="s">
        <v>1316</v>
      </c>
      <c r="AO198" t="s">
        <v>2400</v>
      </c>
      <c r="AP198" t="s">
        <v>2401</v>
      </c>
    </row>
    <row r="199" spans="1:42" x14ac:dyDescent="0.25">
      <c r="A199">
        <v>23525320</v>
      </c>
      <c r="B199">
        <v>1</v>
      </c>
      <c r="C199">
        <v>2</v>
      </c>
      <c r="D199" t="s">
        <v>1302</v>
      </c>
      <c r="E199" t="s">
        <v>465</v>
      </c>
      <c r="F199" t="s">
        <v>15</v>
      </c>
      <c r="G199" s="54">
        <v>45897.457662037035</v>
      </c>
      <c r="H199" s="54">
        <v>45897.457650462966</v>
      </c>
      <c r="I199" s="54">
        <v>45901.906944444447</v>
      </c>
      <c r="J199" t="s">
        <v>2403</v>
      </c>
      <c r="K199" t="s">
        <v>1025</v>
      </c>
      <c r="M199">
        <v>0</v>
      </c>
      <c r="N199" t="s">
        <v>1303</v>
      </c>
      <c r="O199">
        <v>491</v>
      </c>
      <c r="P199" t="s">
        <v>1304</v>
      </c>
      <c r="Q199">
        <v>1048018638</v>
      </c>
      <c r="R199" t="s">
        <v>2402</v>
      </c>
      <c r="V199" t="s">
        <v>1308</v>
      </c>
      <c r="X199">
        <v>3216114380</v>
      </c>
      <c r="AA199" t="s">
        <v>2404</v>
      </c>
      <c r="AB199" t="s">
        <v>464</v>
      </c>
      <c r="AC199" t="s">
        <v>1311</v>
      </c>
      <c r="AD199" t="s">
        <v>463</v>
      </c>
      <c r="AE199">
        <v>5</v>
      </c>
      <c r="AF199" s="125">
        <v>-7569800700</v>
      </c>
      <c r="AG199" s="125">
        <v>635490300</v>
      </c>
      <c r="AH199" t="s">
        <v>1312</v>
      </c>
      <c r="AI199" t="s">
        <v>1313</v>
      </c>
      <c r="AJ199" t="s">
        <v>1314</v>
      </c>
      <c r="AK199" s="55">
        <v>45898</v>
      </c>
      <c r="AM199" t="s">
        <v>1350</v>
      </c>
      <c r="AN199" t="s">
        <v>1316</v>
      </c>
      <c r="AO199" t="s">
        <v>2405</v>
      </c>
      <c r="AP199" t="s">
        <v>2406</v>
      </c>
    </row>
    <row r="200" spans="1:42" x14ac:dyDescent="0.25">
      <c r="A200">
        <v>23525322</v>
      </c>
      <c r="B200">
        <v>1</v>
      </c>
      <c r="C200">
        <v>2</v>
      </c>
      <c r="D200" t="s">
        <v>1302</v>
      </c>
      <c r="E200" t="s">
        <v>465</v>
      </c>
      <c r="F200" t="s">
        <v>15</v>
      </c>
      <c r="G200" s="54">
        <v>45897.458020833335</v>
      </c>
      <c r="H200" s="54">
        <v>45897.457997685182</v>
      </c>
      <c r="I200" s="54">
        <v>45901.906782407408</v>
      </c>
      <c r="J200" t="s">
        <v>2408</v>
      </c>
      <c r="K200" t="s">
        <v>1025</v>
      </c>
      <c r="M200">
        <v>0</v>
      </c>
      <c r="N200" t="s">
        <v>1303</v>
      </c>
      <c r="O200">
        <v>491</v>
      </c>
      <c r="P200" t="s">
        <v>1304</v>
      </c>
      <c r="Q200">
        <v>21401079</v>
      </c>
      <c r="R200" t="s">
        <v>2407</v>
      </c>
      <c r="S200">
        <v>2995258</v>
      </c>
      <c r="V200" t="s">
        <v>1308</v>
      </c>
      <c r="W200">
        <v>2995258</v>
      </c>
      <c r="X200">
        <v>3146569063</v>
      </c>
      <c r="AA200" t="s">
        <v>2409</v>
      </c>
      <c r="AB200" t="s">
        <v>464</v>
      </c>
      <c r="AC200" t="s">
        <v>1311</v>
      </c>
      <c r="AD200" t="s">
        <v>463</v>
      </c>
      <c r="AE200">
        <v>5</v>
      </c>
      <c r="AF200" s="125">
        <v>-75537658</v>
      </c>
      <c r="AG200" s="125">
        <v>6236267</v>
      </c>
      <c r="AH200" t="s">
        <v>1312</v>
      </c>
      <c r="AI200" t="s">
        <v>1313</v>
      </c>
      <c r="AJ200" t="s">
        <v>1314</v>
      </c>
      <c r="AK200" s="55">
        <v>45898</v>
      </c>
      <c r="AM200" t="s">
        <v>1315</v>
      </c>
      <c r="AN200" t="s">
        <v>1316</v>
      </c>
      <c r="AO200" t="s">
        <v>2410</v>
      </c>
      <c r="AP200" t="s">
        <v>2411</v>
      </c>
    </row>
    <row r="201" spans="1:42" x14ac:dyDescent="0.25">
      <c r="A201">
        <v>23525343</v>
      </c>
      <c r="B201">
        <v>1</v>
      </c>
      <c r="C201">
        <v>2</v>
      </c>
      <c r="D201" t="s">
        <v>1302</v>
      </c>
      <c r="E201" t="s">
        <v>465</v>
      </c>
      <c r="F201" t="s">
        <v>15</v>
      </c>
      <c r="G201" s="54">
        <v>45897.465162037035</v>
      </c>
      <c r="H201" s="54">
        <v>45897.465138888889</v>
      </c>
      <c r="I201" s="54">
        <v>45901.906782407408</v>
      </c>
      <c r="J201" t="s">
        <v>2414</v>
      </c>
      <c r="K201" t="s">
        <v>1379</v>
      </c>
      <c r="M201">
        <v>0</v>
      </c>
      <c r="N201" t="s">
        <v>1303</v>
      </c>
      <c r="O201">
        <v>491</v>
      </c>
      <c r="P201" t="s">
        <v>1304</v>
      </c>
      <c r="Q201">
        <v>21677219</v>
      </c>
      <c r="R201" t="s">
        <v>2412</v>
      </c>
      <c r="T201" t="s">
        <v>2413</v>
      </c>
      <c r="V201" t="s">
        <v>1308</v>
      </c>
      <c r="X201">
        <v>3105461815</v>
      </c>
      <c r="AA201" t="s">
        <v>2415</v>
      </c>
      <c r="AB201" t="s">
        <v>464</v>
      </c>
      <c r="AC201" t="s">
        <v>1311</v>
      </c>
      <c r="AD201" t="s">
        <v>502</v>
      </c>
      <c r="AE201">
        <v>360</v>
      </c>
      <c r="AF201" s="125">
        <v>-75624338</v>
      </c>
      <c r="AG201" s="125">
        <v>6162016</v>
      </c>
      <c r="AH201" t="s">
        <v>1312</v>
      </c>
      <c r="AI201" t="s">
        <v>1313</v>
      </c>
      <c r="AJ201" t="s">
        <v>1314</v>
      </c>
      <c r="AK201" s="55">
        <v>45898</v>
      </c>
      <c r="AM201" t="s">
        <v>1315</v>
      </c>
      <c r="AN201" t="s">
        <v>1316</v>
      </c>
      <c r="AO201" t="s">
        <v>2416</v>
      </c>
      <c r="AP201" t="s">
        <v>2417</v>
      </c>
    </row>
    <row r="202" spans="1:42" x14ac:dyDescent="0.25">
      <c r="A202">
        <v>23525369</v>
      </c>
      <c r="B202">
        <v>1</v>
      </c>
      <c r="C202">
        <v>2</v>
      </c>
      <c r="D202" t="s">
        <v>1302</v>
      </c>
      <c r="E202" t="s">
        <v>465</v>
      </c>
      <c r="F202" t="s">
        <v>15</v>
      </c>
      <c r="G202" s="54">
        <v>45897.475127314814</v>
      </c>
      <c r="H202" s="54">
        <v>45897.475104166668</v>
      </c>
      <c r="I202" s="54">
        <v>45901.906944444447</v>
      </c>
      <c r="J202" t="s">
        <v>2420</v>
      </c>
      <c r="K202" t="s">
        <v>1379</v>
      </c>
      <c r="M202">
        <v>0</v>
      </c>
      <c r="N202" t="s">
        <v>1303</v>
      </c>
      <c r="O202">
        <v>491</v>
      </c>
      <c r="P202" t="s">
        <v>1304</v>
      </c>
      <c r="Q202">
        <v>1001469671</v>
      </c>
      <c r="R202" t="s">
        <v>2418</v>
      </c>
      <c r="T202" t="s">
        <v>2419</v>
      </c>
      <c r="V202" t="s">
        <v>1308</v>
      </c>
      <c r="X202">
        <v>3007630852</v>
      </c>
      <c r="AA202" t="s">
        <v>2421</v>
      </c>
      <c r="AB202" t="s">
        <v>464</v>
      </c>
      <c r="AC202" t="s">
        <v>1311</v>
      </c>
      <c r="AD202" t="s">
        <v>502</v>
      </c>
      <c r="AE202">
        <v>360</v>
      </c>
      <c r="AF202" s="125">
        <v>-7561194696</v>
      </c>
      <c r="AG202" s="125">
        <v>618052399</v>
      </c>
      <c r="AH202" t="s">
        <v>1312</v>
      </c>
      <c r="AI202" t="s">
        <v>1313</v>
      </c>
      <c r="AJ202" t="s">
        <v>1314</v>
      </c>
      <c r="AK202" s="55">
        <v>45898</v>
      </c>
      <c r="AM202" t="s">
        <v>1315</v>
      </c>
      <c r="AN202" t="s">
        <v>1316</v>
      </c>
      <c r="AO202" t="s">
        <v>2422</v>
      </c>
      <c r="AP202" t="s">
        <v>2423</v>
      </c>
    </row>
    <row r="203" spans="1:42" x14ac:dyDescent="0.25">
      <c r="A203">
        <v>23525379</v>
      </c>
      <c r="B203">
        <v>1</v>
      </c>
      <c r="C203">
        <v>2</v>
      </c>
      <c r="D203" t="s">
        <v>1302</v>
      </c>
      <c r="E203" t="s">
        <v>465</v>
      </c>
      <c r="F203" t="s">
        <v>15</v>
      </c>
      <c r="G203" s="54">
        <v>45897.479699074072</v>
      </c>
      <c r="H203" s="54">
        <v>45897.479675925926</v>
      </c>
      <c r="I203" s="54">
        <v>45901.906886574077</v>
      </c>
      <c r="J203" t="s">
        <v>2424</v>
      </c>
      <c r="K203" t="s">
        <v>1379</v>
      </c>
      <c r="M203">
        <v>0</v>
      </c>
      <c r="N203" t="s">
        <v>1303</v>
      </c>
      <c r="O203">
        <v>491</v>
      </c>
      <c r="P203" t="s">
        <v>1304</v>
      </c>
      <c r="Q203">
        <v>21677219</v>
      </c>
      <c r="R203" t="s">
        <v>2412</v>
      </c>
      <c r="T203" t="s">
        <v>2413</v>
      </c>
      <c r="V203" t="s">
        <v>1308</v>
      </c>
      <c r="X203">
        <v>3105461815</v>
      </c>
      <c r="AA203" t="s">
        <v>2425</v>
      </c>
      <c r="AB203" t="s">
        <v>464</v>
      </c>
      <c r="AC203" t="s">
        <v>1311</v>
      </c>
      <c r="AD203" t="s">
        <v>502</v>
      </c>
      <c r="AE203">
        <v>360</v>
      </c>
      <c r="AF203" s="125">
        <v>-75624338</v>
      </c>
      <c r="AG203" s="125">
        <v>6162016</v>
      </c>
      <c r="AH203" t="s">
        <v>1312</v>
      </c>
      <c r="AI203" t="s">
        <v>1313</v>
      </c>
      <c r="AJ203" t="s">
        <v>1314</v>
      </c>
      <c r="AK203" s="55">
        <v>45898</v>
      </c>
      <c r="AM203" t="s">
        <v>1315</v>
      </c>
      <c r="AN203" t="s">
        <v>1316</v>
      </c>
      <c r="AO203" t="s">
        <v>2426</v>
      </c>
      <c r="AP203" t="s">
        <v>2427</v>
      </c>
    </row>
    <row r="204" spans="1:42" x14ac:dyDescent="0.25">
      <c r="A204">
        <v>23525398</v>
      </c>
      <c r="B204">
        <v>1</v>
      </c>
      <c r="C204">
        <v>2</v>
      </c>
      <c r="D204" t="s">
        <v>1302</v>
      </c>
      <c r="E204" t="s">
        <v>465</v>
      </c>
      <c r="F204" t="s">
        <v>15</v>
      </c>
      <c r="G204" s="54">
        <v>45897.4921412037</v>
      </c>
      <c r="H204" s="54">
        <v>45897.492106481484</v>
      </c>
      <c r="I204" s="54">
        <v>45901.90697916667</v>
      </c>
      <c r="J204" t="s">
        <v>2428</v>
      </c>
      <c r="K204" t="s">
        <v>1379</v>
      </c>
      <c r="M204">
        <v>0</v>
      </c>
      <c r="N204" t="s">
        <v>1303</v>
      </c>
      <c r="O204">
        <v>491</v>
      </c>
      <c r="P204" t="s">
        <v>1304</v>
      </c>
      <c r="Q204">
        <v>21677219</v>
      </c>
      <c r="R204" t="s">
        <v>2412</v>
      </c>
      <c r="T204" t="s">
        <v>2413</v>
      </c>
      <c r="V204" t="s">
        <v>1308</v>
      </c>
      <c r="X204">
        <v>3105461815</v>
      </c>
      <c r="AA204" t="s">
        <v>2429</v>
      </c>
      <c r="AB204" t="s">
        <v>464</v>
      </c>
      <c r="AC204" t="s">
        <v>1311</v>
      </c>
      <c r="AD204" t="s">
        <v>502</v>
      </c>
      <c r="AE204">
        <v>360</v>
      </c>
      <c r="AF204" s="125">
        <v>-75624338</v>
      </c>
      <c r="AG204" s="125">
        <v>6162016</v>
      </c>
      <c r="AH204" t="s">
        <v>1312</v>
      </c>
      <c r="AI204" t="s">
        <v>1313</v>
      </c>
      <c r="AJ204" t="s">
        <v>1314</v>
      </c>
      <c r="AK204" s="55">
        <v>45898</v>
      </c>
      <c r="AM204" t="s">
        <v>1315</v>
      </c>
      <c r="AN204" t="s">
        <v>1316</v>
      </c>
      <c r="AO204" t="s">
        <v>2430</v>
      </c>
      <c r="AP204" t="s">
        <v>2431</v>
      </c>
    </row>
    <row r="205" spans="1:42" x14ac:dyDescent="0.25">
      <c r="A205">
        <v>23525409</v>
      </c>
      <c r="B205">
        <v>1</v>
      </c>
      <c r="C205">
        <v>2</v>
      </c>
      <c r="D205" t="s">
        <v>1302</v>
      </c>
      <c r="E205" t="s">
        <v>465</v>
      </c>
      <c r="F205" t="s">
        <v>15</v>
      </c>
      <c r="G205" s="54">
        <v>45897.498981481483</v>
      </c>
      <c r="H205" s="54">
        <v>45897.49895833333</v>
      </c>
      <c r="I205" s="54">
        <v>45901.906585648147</v>
      </c>
      <c r="J205" t="s">
        <v>2434</v>
      </c>
      <c r="K205" t="s">
        <v>1025</v>
      </c>
      <c r="M205">
        <v>0</v>
      </c>
      <c r="N205" t="s">
        <v>1303</v>
      </c>
      <c r="O205">
        <v>491</v>
      </c>
      <c r="P205" t="s">
        <v>1304</v>
      </c>
      <c r="Q205">
        <v>1017273282</v>
      </c>
      <c r="R205" t="s">
        <v>2432</v>
      </c>
      <c r="T205" t="s">
        <v>2433</v>
      </c>
      <c r="V205" t="s">
        <v>1308</v>
      </c>
      <c r="X205">
        <v>3004748739</v>
      </c>
      <c r="AA205" t="s">
        <v>2435</v>
      </c>
      <c r="AB205" t="s">
        <v>464</v>
      </c>
      <c r="AC205" t="s">
        <v>1311</v>
      </c>
      <c r="AD205" t="s">
        <v>463</v>
      </c>
      <c r="AE205">
        <v>5</v>
      </c>
      <c r="AF205" s="125">
        <v>-75539026</v>
      </c>
      <c r="AG205" s="125">
        <v>6253636</v>
      </c>
      <c r="AH205" t="s">
        <v>1312</v>
      </c>
      <c r="AI205" t="s">
        <v>1313</v>
      </c>
      <c r="AJ205" t="s">
        <v>1314</v>
      </c>
      <c r="AK205" s="55">
        <v>45898</v>
      </c>
      <c r="AM205" t="s">
        <v>1315</v>
      </c>
      <c r="AN205" t="s">
        <v>1316</v>
      </c>
      <c r="AO205" t="s">
        <v>2436</v>
      </c>
      <c r="AP205" t="s">
        <v>2437</v>
      </c>
    </row>
    <row r="206" spans="1:42" x14ac:dyDescent="0.25">
      <c r="A206">
        <v>23525445</v>
      </c>
      <c r="B206">
        <v>1</v>
      </c>
      <c r="C206">
        <v>2</v>
      </c>
      <c r="D206" t="s">
        <v>1302</v>
      </c>
      <c r="E206" t="s">
        <v>465</v>
      </c>
      <c r="F206" t="s">
        <v>15</v>
      </c>
      <c r="G206" s="54">
        <v>45897.531956018516</v>
      </c>
      <c r="H206" s="54">
        <v>45897.53193287037</v>
      </c>
      <c r="I206" s="54">
        <v>45901.906782407408</v>
      </c>
      <c r="J206" t="s">
        <v>2440</v>
      </c>
      <c r="K206" t="s">
        <v>1025</v>
      </c>
      <c r="M206">
        <v>0</v>
      </c>
      <c r="N206" t="s">
        <v>1303</v>
      </c>
      <c r="O206">
        <v>491</v>
      </c>
      <c r="P206" t="s">
        <v>1304</v>
      </c>
      <c r="Q206">
        <v>52057768</v>
      </c>
      <c r="R206" t="s">
        <v>2438</v>
      </c>
      <c r="S206">
        <v>5047709</v>
      </c>
      <c r="T206" t="s">
        <v>2439</v>
      </c>
      <c r="V206" t="s">
        <v>1308</v>
      </c>
      <c r="W206">
        <v>5047709</v>
      </c>
      <c r="AA206" t="s">
        <v>2441</v>
      </c>
      <c r="AB206" t="s">
        <v>464</v>
      </c>
      <c r="AC206" t="s">
        <v>1311</v>
      </c>
      <c r="AD206" t="s">
        <v>463</v>
      </c>
      <c r="AE206">
        <v>5</v>
      </c>
      <c r="AF206" s="125">
        <v>-7559360644</v>
      </c>
      <c r="AG206" s="125">
        <v>622253672</v>
      </c>
      <c r="AH206" t="s">
        <v>1312</v>
      </c>
      <c r="AI206" t="s">
        <v>1348</v>
      </c>
      <c r="AJ206" t="s">
        <v>1349</v>
      </c>
      <c r="AK206" s="55">
        <v>45898</v>
      </c>
      <c r="AM206" t="s">
        <v>1315</v>
      </c>
      <c r="AN206" t="s">
        <v>1316</v>
      </c>
      <c r="AO206" t="s">
        <v>2442</v>
      </c>
      <c r="AP206" t="s">
        <v>2443</v>
      </c>
    </row>
    <row r="207" spans="1:42" x14ac:dyDescent="0.25">
      <c r="A207">
        <v>23525649</v>
      </c>
      <c r="B207">
        <v>1</v>
      </c>
      <c r="C207">
        <v>2</v>
      </c>
      <c r="D207" t="s">
        <v>1302</v>
      </c>
      <c r="E207" t="s">
        <v>465</v>
      </c>
      <c r="F207" t="s">
        <v>15</v>
      </c>
      <c r="G207" s="54">
        <v>45897.638553240744</v>
      </c>
      <c r="H207" s="54">
        <v>45897.638518518521</v>
      </c>
      <c r="I207" s="54">
        <v>45901.906944444447</v>
      </c>
      <c r="J207" t="s">
        <v>2445</v>
      </c>
      <c r="K207" t="s">
        <v>1025</v>
      </c>
      <c r="M207">
        <v>0</v>
      </c>
      <c r="N207" t="s">
        <v>1303</v>
      </c>
      <c r="O207">
        <v>491</v>
      </c>
      <c r="P207" t="s">
        <v>1304</v>
      </c>
      <c r="Q207">
        <v>21778849</v>
      </c>
      <c r="R207" t="s">
        <v>2444</v>
      </c>
      <c r="S207">
        <v>2228996</v>
      </c>
      <c r="U207">
        <v>0</v>
      </c>
      <c r="V207" t="s">
        <v>1308</v>
      </c>
      <c r="W207">
        <v>2228996</v>
      </c>
      <c r="X207">
        <v>3137022981</v>
      </c>
      <c r="AA207" t="s">
        <v>2446</v>
      </c>
      <c r="AB207" t="s">
        <v>464</v>
      </c>
      <c r="AC207" t="s">
        <v>1311</v>
      </c>
      <c r="AD207" t="s">
        <v>463</v>
      </c>
      <c r="AE207">
        <v>5</v>
      </c>
      <c r="AF207" s="125">
        <v>-7554223214</v>
      </c>
      <c r="AG207" s="125">
        <v>624192533</v>
      </c>
      <c r="AH207" t="s">
        <v>1312</v>
      </c>
      <c r="AI207" t="s">
        <v>1313</v>
      </c>
      <c r="AJ207" t="s">
        <v>1314</v>
      </c>
      <c r="AK207" s="55">
        <v>45898</v>
      </c>
      <c r="AM207" t="s">
        <v>1315</v>
      </c>
      <c r="AN207" t="s">
        <v>1316</v>
      </c>
      <c r="AO207" t="s">
        <v>2447</v>
      </c>
      <c r="AP207" t="s">
        <v>2448</v>
      </c>
    </row>
    <row r="208" spans="1:42" x14ac:dyDescent="0.25">
      <c r="A208">
        <v>23525661</v>
      </c>
      <c r="B208">
        <v>1</v>
      </c>
      <c r="C208">
        <v>2</v>
      </c>
      <c r="D208" t="s">
        <v>1302</v>
      </c>
      <c r="E208" t="s">
        <v>465</v>
      </c>
      <c r="F208" t="s">
        <v>15</v>
      </c>
      <c r="G208" s="54">
        <v>45897.643194444441</v>
      </c>
      <c r="H208" s="54">
        <v>45897.643171296295</v>
      </c>
      <c r="I208" s="54">
        <v>45901.90697916667</v>
      </c>
      <c r="J208" t="s">
        <v>2450</v>
      </c>
      <c r="K208" t="s">
        <v>1025</v>
      </c>
      <c r="M208">
        <v>0</v>
      </c>
      <c r="N208" t="s">
        <v>1303</v>
      </c>
      <c r="O208">
        <v>491</v>
      </c>
      <c r="P208" t="s">
        <v>1304</v>
      </c>
      <c r="Q208">
        <v>1057756854</v>
      </c>
      <c r="R208" t="s">
        <v>2449</v>
      </c>
      <c r="V208" t="s">
        <v>1308</v>
      </c>
      <c r="X208">
        <v>3133961850</v>
      </c>
      <c r="AA208" t="s">
        <v>2451</v>
      </c>
      <c r="AB208" t="s">
        <v>464</v>
      </c>
      <c r="AC208" t="s">
        <v>1311</v>
      </c>
      <c r="AD208" t="s">
        <v>463</v>
      </c>
      <c r="AE208">
        <v>5</v>
      </c>
      <c r="AF208" s="125">
        <v>-7566209051</v>
      </c>
      <c r="AG208" s="125">
        <v>629002046</v>
      </c>
      <c r="AH208" t="s">
        <v>1312</v>
      </c>
      <c r="AI208" t="s">
        <v>1313</v>
      </c>
      <c r="AJ208" t="s">
        <v>1314</v>
      </c>
      <c r="AK208" s="55">
        <v>45898</v>
      </c>
      <c r="AM208" t="s">
        <v>1350</v>
      </c>
      <c r="AN208" t="s">
        <v>1316</v>
      </c>
      <c r="AO208" t="s">
        <v>2452</v>
      </c>
      <c r="AP208" t="s">
        <v>2453</v>
      </c>
    </row>
    <row r="209" spans="1:42" x14ac:dyDescent="0.25">
      <c r="A209">
        <v>23525782</v>
      </c>
      <c r="B209">
        <v>1</v>
      </c>
      <c r="C209">
        <v>2</v>
      </c>
      <c r="D209" t="s">
        <v>1302</v>
      </c>
      <c r="E209" t="s">
        <v>465</v>
      </c>
      <c r="F209" t="s">
        <v>15</v>
      </c>
      <c r="G209" s="54">
        <v>45897.653136574074</v>
      </c>
      <c r="H209" s="54">
        <v>45897.653113425928</v>
      </c>
      <c r="I209" s="54">
        <v>45901.906840277778</v>
      </c>
      <c r="J209" t="s">
        <v>2455</v>
      </c>
      <c r="K209" t="s">
        <v>1025</v>
      </c>
      <c r="M209">
        <v>0</v>
      </c>
      <c r="N209" t="s">
        <v>1303</v>
      </c>
      <c r="O209">
        <v>491</v>
      </c>
      <c r="P209" t="s">
        <v>1304</v>
      </c>
      <c r="Q209">
        <v>1037263551</v>
      </c>
      <c r="R209" t="s">
        <v>2454</v>
      </c>
      <c r="V209" t="s">
        <v>1308</v>
      </c>
      <c r="X209">
        <v>3218958174</v>
      </c>
      <c r="AA209" t="s">
        <v>2456</v>
      </c>
      <c r="AB209" t="s">
        <v>464</v>
      </c>
      <c r="AC209" t="s">
        <v>1311</v>
      </c>
      <c r="AD209" t="s">
        <v>463</v>
      </c>
      <c r="AE209">
        <v>5</v>
      </c>
      <c r="AF209" s="125">
        <v>-7561330617</v>
      </c>
      <c r="AG209" s="125">
        <v>627609891</v>
      </c>
      <c r="AH209" t="s">
        <v>1312</v>
      </c>
      <c r="AI209" t="s">
        <v>1313</v>
      </c>
      <c r="AJ209" t="s">
        <v>1314</v>
      </c>
      <c r="AK209" s="55">
        <v>45898</v>
      </c>
      <c r="AM209" t="s">
        <v>1315</v>
      </c>
      <c r="AN209" t="s">
        <v>1316</v>
      </c>
      <c r="AO209" t="s">
        <v>2457</v>
      </c>
      <c r="AP209" t="s">
        <v>2458</v>
      </c>
    </row>
    <row r="210" spans="1:42" x14ac:dyDescent="0.25">
      <c r="A210">
        <v>23525791</v>
      </c>
      <c r="B210">
        <v>1</v>
      </c>
      <c r="C210">
        <v>2</v>
      </c>
      <c r="D210" t="s">
        <v>1302</v>
      </c>
      <c r="E210" t="s">
        <v>465</v>
      </c>
      <c r="F210" t="s">
        <v>15</v>
      </c>
      <c r="G210" s="54">
        <v>45897.658252314817</v>
      </c>
      <c r="H210" s="54">
        <v>45897.658229166664</v>
      </c>
      <c r="I210" s="54">
        <v>45901.906840277778</v>
      </c>
      <c r="J210" t="s">
        <v>2460</v>
      </c>
      <c r="K210" t="s">
        <v>1025</v>
      </c>
      <c r="M210">
        <v>0</v>
      </c>
      <c r="N210" t="s">
        <v>1303</v>
      </c>
      <c r="O210">
        <v>491</v>
      </c>
      <c r="P210" t="s">
        <v>1304</v>
      </c>
      <c r="Q210">
        <v>42764334</v>
      </c>
      <c r="R210" t="s">
        <v>2459</v>
      </c>
      <c r="S210">
        <v>3718629</v>
      </c>
      <c r="V210" t="s">
        <v>1308</v>
      </c>
      <c r="W210">
        <v>3718629</v>
      </c>
      <c r="X210">
        <v>3015109734</v>
      </c>
      <c r="AA210" t="s">
        <v>2461</v>
      </c>
      <c r="AB210" t="s">
        <v>464</v>
      </c>
      <c r="AC210" t="s">
        <v>1311</v>
      </c>
      <c r="AD210" t="s">
        <v>463</v>
      </c>
      <c r="AE210">
        <v>5</v>
      </c>
      <c r="AF210" s="125">
        <v>-7556085997</v>
      </c>
      <c r="AG210" s="125">
        <v>622832998</v>
      </c>
      <c r="AH210" t="s">
        <v>1312</v>
      </c>
      <c r="AI210" t="s">
        <v>1313</v>
      </c>
      <c r="AJ210" t="s">
        <v>1314</v>
      </c>
      <c r="AK210" s="55">
        <v>45898</v>
      </c>
      <c r="AM210" t="s">
        <v>1315</v>
      </c>
      <c r="AN210" t="s">
        <v>1316</v>
      </c>
      <c r="AO210" t="s">
        <v>2462</v>
      </c>
      <c r="AP210" t="s">
        <v>2463</v>
      </c>
    </row>
    <row r="211" spans="1:42" x14ac:dyDescent="0.25">
      <c r="A211">
        <v>23525892</v>
      </c>
      <c r="B211">
        <v>1</v>
      </c>
      <c r="C211">
        <v>2</v>
      </c>
      <c r="D211" t="s">
        <v>1302</v>
      </c>
      <c r="E211" t="s">
        <v>465</v>
      </c>
      <c r="F211" t="s">
        <v>15</v>
      </c>
      <c r="G211" s="54">
        <v>45897.742407407408</v>
      </c>
      <c r="H211" s="54">
        <v>45897.742384259262</v>
      </c>
      <c r="I211" s="54">
        <v>45901.906840277778</v>
      </c>
      <c r="J211" t="s">
        <v>2466</v>
      </c>
      <c r="K211" t="s">
        <v>1025</v>
      </c>
      <c r="M211">
        <v>0</v>
      </c>
      <c r="N211" t="s">
        <v>1303</v>
      </c>
      <c r="O211">
        <v>491</v>
      </c>
      <c r="P211" t="s">
        <v>1304</v>
      </c>
      <c r="Q211">
        <v>1152190076</v>
      </c>
      <c r="R211" t="s">
        <v>2464</v>
      </c>
      <c r="T211" t="s">
        <v>2465</v>
      </c>
      <c r="V211" t="s">
        <v>1308</v>
      </c>
      <c r="X211">
        <v>3013550419</v>
      </c>
      <c r="AA211" t="s">
        <v>2467</v>
      </c>
      <c r="AB211" t="s">
        <v>464</v>
      </c>
      <c r="AC211" t="s">
        <v>1311</v>
      </c>
      <c r="AD211" t="s">
        <v>463</v>
      </c>
      <c r="AE211">
        <v>5</v>
      </c>
      <c r="AF211" s="125">
        <v>-7555815489</v>
      </c>
      <c r="AG211" s="125">
        <v>6233117</v>
      </c>
      <c r="AH211" t="s">
        <v>1312</v>
      </c>
      <c r="AI211" t="s">
        <v>1313</v>
      </c>
      <c r="AJ211" t="s">
        <v>1314</v>
      </c>
      <c r="AK211" s="55">
        <v>45898</v>
      </c>
      <c r="AM211" t="s">
        <v>1315</v>
      </c>
      <c r="AN211" t="s">
        <v>1316</v>
      </c>
      <c r="AO211" t="s">
        <v>2468</v>
      </c>
      <c r="AP211" t="s">
        <v>2469</v>
      </c>
    </row>
    <row r="212" spans="1:42" x14ac:dyDescent="0.25">
      <c r="A212">
        <v>23526477</v>
      </c>
      <c r="B212">
        <v>1</v>
      </c>
      <c r="C212">
        <v>2</v>
      </c>
      <c r="D212" t="s">
        <v>1302</v>
      </c>
      <c r="E212" t="s">
        <v>465</v>
      </c>
      <c r="F212" t="s">
        <v>15</v>
      </c>
      <c r="G212" s="54">
        <v>45898.44736111111</v>
      </c>
      <c r="H212" s="54">
        <v>45898.447326388887</v>
      </c>
      <c r="I212" s="54">
        <v>45901.906770833331</v>
      </c>
      <c r="J212" t="s">
        <v>2472</v>
      </c>
      <c r="K212" t="s">
        <v>1025</v>
      </c>
      <c r="M212">
        <v>0</v>
      </c>
      <c r="N212" t="s">
        <v>1303</v>
      </c>
      <c r="O212">
        <v>491</v>
      </c>
      <c r="P212" t="s">
        <v>1304</v>
      </c>
      <c r="Q212">
        <v>43758432</v>
      </c>
      <c r="R212" t="s">
        <v>2470</v>
      </c>
      <c r="S212">
        <v>3006451</v>
      </c>
      <c r="T212" t="s">
        <v>2471</v>
      </c>
      <c r="V212" t="s">
        <v>1308</v>
      </c>
      <c r="W212">
        <v>3006451</v>
      </c>
      <c r="X212">
        <v>3146900354</v>
      </c>
      <c r="AA212" t="s">
        <v>2473</v>
      </c>
      <c r="AB212" t="s">
        <v>464</v>
      </c>
      <c r="AC212" t="s">
        <v>1311</v>
      </c>
      <c r="AD212" t="s">
        <v>463</v>
      </c>
      <c r="AE212">
        <v>5</v>
      </c>
      <c r="AF212" s="125">
        <v>-7563328045</v>
      </c>
      <c r="AG212" s="125">
        <v>623433638</v>
      </c>
      <c r="AH212" t="s">
        <v>1312</v>
      </c>
      <c r="AM212" t="s">
        <v>1350</v>
      </c>
      <c r="AN212" t="s">
        <v>1316</v>
      </c>
      <c r="AO212" t="s">
        <v>2474</v>
      </c>
      <c r="AP212" t="s">
        <v>2475</v>
      </c>
    </row>
    <row r="213" spans="1:42" x14ac:dyDescent="0.25">
      <c r="A213">
        <v>23526501</v>
      </c>
      <c r="B213">
        <v>1</v>
      </c>
      <c r="C213">
        <v>2</v>
      </c>
      <c r="D213" t="s">
        <v>1302</v>
      </c>
      <c r="E213" t="s">
        <v>465</v>
      </c>
      <c r="F213" t="s">
        <v>15</v>
      </c>
      <c r="G213" s="54">
        <v>45898.454282407409</v>
      </c>
      <c r="H213" s="54">
        <v>45898.454259259262</v>
      </c>
      <c r="I213" s="54">
        <v>45901.906550925924</v>
      </c>
      <c r="J213" t="s">
        <v>2478</v>
      </c>
      <c r="K213" t="s">
        <v>1025</v>
      </c>
      <c r="M213">
        <v>0</v>
      </c>
      <c r="N213" t="s">
        <v>1303</v>
      </c>
      <c r="O213">
        <v>491</v>
      </c>
      <c r="P213" t="s">
        <v>1304</v>
      </c>
      <c r="Q213">
        <v>98633492</v>
      </c>
      <c r="R213" t="s">
        <v>2476</v>
      </c>
      <c r="S213">
        <v>2359943</v>
      </c>
      <c r="U213" t="s">
        <v>2477</v>
      </c>
      <c r="V213" t="s">
        <v>1308</v>
      </c>
      <c r="W213">
        <v>2359943</v>
      </c>
      <c r="X213">
        <v>3012734126</v>
      </c>
      <c r="AA213" t="s">
        <v>2479</v>
      </c>
      <c r="AB213" t="s">
        <v>464</v>
      </c>
      <c r="AC213" t="s">
        <v>1311</v>
      </c>
      <c r="AD213" t="s">
        <v>463</v>
      </c>
      <c r="AE213">
        <v>5</v>
      </c>
      <c r="AF213" s="125">
        <v>-7558592077</v>
      </c>
      <c r="AG213" s="125">
        <v>622682711</v>
      </c>
      <c r="AH213" t="s">
        <v>1312</v>
      </c>
      <c r="AM213" t="s">
        <v>1315</v>
      </c>
      <c r="AN213" t="s">
        <v>1316</v>
      </c>
      <c r="AO213" t="s">
        <v>2480</v>
      </c>
      <c r="AP213" t="s">
        <v>2481</v>
      </c>
    </row>
    <row r="214" spans="1:42" x14ac:dyDescent="0.25">
      <c r="A214">
        <v>23526521</v>
      </c>
      <c r="B214">
        <v>1</v>
      </c>
      <c r="C214">
        <v>2</v>
      </c>
      <c r="D214" t="s">
        <v>1302</v>
      </c>
      <c r="E214" t="s">
        <v>465</v>
      </c>
      <c r="F214" t="s">
        <v>15</v>
      </c>
      <c r="G214" s="54">
        <v>45898.463958333334</v>
      </c>
      <c r="H214" s="54">
        <v>45898.463738425926</v>
      </c>
      <c r="I214" s="54">
        <v>45901.906875000001</v>
      </c>
      <c r="J214" t="s">
        <v>2484</v>
      </c>
      <c r="K214" t="s">
        <v>1025</v>
      </c>
      <c r="M214">
        <v>0</v>
      </c>
      <c r="N214" t="s">
        <v>1303</v>
      </c>
      <c r="O214">
        <v>491</v>
      </c>
      <c r="P214" t="s">
        <v>1304</v>
      </c>
      <c r="Q214">
        <v>25876017</v>
      </c>
      <c r="R214" t="s">
        <v>2482</v>
      </c>
      <c r="T214" t="s">
        <v>2483</v>
      </c>
      <c r="V214" t="s">
        <v>1308</v>
      </c>
      <c r="X214">
        <v>3023473357</v>
      </c>
      <c r="AA214" t="s">
        <v>2485</v>
      </c>
      <c r="AB214" t="s">
        <v>464</v>
      </c>
      <c r="AC214" t="s">
        <v>1311</v>
      </c>
      <c r="AD214" t="s">
        <v>463</v>
      </c>
      <c r="AE214">
        <v>5</v>
      </c>
      <c r="AF214" s="125">
        <v>-7560161812</v>
      </c>
      <c r="AG214" s="125">
        <v>622676082</v>
      </c>
      <c r="AH214" t="s">
        <v>1312</v>
      </c>
      <c r="AM214" t="s">
        <v>1315</v>
      </c>
      <c r="AN214" t="s">
        <v>1316</v>
      </c>
      <c r="AO214" t="s">
        <v>2486</v>
      </c>
      <c r="AP214" t="s">
        <v>2487</v>
      </c>
    </row>
    <row r="215" spans="1:42" x14ac:dyDescent="0.25">
      <c r="A215">
        <v>23526528</v>
      </c>
      <c r="B215">
        <v>1</v>
      </c>
      <c r="C215">
        <v>2</v>
      </c>
      <c r="D215" t="s">
        <v>1302</v>
      </c>
      <c r="E215" t="s">
        <v>465</v>
      </c>
      <c r="F215" t="s">
        <v>15</v>
      </c>
      <c r="G215" s="54">
        <v>45898.467349537037</v>
      </c>
      <c r="H215" s="54">
        <v>45898.467326388891</v>
      </c>
      <c r="I215" s="54">
        <v>45901.906875000001</v>
      </c>
      <c r="J215" t="s">
        <v>2489</v>
      </c>
      <c r="K215" t="s">
        <v>1025</v>
      </c>
      <c r="M215">
        <v>0</v>
      </c>
      <c r="N215" t="s">
        <v>1303</v>
      </c>
      <c r="O215">
        <v>491</v>
      </c>
      <c r="P215" t="s">
        <v>1304</v>
      </c>
      <c r="Q215">
        <v>8414680</v>
      </c>
      <c r="R215" t="s">
        <v>2488</v>
      </c>
      <c r="V215" t="s">
        <v>1308</v>
      </c>
      <c r="X215">
        <v>3245092154</v>
      </c>
      <c r="AA215" t="s">
        <v>2490</v>
      </c>
      <c r="AB215" t="s">
        <v>464</v>
      </c>
      <c r="AC215" t="s">
        <v>1311</v>
      </c>
      <c r="AD215" t="s">
        <v>463</v>
      </c>
      <c r="AE215">
        <v>5</v>
      </c>
      <c r="AF215" s="125">
        <v>-7553791201</v>
      </c>
      <c r="AG215" s="125">
        <v>624909879</v>
      </c>
      <c r="AH215" t="s">
        <v>1312</v>
      </c>
      <c r="AM215" t="s">
        <v>1315</v>
      </c>
      <c r="AN215" t="s">
        <v>1316</v>
      </c>
      <c r="AO215" t="s">
        <v>2491</v>
      </c>
      <c r="AP215" t="s">
        <v>2492</v>
      </c>
    </row>
    <row r="216" spans="1:42" x14ac:dyDescent="0.25">
      <c r="A216">
        <v>23526557</v>
      </c>
      <c r="B216">
        <v>1</v>
      </c>
      <c r="C216">
        <v>2</v>
      </c>
      <c r="D216" t="s">
        <v>1302</v>
      </c>
      <c r="E216" t="s">
        <v>465</v>
      </c>
      <c r="F216" t="s">
        <v>15</v>
      </c>
      <c r="G216" s="54">
        <v>45898.475405092591</v>
      </c>
      <c r="H216" s="54">
        <v>45898.475381944445</v>
      </c>
      <c r="I216" s="54">
        <v>45901.90693287037</v>
      </c>
      <c r="J216" t="s">
        <v>2495</v>
      </c>
      <c r="K216" t="s">
        <v>1025</v>
      </c>
      <c r="M216">
        <v>0</v>
      </c>
      <c r="N216" t="s">
        <v>1303</v>
      </c>
      <c r="O216">
        <v>491</v>
      </c>
      <c r="P216" t="s">
        <v>1304</v>
      </c>
      <c r="Q216">
        <v>1045077194</v>
      </c>
      <c r="R216" t="s">
        <v>2493</v>
      </c>
      <c r="T216" t="s">
        <v>2397</v>
      </c>
      <c r="U216" t="s">
        <v>2494</v>
      </c>
      <c r="V216" t="s">
        <v>1308</v>
      </c>
      <c r="X216">
        <v>3016258895</v>
      </c>
      <c r="AA216" t="s">
        <v>2496</v>
      </c>
      <c r="AB216" t="s">
        <v>464</v>
      </c>
      <c r="AC216" t="s">
        <v>1311</v>
      </c>
      <c r="AD216" t="s">
        <v>463</v>
      </c>
      <c r="AE216">
        <v>5</v>
      </c>
      <c r="AF216" s="125">
        <v>-7561745815</v>
      </c>
      <c r="AG216" s="125">
        <v>627236792</v>
      </c>
      <c r="AH216" t="s">
        <v>1312</v>
      </c>
      <c r="AM216" t="s">
        <v>1315</v>
      </c>
      <c r="AN216" t="s">
        <v>1316</v>
      </c>
      <c r="AO216" t="s">
        <v>2497</v>
      </c>
      <c r="AP216" t="s">
        <v>2498</v>
      </c>
    </row>
    <row r="217" spans="1:42" x14ac:dyDescent="0.25">
      <c r="A217">
        <v>23526606</v>
      </c>
      <c r="B217">
        <v>1</v>
      </c>
      <c r="C217">
        <v>2</v>
      </c>
      <c r="D217" t="s">
        <v>1302</v>
      </c>
      <c r="E217" t="s">
        <v>465</v>
      </c>
      <c r="F217" t="s">
        <v>15</v>
      </c>
      <c r="G217" s="54">
        <v>45898.499907407408</v>
      </c>
      <c r="H217" s="54">
        <v>45898.499884259261</v>
      </c>
      <c r="I217" s="54">
        <v>45901.906828703701</v>
      </c>
      <c r="J217" t="s">
        <v>2501</v>
      </c>
      <c r="K217" t="s">
        <v>1025</v>
      </c>
      <c r="M217">
        <v>0</v>
      </c>
      <c r="N217" t="s">
        <v>1303</v>
      </c>
      <c r="O217">
        <v>491</v>
      </c>
      <c r="P217" t="s">
        <v>1304</v>
      </c>
      <c r="Q217">
        <v>43592832</v>
      </c>
      <c r="R217" t="s">
        <v>2499</v>
      </c>
      <c r="T217" t="s">
        <v>2500</v>
      </c>
      <c r="V217" t="s">
        <v>1308</v>
      </c>
      <c r="X217">
        <v>3157923692</v>
      </c>
      <c r="AA217" t="s">
        <v>2502</v>
      </c>
      <c r="AB217" t="s">
        <v>464</v>
      </c>
      <c r="AC217" t="s">
        <v>1311</v>
      </c>
      <c r="AD217" t="s">
        <v>463</v>
      </c>
      <c r="AE217">
        <v>5</v>
      </c>
      <c r="AF217" s="125">
        <v>-7560381284</v>
      </c>
      <c r="AG217" s="125">
        <v>626210066</v>
      </c>
      <c r="AH217" t="s">
        <v>1312</v>
      </c>
      <c r="AM217" t="s">
        <v>1315</v>
      </c>
      <c r="AN217" t="s">
        <v>1316</v>
      </c>
      <c r="AO217" t="s">
        <v>2503</v>
      </c>
      <c r="AP217" t="s">
        <v>2504</v>
      </c>
    </row>
    <row r="218" spans="1:42" x14ac:dyDescent="0.25">
      <c r="A218">
        <v>23526705</v>
      </c>
      <c r="B218">
        <v>1</v>
      </c>
      <c r="C218">
        <v>2</v>
      </c>
      <c r="D218" t="s">
        <v>1302</v>
      </c>
      <c r="E218" t="s">
        <v>465</v>
      </c>
      <c r="F218" t="s">
        <v>15</v>
      </c>
      <c r="G218" s="54">
        <v>45898.598819444444</v>
      </c>
      <c r="H218" s="54">
        <v>45898.598796296297</v>
      </c>
      <c r="I218" s="54">
        <v>45901.90693287037</v>
      </c>
      <c r="J218" t="s">
        <v>2506</v>
      </c>
      <c r="K218" t="s">
        <v>1025</v>
      </c>
      <c r="M218">
        <v>0</v>
      </c>
      <c r="N218" t="s">
        <v>1303</v>
      </c>
      <c r="O218">
        <v>491</v>
      </c>
      <c r="P218" t="s">
        <v>1304</v>
      </c>
      <c r="Q218">
        <v>24510650</v>
      </c>
      <c r="R218" t="s">
        <v>2505</v>
      </c>
      <c r="V218" t="s">
        <v>1308</v>
      </c>
      <c r="X218">
        <v>3042542864</v>
      </c>
      <c r="AA218" t="s">
        <v>2507</v>
      </c>
      <c r="AB218" t="s">
        <v>464</v>
      </c>
      <c r="AC218" t="s">
        <v>1311</v>
      </c>
      <c r="AD218" t="s">
        <v>463</v>
      </c>
      <c r="AE218">
        <v>5</v>
      </c>
      <c r="AF218" s="125">
        <v>-75643766</v>
      </c>
      <c r="AG218" s="125">
        <v>6282272</v>
      </c>
      <c r="AH218" t="s">
        <v>1312</v>
      </c>
      <c r="AM218" t="s">
        <v>1315</v>
      </c>
      <c r="AN218" t="s">
        <v>1316</v>
      </c>
      <c r="AO218" t="s">
        <v>2508</v>
      </c>
      <c r="AP218" t="s">
        <v>2509</v>
      </c>
    </row>
    <row r="219" spans="1:42" x14ac:dyDescent="0.25">
      <c r="A219">
        <v>23526721</v>
      </c>
      <c r="B219">
        <v>1</v>
      </c>
      <c r="C219">
        <v>2</v>
      </c>
      <c r="D219" t="s">
        <v>1302</v>
      </c>
      <c r="E219" t="s">
        <v>465</v>
      </c>
      <c r="F219" t="s">
        <v>15</v>
      </c>
      <c r="G219" s="54">
        <v>45898.610775462963</v>
      </c>
      <c r="H219" s="54">
        <v>45898.610752314817</v>
      </c>
      <c r="I219" s="54">
        <v>45901.906828703701</v>
      </c>
      <c r="J219" t="s">
        <v>2513</v>
      </c>
      <c r="K219" t="s">
        <v>1025</v>
      </c>
      <c r="M219">
        <v>0</v>
      </c>
      <c r="N219" t="s">
        <v>1303</v>
      </c>
      <c r="O219">
        <v>491</v>
      </c>
      <c r="P219" t="s">
        <v>1304</v>
      </c>
      <c r="Q219">
        <v>71229933</v>
      </c>
      <c r="R219" t="s">
        <v>2510</v>
      </c>
      <c r="S219">
        <v>5287591</v>
      </c>
      <c r="T219" t="s">
        <v>2511</v>
      </c>
      <c r="U219" t="s">
        <v>2512</v>
      </c>
      <c r="V219" t="s">
        <v>1308</v>
      </c>
      <c r="W219">
        <v>5287591</v>
      </c>
      <c r="X219">
        <v>3237507047</v>
      </c>
      <c r="AA219" t="s">
        <v>2514</v>
      </c>
      <c r="AB219" t="s">
        <v>464</v>
      </c>
      <c r="AC219" t="s">
        <v>1311</v>
      </c>
      <c r="AD219" t="s">
        <v>463</v>
      </c>
      <c r="AE219">
        <v>5</v>
      </c>
      <c r="AF219" s="125">
        <v>-7554179191</v>
      </c>
      <c r="AG219" s="125">
        <v>624858613</v>
      </c>
      <c r="AH219" t="s">
        <v>1312</v>
      </c>
      <c r="AM219" t="s">
        <v>1315</v>
      </c>
      <c r="AN219" t="s">
        <v>1316</v>
      </c>
      <c r="AO219" t="s">
        <v>2515</v>
      </c>
      <c r="AP219" t="s">
        <v>2516</v>
      </c>
    </row>
    <row r="220" spans="1:42" x14ac:dyDescent="0.25">
      <c r="A220">
        <v>23526738</v>
      </c>
      <c r="B220">
        <v>1</v>
      </c>
      <c r="C220">
        <v>2</v>
      </c>
      <c r="D220" t="s">
        <v>1302</v>
      </c>
      <c r="E220" t="s">
        <v>465</v>
      </c>
      <c r="F220" t="s">
        <v>15</v>
      </c>
      <c r="G220" s="54">
        <v>45898.623344907406</v>
      </c>
      <c r="H220" s="54">
        <v>45898.62332175926</v>
      </c>
      <c r="I220" s="54">
        <v>45901.90693287037</v>
      </c>
      <c r="J220" t="s">
        <v>2519</v>
      </c>
      <c r="K220" t="s">
        <v>1025</v>
      </c>
      <c r="M220">
        <v>0</v>
      </c>
      <c r="N220" t="s">
        <v>1303</v>
      </c>
      <c r="O220">
        <v>491</v>
      </c>
      <c r="P220" t="s">
        <v>1304</v>
      </c>
      <c r="Q220">
        <v>15265404</v>
      </c>
      <c r="R220" t="s">
        <v>2517</v>
      </c>
      <c r="T220" t="s">
        <v>2518</v>
      </c>
      <c r="U220">
        <v>0</v>
      </c>
      <c r="V220" t="s">
        <v>1308</v>
      </c>
      <c r="X220">
        <v>3136858409</v>
      </c>
      <c r="AA220" t="s">
        <v>2520</v>
      </c>
      <c r="AB220" t="s">
        <v>464</v>
      </c>
      <c r="AC220" t="s">
        <v>1311</v>
      </c>
      <c r="AD220" t="s">
        <v>463</v>
      </c>
      <c r="AE220">
        <v>5</v>
      </c>
      <c r="AF220" s="125">
        <v>-7569995758</v>
      </c>
      <c r="AG220" s="125">
        <v>634364240</v>
      </c>
      <c r="AH220" t="s">
        <v>1312</v>
      </c>
      <c r="AM220" t="s">
        <v>1350</v>
      </c>
      <c r="AN220" t="s">
        <v>1316</v>
      </c>
      <c r="AO220" t="s">
        <v>2521</v>
      </c>
      <c r="AP220" t="s">
        <v>2522</v>
      </c>
    </row>
    <row r="221" spans="1:42" x14ac:dyDescent="0.25">
      <c r="A221">
        <v>23526871</v>
      </c>
      <c r="B221">
        <v>1</v>
      </c>
      <c r="C221">
        <v>2</v>
      </c>
      <c r="D221" t="s">
        <v>1302</v>
      </c>
      <c r="E221" t="s">
        <v>465</v>
      </c>
      <c r="F221" t="s">
        <v>15</v>
      </c>
      <c r="G221" s="54">
        <v>45898.702592592592</v>
      </c>
      <c r="H221" s="54">
        <v>45898.702557870369</v>
      </c>
      <c r="I221" s="54">
        <v>45901.906770833331</v>
      </c>
      <c r="J221" t="s">
        <v>2524</v>
      </c>
      <c r="K221" t="s">
        <v>1025</v>
      </c>
      <c r="M221">
        <v>0</v>
      </c>
      <c r="N221" t="s">
        <v>1303</v>
      </c>
      <c r="O221">
        <v>491</v>
      </c>
      <c r="P221" t="s">
        <v>1304</v>
      </c>
      <c r="Q221">
        <v>1010104893</v>
      </c>
      <c r="R221" t="s">
        <v>2523</v>
      </c>
      <c r="V221" t="s">
        <v>1308</v>
      </c>
      <c r="X221">
        <v>3135645495</v>
      </c>
      <c r="AA221" t="s">
        <v>2525</v>
      </c>
      <c r="AB221" t="s">
        <v>464</v>
      </c>
      <c r="AC221" t="s">
        <v>1311</v>
      </c>
      <c r="AD221" t="s">
        <v>463</v>
      </c>
      <c r="AE221">
        <v>5</v>
      </c>
      <c r="AF221" s="125">
        <v>-7554189149</v>
      </c>
      <c r="AG221" s="125">
        <v>625393557</v>
      </c>
      <c r="AH221" t="s">
        <v>1312</v>
      </c>
      <c r="AM221" t="s">
        <v>1315</v>
      </c>
      <c r="AN221" t="s">
        <v>1316</v>
      </c>
      <c r="AO221" t="s">
        <v>2526</v>
      </c>
      <c r="AP221" t="s">
        <v>2527</v>
      </c>
    </row>
    <row r="222" spans="1:42" x14ac:dyDescent="0.25">
      <c r="A222">
        <v>23526897</v>
      </c>
      <c r="B222">
        <v>1</v>
      </c>
      <c r="C222">
        <v>2</v>
      </c>
      <c r="D222" t="s">
        <v>1302</v>
      </c>
      <c r="E222" t="s">
        <v>465</v>
      </c>
      <c r="F222" t="s">
        <v>15</v>
      </c>
      <c r="G222" s="54">
        <v>45898.740995370368</v>
      </c>
      <c r="H222" s="54">
        <v>45898.740960648145</v>
      </c>
      <c r="I222" s="54">
        <v>45901.906655092593</v>
      </c>
      <c r="J222" t="s">
        <v>2530</v>
      </c>
      <c r="K222" t="s">
        <v>1506</v>
      </c>
      <c r="M222">
        <v>0</v>
      </c>
      <c r="N222" t="s">
        <v>1303</v>
      </c>
      <c r="O222">
        <v>491</v>
      </c>
      <c r="P222" t="s">
        <v>1304</v>
      </c>
      <c r="Q222">
        <v>1038263376</v>
      </c>
      <c r="R222" t="s">
        <v>2528</v>
      </c>
      <c r="T222" t="s">
        <v>2529</v>
      </c>
      <c r="V222" t="s">
        <v>1308</v>
      </c>
      <c r="X222">
        <v>3122685000</v>
      </c>
      <c r="AA222" t="s">
        <v>2531</v>
      </c>
      <c r="AB222" t="s">
        <v>464</v>
      </c>
      <c r="AC222" t="s">
        <v>1311</v>
      </c>
      <c r="AD222" t="s">
        <v>1508</v>
      </c>
      <c r="AE222">
        <v>266</v>
      </c>
      <c r="AF222" s="125">
        <v>-7549061509</v>
      </c>
      <c r="AG222" s="125">
        <v>617453182</v>
      </c>
      <c r="AH222" t="s">
        <v>1312</v>
      </c>
      <c r="AM222" t="s">
        <v>1350</v>
      </c>
      <c r="AN222" t="s">
        <v>1316</v>
      </c>
      <c r="AO222" t="s">
        <v>2532</v>
      </c>
      <c r="AP222" t="s">
        <v>2533</v>
      </c>
    </row>
    <row r="223" spans="1:42" x14ac:dyDescent="0.25">
      <c r="A223">
        <v>23526902</v>
      </c>
      <c r="B223">
        <v>1</v>
      </c>
      <c r="C223">
        <v>2</v>
      </c>
      <c r="D223" t="s">
        <v>1302</v>
      </c>
      <c r="E223" t="s">
        <v>465</v>
      </c>
      <c r="F223" t="s">
        <v>15</v>
      </c>
      <c r="G223" s="54">
        <v>45898.758634259262</v>
      </c>
      <c r="H223" s="54">
        <v>45898.758611111109</v>
      </c>
      <c r="I223" s="54">
        <v>45901.90693287037</v>
      </c>
      <c r="J223" t="s">
        <v>2535</v>
      </c>
      <c r="K223" t="s">
        <v>1025</v>
      </c>
      <c r="M223">
        <v>0</v>
      </c>
      <c r="N223" t="s">
        <v>1303</v>
      </c>
      <c r="O223">
        <v>491</v>
      </c>
      <c r="P223" t="s">
        <v>1304</v>
      </c>
      <c r="Q223">
        <v>1128470665</v>
      </c>
      <c r="R223" t="s">
        <v>2534</v>
      </c>
      <c r="V223" t="s">
        <v>1308</v>
      </c>
      <c r="X223">
        <v>3001233992</v>
      </c>
      <c r="AA223" t="s">
        <v>2536</v>
      </c>
      <c r="AB223" t="s">
        <v>464</v>
      </c>
      <c r="AC223" t="s">
        <v>1311</v>
      </c>
      <c r="AD223" t="s">
        <v>463</v>
      </c>
      <c r="AE223">
        <v>5</v>
      </c>
      <c r="AF223" s="125">
        <v>-75609163</v>
      </c>
      <c r="AG223" s="125">
        <v>6271593</v>
      </c>
      <c r="AH223" t="s">
        <v>1312</v>
      </c>
      <c r="AM223" t="s">
        <v>1315</v>
      </c>
      <c r="AN223" t="s">
        <v>1316</v>
      </c>
      <c r="AO223" t="s">
        <v>2537</v>
      </c>
      <c r="AP223" t="s">
        <v>2538</v>
      </c>
    </row>
    <row r="224" spans="1:42" x14ac:dyDescent="0.25">
      <c r="A224">
        <v>23526903</v>
      </c>
      <c r="B224">
        <v>1</v>
      </c>
      <c r="C224">
        <v>2</v>
      </c>
      <c r="D224" t="s">
        <v>1302</v>
      </c>
      <c r="E224" t="s">
        <v>465</v>
      </c>
      <c r="F224" t="s">
        <v>15</v>
      </c>
      <c r="G224" s="54">
        <v>45898.759375000001</v>
      </c>
      <c r="H224" s="54">
        <v>45898.759351851855</v>
      </c>
      <c r="I224" s="54">
        <v>45901.906655092593</v>
      </c>
      <c r="J224" t="s">
        <v>2539</v>
      </c>
      <c r="K224" t="s">
        <v>1025</v>
      </c>
      <c r="M224">
        <v>0</v>
      </c>
      <c r="N224" t="s">
        <v>1303</v>
      </c>
      <c r="O224">
        <v>491</v>
      </c>
      <c r="P224" t="s">
        <v>1304</v>
      </c>
      <c r="Q224">
        <v>1128470665</v>
      </c>
      <c r="R224" t="s">
        <v>2534</v>
      </c>
      <c r="V224" t="s">
        <v>1308</v>
      </c>
      <c r="X224">
        <v>3001233992</v>
      </c>
      <c r="AA224" t="s">
        <v>2540</v>
      </c>
      <c r="AB224" t="s">
        <v>464</v>
      </c>
      <c r="AC224" t="s">
        <v>1311</v>
      </c>
      <c r="AD224" t="s">
        <v>463</v>
      </c>
      <c r="AE224">
        <v>5</v>
      </c>
      <c r="AF224" s="125">
        <v>-75609163</v>
      </c>
      <c r="AG224" s="125">
        <v>6271593</v>
      </c>
      <c r="AH224" t="s">
        <v>1312</v>
      </c>
      <c r="AM224" t="s">
        <v>1315</v>
      </c>
      <c r="AN224" t="s">
        <v>1316</v>
      </c>
      <c r="AO224" t="s">
        <v>2541</v>
      </c>
      <c r="AP224" t="s">
        <v>2542</v>
      </c>
    </row>
    <row r="225" spans="1:42" x14ac:dyDescent="0.25">
      <c r="A225">
        <v>23527122</v>
      </c>
      <c r="B225">
        <v>1</v>
      </c>
      <c r="C225">
        <v>2</v>
      </c>
      <c r="D225" t="s">
        <v>1302</v>
      </c>
      <c r="E225" t="s">
        <v>465</v>
      </c>
      <c r="F225" t="s">
        <v>15</v>
      </c>
      <c r="G225" s="54">
        <v>45899.317743055559</v>
      </c>
      <c r="H225" s="54">
        <v>45899.317719907405</v>
      </c>
      <c r="I225" s="54">
        <v>45901.906828703701</v>
      </c>
      <c r="J225" t="s">
        <v>2544</v>
      </c>
      <c r="K225" t="s">
        <v>1506</v>
      </c>
      <c r="M225">
        <v>0</v>
      </c>
      <c r="N225" t="s">
        <v>1303</v>
      </c>
      <c r="O225">
        <v>491</v>
      </c>
      <c r="P225" t="s">
        <v>1304</v>
      </c>
      <c r="Q225">
        <v>42876852</v>
      </c>
      <c r="R225" t="s">
        <v>2543</v>
      </c>
      <c r="S225">
        <v>2765583</v>
      </c>
      <c r="V225" t="s">
        <v>1308</v>
      </c>
      <c r="W225">
        <v>2765583</v>
      </c>
      <c r="X225">
        <v>3002167890</v>
      </c>
      <c r="AA225" t="s">
        <v>2545</v>
      </c>
      <c r="AB225" t="s">
        <v>464</v>
      </c>
      <c r="AC225" t="s">
        <v>1311</v>
      </c>
      <c r="AD225" t="s">
        <v>1508</v>
      </c>
      <c r="AE225">
        <v>266</v>
      </c>
      <c r="AF225" s="125">
        <v>-7557755574</v>
      </c>
      <c r="AG225" s="125">
        <v>617401680</v>
      </c>
      <c r="AH225" t="s">
        <v>1312</v>
      </c>
      <c r="AM225" t="s">
        <v>1315</v>
      </c>
      <c r="AN225" t="s">
        <v>1316</v>
      </c>
      <c r="AO225" t="s">
        <v>2546</v>
      </c>
      <c r="AP225" t="s">
        <v>2547</v>
      </c>
    </row>
    <row r="226" spans="1:42" x14ac:dyDescent="0.25">
      <c r="A226">
        <v>23527420</v>
      </c>
      <c r="B226">
        <v>1</v>
      </c>
      <c r="C226">
        <v>2</v>
      </c>
      <c r="D226" t="s">
        <v>1302</v>
      </c>
      <c r="E226" t="s">
        <v>465</v>
      </c>
      <c r="F226" t="s">
        <v>15</v>
      </c>
      <c r="G226" s="54">
        <v>45901.327870370369</v>
      </c>
      <c r="H226" s="54">
        <v>45901.327847222223</v>
      </c>
      <c r="I226" s="54">
        <v>45901.906550925924</v>
      </c>
      <c r="J226" t="s">
        <v>2550</v>
      </c>
      <c r="K226" t="s">
        <v>1025</v>
      </c>
      <c r="M226">
        <v>0</v>
      </c>
      <c r="N226" t="s">
        <v>1303</v>
      </c>
      <c r="O226">
        <v>491</v>
      </c>
      <c r="P226" t="s">
        <v>1304</v>
      </c>
      <c r="Q226">
        <v>1152438220</v>
      </c>
      <c r="R226" t="s">
        <v>2548</v>
      </c>
      <c r="T226" t="s">
        <v>2549</v>
      </c>
      <c r="V226" t="s">
        <v>1308</v>
      </c>
      <c r="X226">
        <v>3045365456</v>
      </c>
      <c r="AA226" t="s">
        <v>2551</v>
      </c>
      <c r="AB226" t="s">
        <v>464</v>
      </c>
      <c r="AC226" t="s">
        <v>1311</v>
      </c>
      <c r="AD226" t="s">
        <v>463</v>
      </c>
      <c r="AE226">
        <v>5</v>
      </c>
      <c r="AF226" s="125">
        <v>-756128996</v>
      </c>
      <c r="AG226" s="125">
        <v>622242482</v>
      </c>
      <c r="AH226" t="s">
        <v>1312</v>
      </c>
      <c r="AM226" t="s">
        <v>1315</v>
      </c>
      <c r="AN226" t="s">
        <v>1316</v>
      </c>
      <c r="AO226" t="s">
        <v>2552</v>
      </c>
      <c r="AP226" t="s">
        <v>2553</v>
      </c>
    </row>
    <row r="227" spans="1:42" x14ac:dyDescent="0.25">
      <c r="A227">
        <v>23527422</v>
      </c>
      <c r="B227">
        <v>1</v>
      </c>
      <c r="C227">
        <v>2</v>
      </c>
      <c r="D227" t="s">
        <v>1302</v>
      </c>
      <c r="E227" t="s">
        <v>465</v>
      </c>
      <c r="F227" t="s">
        <v>15</v>
      </c>
      <c r="G227" s="54">
        <v>45901.330497685187</v>
      </c>
      <c r="H227" s="54">
        <v>45901.330474537041</v>
      </c>
      <c r="I227" s="54">
        <v>45901.906724537039</v>
      </c>
      <c r="J227" t="s">
        <v>2556</v>
      </c>
      <c r="K227" t="s">
        <v>1506</v>
      </c>
      <c r="M227">
        <v>0</v>
      </c>
      <c r="N227" t="s">
        <v>1303</v>
      </c>
      <c r="O227">
        <v>491</v>
      </c>
      <c r="P227" t="s">
        <v>1304</v>
      </c>
      <c r="Q227">
        <v>98561268</v>
      </c>
      <c r="R227" t="s">
        <v>2554</v>
      </c>
      <c r="S227">
        <v>4946443</v>
      </c>
      <c r="T227" t="s">
        <v>2555</v>
      </c>
      <c r="V227" t="s">
        <v>1308</v>
      </c>
      <c r="W227">
        <v>4946443</v>
      </c>
      <c r="X227">
        <v>3017292469</v>
      </c>
      <c r="AA227" t="s">
        <v>2557</v>
      </c>
      <c r="AB227" t="s">
        <v>464</v>
      </c>
      <c r="AC227" t="s">
        <v>1311</v>
      </c>
      <c r="AD227" t="s">
        <v>1508</v>
      </c>
      <c r="AE227">
        <v>266</v>
      </c>
      <c r="AF227" s="125">
        <v>-7558234173</v>
      </c>
      <c r="AG227" s="125">
        <v>615681209</v>
      </c>
      <c r="AH227" t="s">
        <v>1312</v>
      </c>
      <c r="AM227" t="s">
        <v>1315</v>
      </c>
      <c r="AN227" t="s">
        <v>1316</v>
      </c>
      <c r="AO227" t="s">
        <v>2558</v>
      </c>
      <c r="AP227" t="s">
        <v>2559</v>
      </c>
    </row>
    <row r="228" spans="1:42" x14ac:dyDescent="0.25">
      <c r="A228">
        <v>23527432</v>
      </c>
      <c r="B228">
        <v>1</v>
      </c>
      <c r="C228">
        <v>2</v>
      </c>
      <c r="D228" t="s">
        <v>1302</v>
      </c>
      <c r="E228" t="s">
        <v>465</v>
      </c>
      <c r="F228" t="s">
        <v>15</v>
      </c>
      <c r="G228" s="54">
        <v>45901.335034722222</v>
      </c>
      <c r="H228" s="54">
        <v>45901.335011574076</v>
      </c>
      <c r="I228" s="54">
        <v>45901.906875000001</v>
      </c>
      <c r="J228" t="s">
        <v>2562</v>
      </c>
      <c r="K228" t="s">
        <v>1025</v>
      </c>
      <c r="M228">
        <v>0</v>
      </c>
      <c r="N228" t="s">
        <v>1303</v>
      </c>
      <c r="O228">
        <v>491</v>
      </c>
      <c r="P228" t="s">
        <v>1304</v>
      </c>
      <c r="Q228">
        <v>71748961</v>
      </c>
      <c r="R228" t="s">
        <v>2560</v>
      </c>
      <c r="T228" t="s">
        <v>2561</v>
      </c>
      <c r="V228" t="s">
        <v>1308</v>
      </c>
      <c r="X228">
        <v>3105246284</v>
      </c>
      <c r="AA228" t="s">
        <v>2563</v>
      </c>
      <c r="AB228" t="s">
        <v>464</v>
      </c>
      <c r="AC228" t="s">
        <v>1311</v>
      </c>
      <c r="AD228" t="s">
        <v>463</v>
      </c>
      <c r="AE228">
        <v>5</v>
      </c>
      <c r="AF228" s="125">
        <v>-75610068</v>
      </c>
      <c r="AG228" s="125">
        <v>6264350</v>
      </c>
      <c r="AH228" t="s">
        <v>1312</v>
      </c>
      <c r="AM228" t="s">
        <v>1315</v>
      </c>
      <c r="AN228" t="s">
        <v>1316</v>
      </c>
      <c r="AO228" t="s">
        <v>2564</v>
      </c>
      <c r="AP228" t="s">
        <v>2565</v>
      </c>
    </row>
    <row r="229" spans="1:42" x14ac:dyDescent="0.25">
      <c r="A229">
        <v>23527489</v>
      </c>
      <c r="B229">
        <v>1</v>
      </c>
      <c r="C229">
        <v>2</v>
      </c>
      <c r="D229" t="s">
        <v>1302</v>
      </c>
      <c r="E229" t="s">
        <v>465</v>
      </c>
      <c r="F229" t="s">
        <v>15</v>
      </c>
      <c r="G229" s="54">
        <v>45901.373865740738</v>
      </c>
      <c r="H229" s="54">
        <v>45901.373842592591</v>
      </c>
      <c r="I229" s="54">
        <v>45901.906875000001</v>
      </c>
      <c r="J229" t="s">
        <v>2568</v>
      </c>
      <c r="K229" t="s">
        <v>1025</v>
      </c>
      <c r="M229">
        <v>0</v>
      </c>
      <c r="N229" t="s">
        <v>1303</v>
      </c>
      <c r="O229">
        <v>491</v>
      </c>
      <c r="P229" t="s">
        <v>1304</v>
      </c>
      <c r="Q229">
        <v>1152685608</v>
      </c>
      <c r="R229" t="s">
        <v>2566</v>
      </c>
      <c r="T229" t="s">
        <v>2567</v>
      </c>
      <c r="V229" t="s">
        <v>1308</v>
      </c>
      <c r="X229">
        <v>3112855802</v>
      </c>
      <c r="AA229" t="s">
        <v>2569</v>
      </c>
      <c r="AB229" t="s">
        <v>464</v>
      </c>
      <c r="AC229" t="s">
        <v>1311</v>
      </c>
      <c r="AD229" t="s">
        <v>463</v>
      </c>
      <c r="AE229">
        <v>5</v>
      </c>
      <c r="AF229" s="125">
        <v>-7562567776</v>
      </c>
      <c r="AG229" s="125">
        <v>624893530</v>
      </c>
      <c r="AH229" t="s">
        <v>1312</v>
      </c>
      <c r="AM229" t="s">
        <v>1315</v>
      </c>
      <c r="AN229" t="s">
        <v>1316</v>
      </c>
      <c r="AO229" t="s">
        <v>2570</v>
      </c>
      <c r="AP229" t="s">
        <v>2571</v>
      </c>
    </row>
    <row r="230" spans="1:42" x14ac:dyDescent="0.25">
      <c r="A230">
        <v>23527495</v>
      </c>
      <c r="B230">
        <v>1</v>
      </c>
      <c r="C230">
        <v>2</v>
      </c>
      <c r="D230" t="s">
        <v>1302</v>
      </c>
      <c r="E230" t="s">
        <v>465</v>
      </c>
      <c r="F230" t="s">
        <v>15</v>
      </c>
      <c r="G230" s="54">
        <v>45901.377708333333</v>
      </c>
      <c r="H230" s="54">
        <v>45901.377685185187</v>
      </c>
      <c r="I230" s="54">
        <v>45901.906655092593</v>
      </c>
      <c r="J230" t="s">
        <v>2574</v>
      </c>
      <c r="K230" t="s">
        <v>1025</v>
      </c>
      <c r="M230">
        <v>0</v>
      </c>
      <c r="N230" t="s">
        <v>1303</v>
      </c>
      <c r="O230">
        <v>491</v>
      </c>
      <c r="P230" t="s">
        <v>1304</v>
      </c>
      <c r="Q230">
        <v>1017209389</v>
      </c>
      <c r="R230" t="s">
        <v>2572</v>
      </c>
      <c r="T230" t="s">
        <v>2573</v>
      </c>
      <c r="V230" t="s">
        <v>1308</v>
      </c>
      <c r="X230">
        <v>3128811762</v>
      </c>
      <c r="AA230" t="s">
        <v>2575</v>
      </c>
      <c r="AB230" t="s">
        <v>464</v>
      </c>
      <c r="AC230" t="s">
        <v>1311</v>
      </c>
      <c r="AD230" t="s">
        <v>463</v>
      </c>
      <c r="AE230">
        <v>5</v>
      </c>
      <c r="AF230" s="125">
        <v>-75615814</v>
      </c>
      <c r="AG230" s="125">
        <v>6262844</v>
      </c>
      <c r="AH230" t="s">
        <v>1312</v>
      </c>
      <c r="AM230" t="s">
        <v>1315</v>
      </c>
      <c r="AN230" t="s">
        <v>1316</v>
      </c>
      <c r="AO230" t="s">
        <v>2576</v>
      </c>
      <c r="AP230" t="s">
        <v>2577</v>
      </c>
    </row>
    <row r="231" spans="1:42" x14ac:dyDescent="0.25">
      <c r="A231">
        <v>23527505</v>
      </c>
      <c r="B231">
        <v>1</v>
      </c>
      <c r="C231">
        <v>2</v>
      </c>
      <c r="D231" t="s">
        <v>1302</v>
      </c>
      <c r="E231" t="s">
        <v>465</v>
      </c>
      <c r="F231" t="s">
        <v>15</v>
      </c>
      <c r="G231" s="54">
        <v>45901.3828125</v>
      </c>
      <c r="H231" s="54">
        <v>45901.382777777777</v>
      </c>
      <c r="I231" s="54">
        <v>45901.906724537039</v>
      </c>
      <c r="J231" t="s">
        <v>2581</v>
      </c>
      <c r="K231" t="s">
        <v>1025</v>
      </c>
      <c r="M231">
        <v>0</v>
      </c>
      <c r="N231" t="s">
        <v>1303</v>
      </c>
      <c r="O231">
        <v>491</v>
      </c>
      <c r="P231" t="s">
        <v>1304</v>
      </c>
      <c r="Q231">
        <v>71599584</v>
      </c>
      <c r="R231" t="s">
        <v>2578</v>
      </c>
      <c r="T231" t="s">
        <v>2579</v>
      </c>
      <c r="U231" t="s">
        <v>2580</v>
      </c>
      <c r="V231" t="s">
        <v>1308</v>
      </c>
      <c r="X231">
        <v>3005619552</v>
      </c>
      <c r="AA231" t="s">
        <v>2582</v>
      </c>
      <c r="AB231" t="s">
        <v>464</v>
      </c>
      <c r="AC231" t="s">
        <v>1311</v>
      </c>
      <c r="AD231" t="s">
        <v>463</v>
      </c>
      <c r="AE231">
        <v>5</v>
      </c>
      <c r="AF231" s="125">
        <v>-756152395</v>
      </c>
      <c r="AG231" s="125">
        <v>626647666</v>
      </c>
      <c r="AH231" t="s">
        <v>1312</v>
      </c>
      <c r="AM231" t="s">
        <v>1315</v>
      </c>
      <c r="AN231" t="s">
        <v>1316</v>
      </c>
      <c r="AO231" t="s">
        <v>2583</v>
      </c>
      <c r="AP231" t="s">
        <v>2584</v>
      </c>
    </row>
    <row r="232" spans="1:42" x14ac:dyDescent="0.25">
      <c r="A232">
        <v>23527545</v>
      </c>
      <c r="B232">
        <v>1</v>
      </c>
      <c r="C232">
        <v>2</v>
      </c>
      <c r="D232" t="s">
        <v>1302</v>
      </c>
      <c r="E232" t="s">
        <v>465</v>
      </c>
      <c r="F232" t="s">
        <v>15</v>
      </c>
      <c r="G232" s="54">
        <v>45901.396863425929</v>
      </c>
      <c r="H232" s="54">
        <v>45901.396840277775</v>
      </c>
      <c r="I232" s="54">
        <v>45901.90693287037</v>
      </c>
      <c r="J232" t="s">
        <v>2587</v>
      </c>
      <c r="K232" t="s">
        <v>1025</v>
      </c>
      <c r="M232">
        <v>0</v>
      </c>
      <c r="N232" t="s">
        <v>1303</v>
      </c>
      <c r="O232">
        <v>491</v>
      </c>
      <c r="P232" t="s">
        <v>1304</v>
      </c>
      <c r="Q232">
        <v>1007407720</v>
      </c>
      <c r="R232" t="s">
        <v>2585</v>
      </c>
      <c r="T232" t="s">
        <v>2586</v>
      </c>
      <c r="V232" t="s">
        <v>1308</v>
      </c>
      <c r="X232">
        <v>3122431320</v>
      </c>
      <c r="AA232" t="s">
        <v>2588</v>
      </c>
      <c r="AB232" t="s">
        <v>464</v>
      </c>
      <c r="AC232" t="s">
        <v>1311</v>
      </c>
      <c r="AD232" t="s">
        <v>463</v>
      </c>
      <c r="AE232">
        <v>5</v>
      </c>
      <c r="AF232" s="125">
        <v>-7553207109</v>
      </c>
      <c r="AG232" s="125">
        <v>623256316</v>
      </c>
      <c r="AH232" t="s">
        <v>1312</v>
      </c>
      <c r="AM232" t="s">
        <v>1315</v>
      </c>
      <c r="AN232" t="s">
        <v>1316</v>
      </c>
      <c r="AO232" t="s">
        <v>2589</v>
      </c>
      <c r="AP232" t="s">
        <v>2590</v>
      </c>
    </row>
    <row r="233" spans="1:42" x14ac:dyDescent="0.25">
      <c r="A233">
        <v>23527576</v>
      </c>
      <c r="B233">
        <v>1</v>
      </c>
      <c r="C233">
        <v>2</v>
      </c>
      <c r="D233" t="s">
        <v>1302</v>
      </c>
      <c r="E233" t="s">
        <v>465</v>
      </c>
      <c r="F233" t="s">
        <v>15</v>
      </c>
      <c r="G233" s="54">
        <v>45901.405092592591</v>
      </c>
      <c r="H233" s="54">
        <v>45901.405069444445</v>
      </c>
      <c r="I233" s="54">
        <v>45901.906875000001</v>
      </c>
      <c r="J233" t="s">
        <v>2593</v>
      </c>
      <c r="K233" t="s">
        <v>1025</v>
      </c>
      <c r="M233">
        <v>0</v>
      </c>
      <c r="N233" t="s">
        <v>1303</v>
      </c>
      <c r="O233">
        <v>491</v>
      </c>
      <c r="P233" t="s">
        <v>1304</v>
      </c>
      <c r="Q233">
        <v>1128466772</v>
      </c>
      <c r="R233" t="s">
        <v>2591</v>
      </c>
      <c r="S233">
        <v>4927684</v>
      </c>
      <c r="T233" t="s">
        <v>2592</v>
      </c>
      <c r="V233" t="s">
        <v>1308</v>
      </c>
      <c r="W233">
        <v>4927684</v>
      </c>
      <c r="X233">
        <v>3135357533</v>
      </c>
      <c r="AA233" t="s">
        <v>2594</v>
      </c>
      <c r="AB233" t="s">
        <v>464</v>
      </c>
      <c r="AC233" t="s">
        <v>1311</v>
      </c>
      <c r="AD233" t="s">
        <v>463</v>
      </c>
      <c r="AE233">
        <v>5</v>
      </c>
      <c r="AF233" s="125">
        <v>-7562891483</v>
      </c>
      <c r="AG233" s="125">
        <v>625412875</v>
      </c>
      <c r="AH233" t="s">
        <v>1312</v>
      </c>
      <c r="AM233" t="s">
        <v>1315</v>
      </c>
      <c r="AN233" t="s">
        <v>1316</v>
      </c>
      <c r="AO233" t="s">
        <v>2595</v>
      </c>
      <c r="AP233" t="s">
        <v>2596</v>
      </c>
    </row>
    <row r="234" spans="1:42" x14ac:dyDescent="0.25">
      <c r="A234">
        <v>23527578</v>
      </c>
      <c r="B234">
        <v>1</v>
      </c>
      <c r="C234">
        <v>2</v>
      </c>
      <c r="D234" t="s">
        <v>1302</v>
      </c>
      <c r="E234" t="s">
        <v>465</v>
      </c>
      <c r="F234" t="s">
        <v>15</v>
      </c>
      <c r="G234" s="54">
        <v>45901.405960648146</v>
      </c>
      <c r="H234" s="54">
        <v>45901.405925925923</v>
      </c>
      <c r="I234" s="54">
        <v>45901.906724537039</v>
      </c>
      <c r="J234" t="s">
        <v>2597</v>
      </c>
      <c r="K234" t="s">
        <v>1025</v>
      </c>
      <c r="M234">
        <v>0</v>
      </c>
      <c r="N234" t="s">
        <v>1303</v>
      </c>
      <c r="O234">
        <v>491</v>
      </c>
      <c r="P234" t="s">
        <v>1304</v>
      </c>
      <c r="Q234">
        <v>1128466772</v>
      </c>
      <c r="R234" t="s">
        <v>2591</v>
      </c>
      <c r="S234">
        <v>4927684</v>
      </c>
      <c r="T234" t="s">
        <v>2592</v>
      </c>
      <c r="V234" t="s">
        <v>1308</v>
      </c>
      <c r="W234">
        <v>4927684</v>
      </c>
      <c r="X234">
        <v>3135357533</v>
      </c>
      <c r="AA234" t="s">
        <v>2598</v>
      </c>
      <c r="AB234" t="s">
        <v>464</v>
      </c>
      <c r="AC234" t="s">
        <v>1311</v>
      </c>
      <c r="AD234" t="s">
        <v>463</v>
      </c>
      <c r="AE234">
        <v>5</v>
      </c>
      <c r="AF234" s="125">
        <v>-7562891483</v>
      </c>
      <c r="AG234" s="125">
        <v>625412875</v>
      </c>
      <c r="AH234" t="s">
        <v>1312</v>
      </c>
      <c r="AM234" t="s">
        <v>1315</v>
      </c>
      <c r="AN234" t="s">
        <v>1316</v>
      </c>
      <c r="AO234" t="s">
        <v>2599</v>
      </c>
      <c r="AP234" t="s">
        <v>2600</v>
      </c>
    </row>
    <row r="235" spans="1:42" x14ac:dyDescent="0.25">
      <c r="A235">
        <v>23527587</v>
      </c>
      <c r="B235">
        <v>1</v>
      </c>
      <c r="C235">
        <v>2</v>
      </c>
      <c r="D235" t="s">
        <v>1302</v>
      </c>
      <c r="E235" t="s">
        <v>465</v>
      </c>
      <c r="F235" t="s">
        <v>15</v>
      </c>
      <c r="G235" s="54">
        <v>45901.408634259256</v>
      </c>
      <c r="H235" s="54">
        <v>45901.40861111111</v>
      </c>
      <c r="I235" s="54">
        <v>45901.906655092593</v>
      </c>
      <c r="J235" t="s">
        <v>2601</v>
      </c>
      <c r="K235" t="s">
        <v>1025</v>
      </c>
      <c r="M235">
        <v>0</v>
      </c>
      <c r="N235" t="s">
        <v>1303</v>
      </c>
      <c r="O235">
        <v>491</v>
      </c>
      <c r="P235" t="s">
        <v>1304</v>
      </c>
      <c r="Q235">
        <v>1128466772</v>
      </c>
      <c r="R235" t="s">
        <v>2591</v>
      </c>
      <c r="S235">
        <v>4927684</v>
      </c>
      <c r="T235" t="s">
        <v>2592</v>
      </c>
      <c r="V235" t="s">
        <v>1308</v>
      </c>
      <c r="W235">
        <v>4927684</v>
      </c>
      <c r="X235">
        <v>3135357533</v>
      </c>
      <c r="AA235" t="s">
        <v>2602</v>
      </c>
      <c r="AB235" t="s">
        <v>464</v>
      </c>
      <c r="AC235" t="s">
        <v>1311</v>
      </c>
      <c r="AD235" t="s">
        <v>463</v>
      </c>
      <c r="AE235">
        <v>5</v>
      </c>
      <c r="AF235" s="125">
        <v>-7562891483</v>
      </c>
      <c r="AG235" s="125">
        <v>625412875</v>
      </c>
      <c r="AH235" t="s">
        <v>1312</v>
      </c>
      <c r="AM235" t="s">
        <v>1315</v>
      </c>
      <c r="AN235" t="s">
        <v>1316</v>
      </c>
      <c r="AO235" t="s">
        <v>2603</v>
      </c>
      <c r="AP235" t="s">
        <v>2604</v>
      </c>
    </row>
    <row r="236" spans="1:42" x14ac:dyDescent="0.25">
      <c r="A236">
        <v>23527646</v>
      </c>
      <c r="B236">
        <v>1</v>
      </c>
      <c r="C236">
        <v>2</v>
      </c>
      <c r="D236" t="s">
        <v>1302</v>
      </c>
      <c r="E236" t="s">
        <v>465</v>
      </c>
      <c r="F236" t="s">
        <v>15</v>
      </c>
      <c r="G236" s="54">
        <v>45901.436886574076</v>
      </c>
      <c r="H236" s="54">
        <v>45901.436863425923</v>
      </c>
      <c r="I236" s="54">
        <v>45901.90693287037</v>
      </c>
      <c r="J236" t="s">
        <v>2607</v>
      </c>
      <c r="K236" t="s">
        <v>1025</v>
      </c>
      <c r="M236">
        <v>0</v>
      </c>
      <c r="N236" t="s">
        <v>1303</v>
      </c>
      <c r="O236">
        <v>491</v>
      </c>
      <c r="P236" t="s">
        <v>1304</v>
      </c>
      <c r="Q236">
        <v>1128480617</v>
      </c>
      <c r="R236" t="s">
        <v>2605</v>
      </c>
      <c r="T236" t="s">
        <v>2606</v>
      </c>
      <c r="U236">
        <v>1.4702232E+17</v>
      </c>
      <c r="V236" t="s">
        <v>1308</v>
      </c>
      <c r="X236">
        <v>3245680147</v>
      </c>
      <c r="AA236" t="s">
        <v>2608</v>
      </c>
      <c r="AB236" t="s">
        <v>464</v>
      </c>
      <c r="AC236" t="s">
        <v>1311</v>
      </c>
      <c r="AD236" t="s">
        <v>463</v>
      </c>
      <c r="AE236">
        <v>5</v>
      </c>
      <c r="AF236" s="125">
        <v>-75634357</v>
      </c>
      <c r="AG236" s="125">
        <v>6278111</v>
      </c>
      <c r="AH236" t="s">
        <v>1312</v>
      </c>
      <c r="AM236" t="s">
        <v>1315</v>
      </c>
      <c r="AN236" t="s">
        <v>1316</v>
      </c>
      <c r="AO236" t="s">
        <v>2609</v>
      </c>
      <c r="AP236" t="s">
        <v>2610</v>
      </c>
    </row>
    <row r="237" spans="1:42" x14ac:dyDescent="0.25">
      <c r="A237">
        <v>23527668</v>
      </c>
      <c r="B237">
        <v>1</v>
      </c>
      <c r="C237">
        <v>2</v>
      </c>
      <c r="D237" t="s">
        <v>1302</v>
      </c>
      <c r="E237" t="s">
        <v>465</v>
      </c>
      <c r="F237" t="s">
        <v>15</v>
      </c>
      <c r="G237" s="54">
        <v>45901.449212962965</v>
      </c>
      <c r="H237" s="54">
        <v>45901.449189814812</v>
      </c>
      <c r="I237" s="54">
        <v>45901.906875000001</v>
      </c>
      <c r="J237" t="s">
        <v>2611</v>
      </c>
      <c r="K237" t="s">
        <v>1506</v>
      </c>
      <c r="M237">
        <v>0</v>
      </c>
      <c r="N237" t="s">
        <v>1303</v>
      </c>
      <c r="O237">
        <v>491</v>
      </c>
      <c r="P237" t="s">
        <v>1304</v>
      </c>
      <c r="Q237">
        <v>42876852</v>
      </c>
      <c r="R237" t="s">
        <v>2543</v>
      </c>
      <c r="S237">
        <v>2765583</v>
      </c>
      <c r="V237" t="s">
        <v>1308</v>
      </c>
      <c r="W237">
        <v>2765583</v>
      </c>
      <c r="X237">
        <v>3002167890</v>
      </c>
      <c r="AA237" t="s">
        <v>2612</v>
      </c>
      <c r="AB237" t="s">
        <v>464</v>
      </c>
      <c r="AC237" t="s">
        <v>1311</v>
      </c>
      <c r="AD237" t="s">
        <v>1508</v>
      </c>
      <c r="AE237">
        <v>266</v>
      </c>
      <c r="AF237" s="125">
        <v>-75577886</v>
      </c>
      <c r="AG237" s="125">
        <v>6174218</v>
      </c>
      <c r="AH237" t="s">
        <v>1312</v>
      </c>
      <c r="AM237" t="s">
        <v>1315</v>
      </c>
      <c r="AN237" t="s">
        <v>1316</v>
      </c>
      <c r="AO237" t="s">
        <v>2613</v>
      </c>
      <c r="AP237" t="s">
        <v>2614</v>
      </c>
    </row>
    <row r="238" spans="1:42" x14ac:dyDescent="0.25">
      <c r="A238">
        <v>23527751</v>
      </c>
      <c r="B238">
        <v>1</v>
      </c>
      <c r="C238">
        <v>2</v>
      </c>
      <c r="D238" t="s">
        <v>1302</v>
      </c>
      <c r="E238" t="s">
        <v>465</v>
      </c>
      <c r="F238" t="s">
        <v>15</v>
      </c>
      <c r="G238" s="54">
        <v>45901.480196759258</v>
      </c>
      <c r="H238" s="54">
        <v>45901.480173611111</v>
      </c>
      <c r="I238" s="54">
        <v>45901.906967592593</v>
      </c>
      <c r="J238" t="s">
        <v>2616</v>
      </c>
      <c r="K238" t="s">
        <v>1025</v>
      </c>
      <c r="M238">
        <v>0</v>
      </c>
      <c r="N238" t="s">
        <v>1303</v>
      </c>
      <c r="O238">
        <v>491</v>
      </c>
      <c r="P238" t="s">
        <v>1304</v>
      </c>
      <c r="Q238">
        <v>21556366</v>
      </c>
      <c r="R238" t="s">
        <v>2615</v>
      </c>
      <c r="V238" t="s">
        <v>1308</v>
      </c>
      <c r="X238">
        <v>3148119596</v>
      </c>
      <c r="AA238" t="s">
        <v>2617</v>
      </c>
      <c r="AB238" t="s">
        <v>464</v>
      </c>
      <c r="AC238" t="s">
        <v>1311</v>
      </c>
      <c r="AD238" t="s">
        <v>463</v>
      </c>
      <c r="AE238">
        <v>5</v>
      </c>
      <c r="AF238" s="125">
        <v>-75615273</v>
      </c>
      <c r="AG238" s="125">
        <v>6264671</v>
      </c>
      <c r="AH238" t="s">
        <v>1312</v>
      </c>
      <c r="AM238" t="s">
        <v>1315</v>
      </c>
      <c r="AN238" t="s">
        <v>1316</v>
      </c>
      <c r="AO238" t="s">
        <v>2618</v>
      </c>
      <c r="AP238" t="s">
        <v>2619</v>
      </c>
    </row>
    <row r="239" spans="1:42" x14ac:dyDescent="0.25">
      <c r="A239">
        <v>23527758</v>
      </c>
      <c r="B239">
        <v>1</v>
      </c>
      <c r="C239">
        <v>2</v>
      </c>
      <c r="D239" t="s">
        <v>1302</v>
      </c>
      <c r="E239" t="s">
        <v>465</v>
      </c>
      <c r="F239" t="s">
        <v>15</v>
      </c>
      <c r="G239" s="54">
        <v>45901.483368055553</v>
      </c>
      <c r="H239" s="54">
        <v>45901.483344907407</v>
      </c>
      <c r="I239" s="54">
        <v>45901.90693287037</v>
      </c>
      <c r="J239" t="s">
        <v>2620</v>
      </c>
      <c r="K239" t="s">
        <v>1025</v>
      </c>
      <c r="M239">
        <v>0</v>
      </c>
      <c r="N239" t="s">
        <v>1303</v>
      </c>
      <c r="O239">
        <v>491</v>
      </c>
      <c r="P239" t="s">
        <v>1304</v>
      </c>
      <c r="Q239">
        <v>21556366</v>
      </c>
      <c r="R239" t="s">
        <v>2615</v>
      </c>
      <c r="V239" t="s">
        <v>1308</v>
      </c>
      <c r="X239">
        <v>3148119596</v>
      </c>
      <c r="AA239" t="s">
        <v>2621</v>
      </c>
      <c r="AB239" t="s">
        <v>464</v>
      </c>
      <c r="AC239" t="s">
        <v>1311</v>
      </c>
      <c r="AD239" t="s">
        <v>463</v>
      </c>
      <c r="AE239">
        <v>5</v>
      </c>
      <c r="AF239" s="125">
        <v>-75615273</v>
      </c>
      <c r="AG239" s="125">
        <v>6264671</v>
      </c>
      <c r="AH239" t="s">
        <v>1312</v>
      </c>
      <c r="AM239" t="s">
        <v>1315</v>
      </c>
      <c r="AN239" t="s">
        <v>1316</v>
      </c>
      <c r="AO239" t="s">
        <v>2622</v>
      </c>
      <c r="AP239" t="s">
        <v>2623</v>
      </c>
    </row>
    <row r="240" spans="1:42" x14ac:dyDescent="0.25">
      <c r="A240">
        <v>23527800</v>
      </c>
      <c r="B240">
        <v>1</v>
      </c>
      <c r="C240">
        <v>2</v>
      </c>
      <c r="D240" t="s">
        <v>1302</v>
      </c>
      <c r="E240" t="s">
        <v>465</v>
      </c>
      <c r="F240" t="s">
        <v>15</v>
      </c>
      <c r="G240" s="54">
        <v>45901.50409722222</v>
      </c>
      <c r="H240" s="54">
        <v>45901.504074074073</v>
      </c>
      <c r="I240" s="54">
        <v>45901.906655092593</v>
      </c>
      <c r="J240" t="s">
        <v>2626</v>
      </c>
      <c r="K240" t="s">
        <v>1025</v>
      </c>
      <c r="M240">
        <v>0</v>
      </c>
      <c r="N240" t="s">
        <v>1303</v>
      </c>
      <c r="O240">
        <v>491</v>
      </c>
      <c r="P240" t="s">
        <v>1304</v>
      </c>
      <c r="Q240">
        <v>1067919407</v>
      </c>
      <c r="R240" t="s">
        <v>2624</v>
      </c>
      <c r="T240" t="s">
        <v>2625</v>
      </c>
      <c r="V240" t="s">
        <v>1308</v>
      </c>
      <c r="X240">
        <v>3246003867</v>
      </c>
      <c r="AA240" t="s">
        <v>2627</v>
      </c>
      <c r="AB240" t="s">
        <v>464</v>
      </c>
      <c r="AC240" t="s">
        <v>1311</v>
      </c>
      <c r="AD240" t="s">
        <v>463</v>
      </c>
      <c r="AE240">
        <v>5</v>
      </c>
      <c r="AF240" s="125">
        <v>-7553007836</v>
      </c>
      <c r="AG240" s="125">
        <v>623139460</v>
      </c>
      <c r="AH240" t="s">
        <v>1312</v>
      </c>
      <c r="AM240" t="s">
        <v>1315</v>
      </c>
      <c r="AN240" t="s">
        <v>1316</v>
      </c>
      <c r="AO240" t="s">
        <v>2628</v>
      </c>
      <c r="AP240" t="s">
        <v>2629</v>
      </c>
    </row>
    <row r="241" spans="1:42" x14ac:dyDescent="0.25">
      <c r="A241">
        <v>23527865</v>
      </c>
      <c r="B241">
        <v>1</v>
      </c>
      <c r="C241">
        <v>2</v>
      </c>
      <c r="D241" t="s">
        <v>1302</v>
      </c>
      <c r="E241" t="s">
        <v>465</v>
      </c>
      <c r="F241" t="s">
        <v>15</v>
      </c>
      <c r="G241" s="54">
        <v>45901.541562500002</v>
      </c>
      <c r="H241" s="54">
        <v>45901.541539351849</v>
      </c>
      <c r="I241" s="54">
        <v>45901.906875000001</v>
      </c>
      <c r="J241" t="s">
        <v>2632</v>
      </c>
      <c r="K241" t="s">
        <v>1025</v>
      </c>
      <c r="M241">
        <v>0</v>
      </c>
      <c r="N241" t="s">
        <v>1303</v>
      </c>
      <c r="O241">
        <v>491</v>
      </c>
      <c r="P241" t="s">
        <v>1304</v>
      </c>
      <c r="Q241">
        <v>3556268</v>
      </c>
      <c r="R241" t="s">
        <v>2630</v>
      </c>
      <c r="T241" t="s">
        <v>2631</v>
      </c>
      <c r="V241" t="s">
        <v>1308</v>
      </c>
      <c r="X241">
        <v>3105306157</v>
      </c>
      <c r="AA241" t="s">
        <v>2633</v>
      </c>
      <c r="AB241" t="s">
        <v>464</v>
      </c>
      <c r="AC241" t="s">
        <v>1311</v>
      </c>
      <c r="AD241" t="s">
        <v>463</v>
      </c>
      <c r="AE241">
        <v>5</v>
      </c>
      <c r="AF241" s="125">
        <v>-7569515289</v>
      </c>
      <c r="AG241" s="125">
        <v>633134348</v>
      </c>
      <c r="AH241" t="s">
        <v>1312</v>
      </c>
      <c r="AM241" t="s">
        <v>1350</v>
      </c>
      <c r="AN241" t="s">
        <v>1316</v>
      </c>
      <c r="AO241" t="s">
        <v>2634</v>
      </c>
      <c r="AP241" t="s">
        <v>2635</v>
      </c>
    </row>
    <row r="242" spans="1:42" x14ac:dyDescent="0.25">
      <c r="A242">
        <v>23527894</v>
      </c>
      <c r="B242">
        <v>1</v>
      </c>
      <c r="C242">
        <v>2</v>
      </c>
      <c r="D242" t="s">
        <v>1302</v>
      </c>
      <c r="E242" t="s">
        <v>465</v>
      </c>
      <c r="F242" t="s">
        <v>15</v>
      </c>
      <c r="G242" s="54">
        <v>45901.562858796293</v>
      </c>
      <c r="H242" s="54">
        <v>45901.562824074077</v>
      </c>
      <c r="I242" s="54">
        <v>45901.906550925924</v>
      </c>
      <c r="J242" t="s">
        <v>2638</v>
      </c>
      <c r="K242" t="s">
        <v>1379</v>
      </c>
      <c r="M242">
        <v>0</v>
      </c>
      <c r="N242" t="s">
        <v>1303</v>
      </c>
      <c r="O242">
        <v>491</v>
      </c>
      <c r="P242" t="s">
        <v>1304</v>
      </c>
      <c r="Q242">
        <v>1036131373</v>
      </c>
      <c r="R242" t="s">
        <v>2636</v>
      </c>
      <c r="T242" t="s">
        <v>2637</v>
      </c>
      <c r="V242" t="s">
        <v>1308</v>
      </c>
      <c r="X242">
        <v>3137323424</v>
      </c>
      <c r="AA242" t="s">
        <v>2639</v>
      </c>
      <c r="AB242" t="s">
        <v>464</v>
      </c>
      <c r="AC242" t="s">
        <v>1311</v>
      </c>
      <c r="AD242" t="s">
        <v>502</v>
      </c>
      <c r="AE242">
        <v>360</v>
      </c>
      <c r="AF242" s="125">
        <v>-7560778487</v>
      </c>
      <c r="AG242" s="125">
        <v>619208685</v>
      </c>
      <c r="AH242" t="s">
        <v>1312</v>
      </c>
      <c r="AM242" t="s">
        <v>1350</v>
      </c>
      <c r="AN242" t="s">
        <v>1316</v>
      </c>
      <c r="AO242" t="s">
        <v>2640</v>
      </c>
      <c r="AP242" t="s">
        <v>2641</v>
      </c>
    </row>
    <row r="243" spans="1:42" x14ac:dyDescent="0.25">
      <c r="A243">
        <v>23527898</v>
      </c>
      <c r="B243">
        <v>1</v>
      </c>
      <c r="C243">
        <v>2</v>
      </c>
      <c r="D243" t="s">
        <v>1302</v>
      </c>
      <c r="E243" t="s">
        <v>465</v>
      </c>
      <c r="F243" t="s">
        <v>15</v>
      </c>
      <c r="G243" s="54">
        <v>45901.566203703704</v>
      </c>
      <c r="H243" s="54">
        <v>45901.566180555557</v>
      </c>
      <c r="I243" s="54">
        <v>45901.906967592593</v>
      </c>
      <c r="J243" t="s">
        <v>2643</v>
      </c>
      <c r="K243" t="s">
        <v>1025</v>
      </c>
      <c r="M243">
        <v>0</v>
      </c>
      <c r="N243" t="s">
        <v>1303</v>
      </c>
      <c r="O243">
        <v>491</v>
      </c>
      <c r="P243" t="s">
        <v>1304</v>
      </c>
      <c r="Q243">
        <v>1151447992</v>
      </c>
      <c r="R243" t="s">
        <v>2642</v>
      </c>
      <c r="V243" t="s">
        <v>1308</v>
      </c>
      <c r="X243">
        <v>3043642100</v>
      </c>
      <c r="AA243" t="s">
        <v>2644</v>
      </c>
      <c r="AB243" t="s">
        <v>464</v>
      </c>
      <c r="AC243" t="s">
        <v>1311</v>
      </c>
      <c r="AD243" t="s">
        <v>463</v>
      </c>
      <c r="AE243">
        <v>5</v>
      </c>
      <c r="AF243" s="125">
        <v>-7562741750</v>
      </c>
      <c r="AG243" s="125">
        <v>624283626</v>
      </c>
      <c r="AH243" t="s">
        <v>1312</v>
      </c>
      <c r="AM243" t="s">
        <v>1315</v>
      </c>
      <c r="AN243" t="s">
        <v>1316</v>
      </c>
      <c r="AO243" t="s">
        <v>2645</v>
      </c>
      <c r="AP243" t="s">
        <v>2646</v>
      </c>
    </row>
    <row r="244" spans="1:42" x14ac:dyDescent="0.25">
      <c r="A244">
        <v>23527899</v>
      </c>
      <c r="B244">
        <v>1</v>
      </c>
      <c r="C244">
        <v>2</v>
      </c>
      <c r="D244" t="s">
        <v>1302</v>
      </c>
      <c r="E244" t="s">
        <v>465</v>
      </c>
      <c r="F244" t="s">
        <v>15</v>
      </c>
      <c r="G244" s="54">
        <v>45901.566458333335</v>
      </c>
      <c r="H244" s="54">
        <v>45901.566423611112</v>
      </c>
      <c r="I244" s="54">
        <v>45901.906550925924</v>
      </c>
      <c r="J244" t="s">
        <v>2649</v>
      </c>
      <c r="K244" t="s">
        <v>1401</v>
      </c>
      <c r="M244">
        <v>0</v>
      </c>
      <c r="N244" t="s">
        <v>1303</v>
      </c>
      <c r="O244">
        <v>491</v>
      </c>
      <c r="P244" t="s">
        <v>1304</v>
      </c>
      <c r="Q244">
        <v>1026157192</v>
      </c>
      <c r="R244" t="s">
        <v>2647</v>
      </c>
      <c r="T244" t="s">
        <v>2648</v>
      </c>
      <c r="V244" t="s">
        <v>1308</v>
      </c>
      <c r="X244">
        <v>3045656141</v>
      </c>
      <c r="AA244" t="s">
        <v>2650</v>
      </c>
      <c r="AB244" t="s">
        <v>464</v>
      </c>
      <c r="AC244" t="s">
        <v>1311</v>
      </c>
      <c r="AD244" t="s">
        <v>1403</v>
      </c>
      <c r="AE244">
        <v>129</v>
      </c>
      <c r="AF244" s="125">
        <v>-7564951133</v>
      </c>
      <c r="AG244" s="125">
        <v>605780708</v>
      </c>
      <c r="AH244" t="s">
        <v>1312</v>
      </c>
      <c r="AM244" t="s">
        <v>1350</v>
      </c>
      <c r="AN244" t="s">
        <v>1316</v>
      </c>
      <c r="AO244" t="s">
        <v>2651</v>
      </c>
      <c r="AP244" t="s">
        <v>2652</v>
      </c>
    </row>
    <row r="245" spans="1:42" x14ac:dyDescent="0.25">
      <c r="A245">
        <v>23527923</v>
      </c>
      <c r="B245">
        <v>1</v>
      </c>
      <c r="C245">
        <v>2</v>
      </c>
      <c r="D245" t="s">
        <v>1302</v>
      </c>
      <c r="E245" t="s">
        <v>465</v>
      </c>
      <c r="F245" t="s">
        <v>15</v>
      </c>
      <c r="G245" s="54">
        <v>45901.579594907409</v>
      </c>
      <c r="H245" s="54">
        <v>45901.579571759263</v>
      </c>
      <c r="I245" s="54">
        <v>45901.906770833331</v>
      </c>
      <c r="J245" t="s">
        <v>2655</v>
      </c>
      <c r="K245" t="s">
        <v>1025</v>
      </c>
      <c r="M245">
        <v>0</v>
      </c>
      <c r="N245" t="s">
        <v>1303</v>
      </c>
      <c r="O245">
        <v>491</v>
      </c>
      <c r="P245" t="s">
        <v>1304</v>
      </c>
      <c r="Q245">
        <v>32107193</v>
      </c>
      <c r="R245" t="s">
        <v>2653</v>
      </c>
      <c r="T245" t="s">
        <v>2654</v>
      </c>
      <c r="V245" t="s">
        <v>1308</v>
      </c>
      <c r="X245">
        <v>3106136226</v>
      </c>
      <c r="AA245" t="s">
        <v>2656</v>
      </c>
      <c r="AB245" t="s">
        <v>464</v>
      </c>
      <c r="AC245" t="s">
        <v>1311</v>
      </c>
      <c r="AD245" t="s">
        <v>463</v>
      </c>
      <c r="AE245">
        <v>5</v>
      </c>
      <c r="AF245" s="125">
        <v>-7562607867</v>
      </c>
      <c r="AG245" s="125">
        <v>627661660</v>
      </c>
      <c r="AH245" t="s">
        <v>1312</v>
      </c>
      <c r="AM245" t="s">
        <v>1315</v>
      </c>
      <c r="AN245" t="s">
        <v>1316</v>
      </c>
      <c r="AO245" t="s">
        <v>2657</v>
      </c>
      <c r="AP245" t="s">
        <v>2658</v>
      </c>
    </row>
    <row r="246" spans="1:42" x14ac:dyDescent="0.25">
      <c r="A246">
        <v>23527956</v>
      </c>
      <c r="B246">
        <v>1</v>
      </c>
      <c r="C246">
        <v>2</v>
      </c>
      <c r="D246" t="s">
        <v>1302</v>
      </c>
      <c r="E246" t="s">
        <v>465</v>
      </c>
      <c r="F246" t="s">
        <v>15</v>
      </c>
      <c r="G246" s="54">
        <v>45901.600092592591</v>
      </c>
      <c r="H246" s="54">
        <v>45901.600069444445</v>
      </c>
      <c r="I246" s="54">
        <v>45901.906967592593</v>
      </c>
      <c r="J246" t="s">
        <v>2661</v>
      </c>
      <c r="K246" t="s">
        <v>1379</v>
      </c>
      <c r="M246">
        <v>0</v>
      </c>
      <c r="N246" t="s">
        <v>1303</v>
      </c>
      <c r="O246">
        <v>491</v>
      </c>
      <c r="P246" t="s">
        <v>1304</v>
      </c>
      <c r="Q246">
        <v>43185245</v>
      </c>
      <c r="R246" t="s">
        <v>2659</v>
      </c>
      <c r="T246" t="s">
        <v>2660</v>
      </c>
      <c r="V246" t="s">
        <v>1308</v>
      </c>
      <c r="X246">
        <v>3238044334</v>
      </c>
      <c r="AA246" t="s">
        <v>2662</v>
      </c>
      <c r="AB246" t="s">
        <v>464</v>
      </c>
      <c r="AC246" t="s">
        <v>1311</v>
      </c>
      <c r="AD246" t="s">
        <v>502</v>
      </c>
      <c r="AE246">
        <v>360</v>
      </c>
      <c r="AF246" s="125">
        <v>-7562427557</v>
      </c>
      <c r="AG246" s="125">
        <v>616309622</v>
      </c>
      <c r="AH246" t="s">
        <v>1312</v>
      </c>
      <c r="AM246" t="s">
        <v>1315</v>
      </c>
      <c r="AN246" t="s">
        <v>1316</v>
      </c>
      <c r="AO246" t="s">
        <v>2663</v>
      </c>
      <c r="AP246" t="s">
        <v>2664</v>
      </c>
    </row>
    <row r="247" spans="1:42" x14ac:dyDescent="0.25">
      <c r="A247">
        <v>23527957</v>
      </c>
      <c r="B247">
        <v>1</v>
      </c>
      <c r="C247">
        <v>2</v>
      </c>
      <c r="D247" t="s">
        <v>1302</v>
      </c>
      <c r="E247" t="s">
        <v>465</v>
      </c>
      <c r="F247" t="s">
        <v>15</v>
      </c>
      <c r="G247" s="54">
        <v>45901.600601851853</v>
      </c>
      <c r="H247" s="54">
        <v>45901.600578703707</v>
      </c>
      <c r="I247" s="54">
        <v>45901.906550925924</v>
      </c>
      <c r="J247" t="s">
        <v>2667</v>
      </c>
      <c r="K247" t="s">
        <v>1401</v>
      </c>
      <c r="M247">
        <v>0</v>
      </c>
      <c r="N247" t="s">
        <v>1303</v>
      </c>
      <c r="O247">
        <v>491</v>
      </c>
      <c r="P247" t="s">
        <v>1304</v>
      </c>
      <c r="Q247">
        <v>1026161956</v>
      </c>
      <c r="R247" t="s">
        <v>2665</v>
      </c>
      <c r="T247" t="s">
        <v>2666</v>
      </c>
      <c r="V247" t="s">
        <v>1308</v>
      </c>
      <c r="X247">
        <v>3012724461</v>
      </c>
      <c r="AA247" t="s">
        <v>2668</v>
      </c>
      <c r="AB247" t="s">
        <v>464</v>
      </c>
      <c r="AC247" t="s">
        <v>1311</v>
      </c>
      <c r="AD247" t="s">
        <v>1403</v>
      </c>
      <c r="AE247">
        <v>129</v>
      </c>
      <c r="AF247" s="125">
        <v>-7562282597</v>
      </c>
      <c r="AG247" s="125">
        <v>610269266</v>
      </c>
      <c r="AH247" t="s">
        <v>1312</v>
      </c>
      <c r="AM247" t="s">
        <v>1350</v>
      </c>
      <c r="AN247" t="s">
        <v>1316</v>
      </c>
      <c r="AO247" t="s">
        <v>2669</v>
      </c>
      <c r="AP247" t="s">
        <v>2670</v>
      </c>
    </row>
    <row r="248" spans="1:42" x14ac:dyDescent="0.25">
      <c r="A248">
        <v>23527969</v>
      </c>
      <c r="B248">
        <v>1</v>
      </c>
      <c r="C248">
        <v>2</v>
      </c>
      <c r="D248" t="s">
        <v>1302</v>
      </c>
      <c r="E248" t="s">
        <v>465</v>
      </c>
      <c r="F248" t="s">
        <v>15</v>
      </c>
      <c r="G248" s="54">
        <v>45901.607488425929</v>
      </c>
      <c r="H248" s="54">
        <v>45901.607488425929</v>
      </c>
      <c r="I248" s="54">
        <v>45901.906828703701</v>
      </c>
      <c r="J248" t="s">
        <v>2673</v>
      </c>
      <c r="K248" t="s">
        <v>1401</v>
      </c>
      <c r="M248">
        <v>0</v>
      </c>
      <c r="N248" t="s">
        <v>1303</v>
      </c>
      <c r="O248">
        <v>491</v>
      </c>
      <c r="P248" t="s">
        <v>1304</v>
      </c>
      <c r="Q248">
        <v>1000656766</v>
      </c>
      <c r="R248" t="s">
        <v>2671</v>
      </c>
      <c r="T248" t="s">
        <v>2672</v>
      </c>
      <c r="V248" t="s">
        <v>1308</v>
      </c>
      <c r="X248">
        <v>3024534853</v>
      </c>
      <c r="AA248" t="s">
        <v>2674</v>
      </c>
      <c r="AB248" t="s">
        <v>464</v>
      </c>
      <c r="AC248" t="s">
        <v>1311</v>
      </c>
      <c r="AD248" t="s">
        <v>1403</v>
      </c>
      <c r="AE248">
        <v>129</v>
      </c>
      <c r="AF248" s="125">
        <v>-7562740995</v>
      </c>
      <c r="AG248" s="125">
        <v>610133939</v>
      </c>
      <c r="AH248" t="s">
        <v>1312</v>
      </c>
      <c r="AM248" t="s">
        <v>1350</v>
      </c>
      <c r="AN248" t="s">
        <v>1316</v>
      </c>
      <c r="AO248" t="s">
        <v>2675</v>
      </c>
      <c r="AP248" t="s">
        <v>2676</v>
      </c>
    </row>
    <row r="249" spans="1:42" x14ac:dyDescent="0.25">
      <c r="A249">
        <v>23527971</v>
      </c>
      <c r="B249">
        <v>1</v>
      </c>
      <c r="C249">
        <v>2</v>
      </c>
      <c r="D249" t="s">
        <v>1302</v>
      </c>
      <c r="E249" t="s">
        <v>465</v>
      </c>
      <c r="F249" t="s">
        <v>15</v>
      </c>
      <c r="G249" s="54">
        <v>45901.608124999999</v>
      </c>
      <c r="H249" s="54">
        <v>45901.608101851853</v>
      </c>
      <c r="I249" s="54">
        <v>45901.906770833331</v>
      </c>
      <c r="J249" t="s">
        <v>2679</v>
      </c>
      <c r="K249" t="s">
        <v>1379</v>
      </c>
      <c r="M249">
        <v>0</v>
      </c>
      <c r="N249" t="s">
        <v>1303</v>
      </c>
      <c r="O249">
        <v>491</v>
      </c>
      <c r="P249" t="s">
        <v>1304</v>
      </c>
      <c r="Q249">
        <v>1039884001</v>
      </c>
      <c r="R249" t="s">
        <v>2677</v>
      </c>
      <c r="S249">
        <v>3778860</v>
      </c>
      <c r="T249" t="s">
        <v>2678</v>
      </c>
      <c r="V249" t="s">
        <v>1308</v>
      </c>
      <c r="W249">
        <v>3778860</v>
      </c>
      <c r="X249">
        <v>3013555990</v>
      </c>
      <c r="AA249" t="s">
        <v>2680</v>
      </c>
      <c r="AB249" t="s">
        <v>464</v>
      </c>
      <c r="AC249" t="s">
        <v>1311</v>
      </c>
      <c r="AD249" t="s">
        <v>502</v>
      </c>
      <c r="AE249">
        <v>360</v>
      </c>
      <c r="AF249" s="125">
        <v>-7561193739</v>
      </c>
      <c r="AG249" s="125">
        <v>619642898</v>
      </c>
      <c r="AH249" t="s">
        <v>1312</v>
      </c>
      <c r="AM249" t="s">
        <v>1350</v>
      </c>
      <c r="AN249" t="s">
        <v>1316</v>
      </c>
      <c r="AO249" t="s">
        <v>2681</v>
      </c>
      <c r="AP249" t="s">
        <v>2682</v>
      </c>
    </row>
    <row r="250" spans="1:42" x14ac:dyDescent="0.25">
      <c r="A250">
        <v>23528046</v>
      </c>
      <c r="B250">
        <v>1</v>
      </c>
      <c r="C250">
        <v>2</v>
      </c>
      <c r="D250" t="s">
        <v>1302</v>
      </c>
      <c r="E250" t="s">
        <v>465</v>
      </c>
      <c r="F250" t="s">
        <v>15</v>
      </c>
      <c r="G250" s="54">
        <v>45901.645428240743</v>
      </c>
      <c r="H250" s="54">
        <v>45901.645405092589</v>
      </c>
      <c r="I250" s="54">
        <v>45901.906967592593</v>
      </c>
      <c r="J250" t="s">
        <v>2684</v>
      </c>
      <c r="K250" t="s">
        <v>1379</v>
      </c>
      <c r="M250">
        <v>0</v>
      </c>
      <c r="N250" t="s">
        <v>1303</v>
      </c>
      <c r="O250">
        <v>491</v>
      </c>
      <c r="P250" t="s">
        <v>1304</v>
      </c>
      <c r="Q250">
        <v>98524870</v>
      </c>
      <c r="R250" t="s">
        <v>2683</v>
      </c>
      <c r="S250">
        <v>5591808</v>
      </c>
      <c r="V250" t="s">
        <v>1308</v>
      </c>
      <c r="W250">
        <v>5591808</v>
      </c>
      <c r="X250">
        <v>3044399814</v>
      </c>
      <c r="AA250" t="s">
        <v>2685</v>
      </c>
      <c r="AB250" t="s">
        <v>464</v>
      </c>
      <c r="AC250" t="s">
        <v>1311</v>
      </c>
      <c r="AD250" t="s">
        <v>502</v>
      </c>
      <c r="AE250">
        <v>360</v>
      </c>
      <c r="AF250" s="125">
        <v>-75624131</v>
      </c>
      <c r="AG250" s="125">
        <v>6163148</v>
      </c>
      <c r="AH250" t="s">
        <v>1312</v>
      </c>
      <c r="AM250" t="s">
        <v>1315</v>
      </c>
      <c r="AN250" t="s">
        <v>1316</v>
      </c>
      <c r="AO250" t="s">
        <v>2686</v>
      </c>
      <c r="AP250" t="s">
        <v>2687</v>
      </c>
    </row>
    <row r="251" spans="1:42" x14ac:dyDescent="0.25">
      <c r="A251">
        <v>23528075</v>
      </c>
      <c r="B251">
        <v>1</v>
      </c>
      <c r="C251">
        <v>2</v>
      </c>
      <c r="D251" t="s">
        <v>1302</v>
      </c>
      <c r="E251" t="s">
        <v>465</v>
      </c>
      <c r="F251" t="s">
        <v>15</v>
      </c>
      <c r="G251" s="54">
        <v>45901.656041666669</v>
      </c>
      <c r="H251" s="54">
        <v>45901.656006944446</v>
      </c>
      <c r="I251" s="54">
        <v>45901.90693287037</v>
      </c>
      <c r="J251" t="s">
        <v>2690</v>
      </c>
      <c r="K251" t="s">
        <v>1025</v>
      </c>
      <c r="M251">
        <v>0</v>
      </c>
      <c r="N251" t="s">
        <v>1303</v>
      </c>
      <c r="O251">
        <v>491</v>
      </c>
      <c r="P251" t="s">
        <v>1304</v>
      </c>
      <c r="Q251">
        <v>21664489</v>
      </c>
      <c r="R251" t="s">
        <v>2688</v>
      </c>
      <c r="U251" t="s">
        <v>2689</v>
      </c>
      <c r="V251" t="s">
        <v>1308</v>
      </c>
      <c r="W251">
        <v>4223680</v>
      </c>
      <c r="X251">
        <v>3117212573</v>
      </c>
      <c r="AA251" t="s">
        <v>2691</v>
      </c>
      <c r="AB251" t="s">
        <v>464</v>
      </c>
      <c r="AC251" t="s">
        <v>1311</v>
      </c>
      <c r="AD251" t="s">
        <v>463</v>
      </c>
      <c r="AE251">
        <v>5</v>
      </c>
      <c r="AF251" s="125">
        <v>-75599624</v>
      </c>
      <c r="AG251" s="125">
        <v>6273293</v>
      </c>
      <c r="AH251" t="s">
        <v>1312</v>
      </c>
      <c r="AM251" t="s">
        <v>1315</v>
      </c>
      <c r="AN251" t="s">
        <v>1316</v>
      </c>
      <c r="AO251" t="s">
        <v>2692</v>
      </c>
      <c r="AP251" t="s">
        <v>2693</v>
      </c>
    </row>
    <row r="252" spans="1:42" x14ac:dyDescent="0.25">
      <c r="A252">
        <v>23528312</v>
      </c>
      <c r="B252">
        <v>1</v>
      </c>
      <c r="C252">
        <v>2</v>
      </c>
      <c r="D252" t="s">
        <v>1302</v>
      </c>
      <c r="E252" t="s">
        <v>465</v>
      </c>
      <c r="F252" t="s">
        <v>15</v>
      </c>
      <c r="G252" s="54">
        <v>45901.70590277778</v>
      </c>
      <c r="H252" s="54">
        <v>45901.705879629626</v>
      </c>
      <c r="I252" s="54">
        <v>45901.906967592593</v>
      </c>
      <c r="J252" t="s">
        <v>2696</v>
      </c>
      <c r="K252" t="s">
        <v>1379</v>
      </c>
      <c r="M252">
        <v>0</v>
      </c>
      <c r="N252" t="s">
        <v>1303</v>
      </c>
      <c r="O252">
        <v>491</v>
      </c>
      <c r="P252" t="s">
        <v>1304</v>
      </c>
      <c r="Q252">
        <v>1036679171</v>
      </c>
      <c r="R252" t="s">
        <v>2694</v>
      </c>
      <c r="T252" t="s">
        <v>2695</v>
      </c>
      <c r="V252" t="s">
        <v>1308</v>
      </c>
      <c r="X252">
        <v>3194030344</v>
      </c>
      <c r="AA252" t="s">
        <v>2697</v>
      </c>
      <c r="AB252" t="s">
        <v>464</v>
      </c>
      <c r="AC252" t="s">
        <v>1311</v>
      </c>
      <c r="AD252" t="s">
        <v>502</v>
      </c>
      <c r="AE252">
        <v>360</v>
      </c>
      <c r="AF252" s="125">
        <v>-75606212</v>
      </c>
      <c r="AG252" s="125">
        <v>6194585</v>
      </c>
      <c r="AH252" t="s">
        <v>1312</v>
      </c>
      <c r="AM252" t="s">
        <v>1350</v>
      </c>
      <c r="AN252" t="s">
        <v>1316</v>
      </c>
      <c r="AO252" t="s">
        <v>2698</v>
      </c>
      <c r="AP252" t="s">
        <v>2699</v>
      </c>
    </row>
  </sheetData>
  <conditionalFormatting sqref="A1:A1048135">
    <cfRule type="duplicateValues" dxfId="0" priority="1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05572-5678-4069-A813-84F8212862C2}">
  <sheetPr codeName="Hoja6"/>
  <dimension ref="A1:C25"/>
  <sheetViews>
    <sheetView workbookViewId="0">
      <selection activeCell="E15" sqref="E15"/>
    </sheetView>
  </sheetViews>
  <sheetFormatPr baseColWidth="10" defaultRowHeight="15" x14ac:dyDescent="0.25"/>
  <cols>
    <col min="1" max="1" width="22.85546875" customWidth="1"/>
    <col min="2" max="2" width="19.28515625" customWidth="1"/>
    <col min="3" max="3" width="72.140625" customWidth="1"/>
    <col min="5" max="5" width="21" customWidth="1"/>
    <col min="6" max="6" width="11.85546875" customWidth="1"/>
    <col min="8" max="8" width="7.85546875" customWidth="1"/>
    <col min="9" max="9" width="59.42578125" customWidth="1"/>
  </cols>
  <sheetData>
    <row r="1" spans="1:3" x14ac:dyDescent="0.25">
      <c r="A1" t="s">
        <v>4108</v>
      </c>
      <c r="B1">
        <v>1200</v>
      </c>
    </row>
    <row r="2" spans="1:3" x14ac:dyDescent="0.25">
      <c r="A2" t="s">
        <v>4107</v>
      </c>
      <c r="B2">
        <v>1000</v>
      </c>
    </row>
    <row r="3" spans="1:3" x14ac:dyDescent="0.25">
      <c r="A3" t="s">
        <v>4106</v>
      </c>
      <c r="B3">
        <v>2000</v>
      </c>
    </row>
    <row r="4" spans="1:3" x14ac:dyDescent="0.25">
      <c r="A4" t="s">
        <v>4105</v>
      </c>
      <c r="B4">
        <v>300</v>
      </c>
    </row>
    <row r="5" spans="1:3" x14ac:dyDescent="0.25">
      <c r="A5" t="s">
        <v>4104</v>
      </c>
      <c r="B5">
        <v>1500</v>
      </c>
    </row>
    <row r="7" spans="1:3" ht="15.75" thickBot="1" x14ac:dyDescent="0.3"/>
    <row r="8" spans="1:3" ht="16.5" thickBot="1" x14ac:dyDescent="0.3">
      <c r="A8" s="151" t="s">
        <v>5159</v>
      </c>
      <c r="B8" s="152" t="s">
        <v>5160</v>
      </c>
      <c r="C8" s="152" t="s">
        <v>5161</v>
      </c>
    </row>
    <row r="9" spans="1:3" ht="16.5" thickBot="1" x14ac:dyDescent="0.3">
      <c r="A9" s="153" t="s">
        <v>5162</v>
      </c>
      <c r="B9" s="154" t="s">
        <v>1187</v>
      </c>
      <c r="C9" s="154" t="s">
        <v>5163</v>
      </c>
    </row>
    <row r="10" spans="1:3" ht="16.5" thickBot="1" x14ac:dyDescent="0.3">
      <c r="A10" s="153" t="s">
        <v>5164</v>
      </c>
      <c r="B10" s="154" t="s">
        <v>1187</v>
      </c>
      <c r="C10" s="154" t="s">
        <v>5165</v>
      </c>
    </row>
    <row r="11" spans="1:3" ht="16.5" thickBot="1" x14ac:dyDescent="0.3">
      <c r="A11" s="153" t="s">
        <v>5166</v>
      </c>
      <c r="B11" s="154" t="s">
        <v>1187</v>
      </c>
      <c r="C11" s="154" t="s">
        <v>5167</v>
      </c>
    </row>
    <row r="12" spans="1:3" ht="16.5" thickBot="1" x14ac:dyDescent="0.3">
      <c r="A12" s="153" t="s">
        <v>5168</v>
      </c>
      <c r="B12" s="154" t="s">
        <v>1187</v>
      </c>
      <c r="C12" s="154" t="s">
        <v>5169</v>
      </c>
    </row>
    <row r="13" spans="1:3" ht="16.5" thickBot="1" x14ac:dyDescent="0.3">
      <c r="A13" s="153" t="s">
        <v>5170</v>
      </c>
      <c r="B13" s="154" t="s">
        <v>1187</v>
      </c>
      <c r="C13" s="154" t="s">
        <v>5171</v>
      </c>
    </row>
    <row r="14" spans="1:3" ht="16.5" thickBot="1" x14ac:dyDescent="0.3">
      <c r="A14" s="153" t="s">
        <v>5172</v>
      </c>
      <c r="B14" s="154" t="s">
        <v>1187</v>
      </c>
      <c r="C14" s="154" t="s">
        <v>5173</v>
      </c>
    </row>
    <row r="15" spans="1:3" ht="16.5" thickBot="1" x14ac:dyDescent="0.3">
      <c r="A15" s="153" t="s">
        <v>5174</v>
      </c>
      <c r="B15" s="154" t="s">
        <v>1187</v>
      </c>
      <c r="C15" s="154" t="s">
        <v>5175</v>
      </c>
    </row>
    <row r="16" spans="1:3" ht="16.5" thickBot="1" x14ac:dyDescent="0.3">
      <c r="A16" s="153" t="s">
        <v>5176</v>
      </c>
      <c r="B16" s="154" t="s">
        <v>1187</v>
      </c>
      <c r="C16" s="154" t="s">
        <v>5177</v>
      </c>
    </row>
    <row r="17" spans="1:3" ht="16.5" thickBot="1" x14ac:dyDescent="0.3">
      <c r="A17" s="153" t="s">
        <v>5178</v>
      </c>
      <c r="B17" s="154" t="s">
        <v>76</v>
      </c>
      <c r="C17" s="154" t="s">
        <v>5179</v>
      </c>
    </row>
    <row r="18" spans="1:3" ht="16.5" thickBot="1" x14ac:dyDescent="0.3">
      <c r="A18" s="153" t="s">
        <v>5180</v>
      </c>
      <c r="B18" s="154" t="s">
        <v>76</v>
      </c>
      <c r="C18" s="154" t="s">
        <v>5181</v>
      </c>
    </row>
    <row r="19" spans="1:3" ht="16.5" thickBot="1" x14ac:dyDescent="0.3">
      <c r="A19" s="153" t="s">
        <v>5182</v>
      </c>
      <c r="B19" s="154" t="s">
        <v>76</v>
      </c>
      <c r="C19" s="154" t="s">
        <v>5183</v>
      </c>
    </row>
    <row r="20" spans="1:3" ht="16.5" thickBot="1" x14ac:dyDescent="0.3">
      <c r="A20" s="153" t="s">
        <v>5184</v>
      </c>
      <c r="B20" s="154" t="s">
        <v>76</v>
      </c>
      <c r="C20" s="154" t="s">
        <v>5185</v>
      </c>
    </row>
    <row r="21" spans="1:3" ht="16.5" thickBot="1" x14ac:dyDescent="0.3">
      <c r="A21" s="153" t="s">
        <v>5186</v>
      </c>
      <c r="B21" s="154" t="s">
        <v>1401</v>
      </c>
      <c r="C21" s="154" t="s">
        <v>5187</v>
      </c>
    </row>
    <row r="22" spans="1:3" ht="16.5" thickBot="1" x14ac:dyDescent="0.3">
      <c r="A22" s="153" t="s">
        <v>5188</v>
      </c>
      <c r="B22" s="154" t="s">
        <v>1187</v>
      </c>
      <c r="C22" s="154" t="s">
        <v>5187</v>
      </c>
    </row>
    <row r="23" spans="1:3" ht="48" thickBot="1" x14ac:dyDescent="0.3">
      <c r="A23" s="153" t="s">
        <v>5189</v>
      </c>
      <c r="B23" s="155" t="s">
        <v>5190</v>
      </c>
      <c r="C23" s="154" t="s">
        <v>5187</v>
      </c>
    </row>
    <row r="24" spans="1:3" ht="16.5" thickBot="1" x14ac:dyDescent="0.3">
      <c r="A24" s="153" t="s">
        <v>5191</v>
      </c>
      <c r="B24" s="154" t="s">
        <v>76</v>
      </c>
      <c r="C24" s="154" t="s">
        <v>5187</v>
      </c>
    </row>
    <row r="25" spans="1:3" ht="16.5" thickBot="1" x14ac:dyDescent="0.3">
      <c r="A25" s="153" t="s">
        <v>5192</v>
      </c>
      <c r="B25" s="154" t="s">
        <v>76</v>
      </c>
      <c r="C25" s="154" t="s">
        <v>5193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C56A-C105-49A0-8976-562303E122BF}">
  <sheetPr codeName="Hoja7"/>
  <dimension ref="A1:G3"/>
  <sheetViews>
    <sheetView workbookViewId="0">
      <selection activeCell="F13" sqref="F13"/>
    </sheetView>
  </sheetViews>
  <sheetFormatPr baseColWidth="10" defaultRowHeight="15" x14ac:dyDescent="0.25"/>
  <cols>
    <col min="2" max="2" width="6.85546875" customWidth="1"/>
    <col min="3" max="3" width="32.140625" customWidth="1"/>
    <col min="6" max="6" width="32.42578125" customWidth="1"/>
    <col min="7" max="7" width="40.85546875" customWidth="1"/>
  </cols>
  <sheetData>
    <row r="1" spans="1:7" s="156" customFormat="1" ht="15.95" customHeight="1" x14ac:dyDescent="0.25">
      <c r="A1" s="172" t="s">
        <v>5258</v>
      </c>
      <c r="B1" s="172" t="s">
        <v>5208</v>
      </c>
      <c r="C1" s="172" t="s">
        <v>5259</v>
      </c>
      <c r="D1" s="172" t="s">
        <v>5260</v>
      </c>
      <c r="E1" s="172" t="s">
        <v>76</v>
      </c>
      <c r="F1" s="172" t="s">
        <v>5261</v>
      </c>
      <c r="G1" s="183" t="s">
        <v>5473</v>
      </c>
    </row>
    <row r="2" spans="1:7" s="156" customFormat="1" x14ac:dyDescent="0.25">
      <c r="A2" s="172" t="s">
        <v>5267</v>
      </c>
      <c r="B2" s="172" t="s">
        <v>5208</v>
      </c>
      <c r="C2" s="172" t="s">
        <v>5259</v>
      </c>
      <c r="D2" s="172" t="s">
        <v>5268</v>
      </c>
      <c r="E2" s="172" t="s">
        <v>76</v>
      </c>
      <c r="F2" s="172" t="s">
        <v>5269</v>
      </c>
      <c r="G2" s="183"/>
    </row>
    <row r="3" spans="1:7" s="156" customFormat="1" x14ac:dyDescent="0.25">
      <c r="A3" s="172" t="s">
        <v>5462</v>
      </c>
      <c r="B3" s="172" t="s">
        <v>5208</v>
      </c>
      <c r="C3" s="172" t="s">
        <v>5259</v>
      </c>
      <c r="D3" s="172" t="s">
        <v>5463</v>
      </c>
      <c r="E3" s="172" t="s">
        <v>76</v>
      </c>
      <c r="F3" s="172" t="s">
        <v>5464</v>
      </c>
      <c r="G3" s="183"/>
    </row>
  </sheetData>
  <mergeCells count="1">
    <mergeCell ref="G1:G3"/>
  </mergeCells>
  <dataValidations count="5">
    <dataValidation type="textLength" operator="lessThanOrEqual" allowBlank="1" showInputMessage="1" showErrorMessage="1" errorTitle="Longitud excedida" error="Este valor debe tener 100 caracteres o menos." promptTitle="Texto" prompt="Longitud máxima: 100 caracteres." sqref="A1:A3" xr:uid="{C71A697F-2647-4BB0-9DFC-595F30B84D2E}">
      <formula1>100</formula1>
    </dataValidation>
    <dataValidation showInputMessage="1" showErrorMessage="1" error=" " promptTitle="Búsqueda (se requiere)" prompt="Este registro de Tipo de Tarea ya tiene que existir en Microsoft Dynamics 365 o en este archivo de origen." sqref="C1:C3" xr:uid="{9075D353-82FC-40B0-8C33-119CEFC13ADF}"/>
    <dataValidation type="textLength" operator="lessThanOrEqual" allowBlank="1" showInputMessage="1" showErrorMessage="1" errorTitle="Longitud excedida" error="Este valor debe tener 10 caracteres o menos." promptTitle="Texto" prompt="Longitud máxima: 10 caracteres." sqref="D1:D3 G1" xr:uid="{9FE667C0-3FB0-41E7-AE5F-96918A6F8A38}">
      <formula1>10</formula1>
    </dataValidation>
    <dataValidation allowBlank="1" showInputMessage="1" showErrorMessage="1" error=" " promptTitle="Búsqueda" prompt="Este registro de Municipio (Caso Asociado) (Caso) ya tiene que existir en Microsoft Dynamics 365 o en este archivo de origen." sqref="E1:E3" xr:uid="{2132EABE-A3D1-4C3A-8DFC-56CCAAF43F0E}"/>
    <dataValidation showInputMessage="1" showErrorMessage="1" error=" " promptTitle="Búsqueda (se requiere)" prompt="Este registro de Punto de Prestación del Servicio (Caso Asociado) (Caso) ya tiene que existir en Microsoft Dynamics 365 o en este archivo de origen." sqref="F1:F3" xr:uid="{41D72011-2D95-4D7E-8750-8CAAB918940E}"/>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BASE</vt:lpstr>
      <vt:lpstr>INGRESO DIARIO</vt:lpstr>
      <vt:lpstr>QUEJA </vt:lpstr>
      <vt:lpstr>PRODUCCION</vt:lpstr>
      <vt:lpstr>491</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Usuario1</dc:creator>
  <cp:lastModifiedBy>Alejandro Gaviria</cp:lastModifiedBy>
  <cp:lastPrinted>2025-09-11T17:01:30Z</cp:lastPrinted>
  <dcterms:created xsi:type="dcterms:W3CDTF">2020-08-07T15:53:20Z</dcterms:created>
  <dcterms:modified xsi:type="dcterms:W3CDTF">2025-10-11T22:45:57Z</dcterms:modified>
</cp:coreProperties>
</file>